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b. Subcontractor Cost &amp; Backup\2. Domestic SC's\D10. German Concrete\Omniyat Evaluation\"/>
    </mc:Choice>
  </mc:AlternateContent>
  <xr:revisionPtr revIDLastSave="0" documentId="13_ncr:1_{9FAF0693-2075-48CD-B62E-B380A75B25AD}" xr6:coauthVersionLast="47" xr6:coauthVersionMax="47" xr10:uidLastSave="{00000000-0000-0000-0000-000000000000}"/>
  <bookViews>
    <workbookView xWindow="-108" yWindow="-108" windowWidth="23256" windowHeight="12456" tabRatio="944" firstSheet="1" activeTab="1" xr2:uid="{00000000-000D-0000-FFFF-FFFF00000000}"/>
  </bookViews>
  <sheets>
    <sheet name="1172-001" sheetId="81" state="hidden" r:id="rId1"/>
    <sheet name="Summary" sheetId="144" r:id="rId2"/>
    <sheet name="BOQ" sheetId="82" r:id="rId3"/>
    <sheet name="sum-screed" sheetId="83" state="hidden" r:id="rId4"/>
    <sheet name="sum -insulation" sheetId="104" state="hidden" r:id="rId5"/>
    <sheet name="sc--b-01" sheetId="109" r:id="rId6"/>
    <sheet name="SC-GL" sheetId="122" r:id="rId7"/>
    <sheet name="SC-L-01" sheetId="129" r:id="rId8"/>
    <sheet name="SC-L-02" sheetId="120" r:id="rId9"/>
    <sheet name="SC-L-4" sheetId="121" r:id="rId10"/>
    <sheet name="sc-05" sheetId="110" r:id="rId11"/>
    <sheet name="SC-06" sheetId="112" r:id="rId12"/>
    <sheet name="sc-07" sheetId="136" r:id="rId13"/>
    <sheet name="sc-08" sheetId="124" r:id="rId14"/>
    <sheet name="SC-10" sheetId="138" r:id="rId15"/>
    <sheet name="SC-14" sheetId="130" r:id="rId16"/>
    <sheet name="SC-16" sheetId="131" r:id="rId17"/>
    <sheet name="SC-18" sheetId="132" r:id="rId18"/>
    <sheet name="SC-19" sheetId="134" r:id="rId19"/>
    <sheet name="sc-l-20" sheetId="103" r:id="rId20"/>
    <sheet name="SC-21" sheetId="141" r:id="rId21"/>
    <sheet name="sc-l-22" sheetId="106" r:id="rId22"/>
    <sheet name="SC-L-23" sheetId="128" r:id="rId23"/>
    <sheet name="SC-L-25" sheetId="118" r:id="rId24"/>
    <sheet name="SC-L-26" sheetId="116" r:id="rId25"/>
    <sheet name="sc-l-27" sheetId="114" r:id="rId26"/>
    <sheet name="sc-l-28" sheetId="108" r:id="rId27"/>
    <sheet name="sc-l-29" sheetId="123" r:id="rId28"/>
    <sheet name="SC-L-30" sheetId="125" r:id="rId29"/>
    <sheet name="IN-b-01 (2)" sheetId="111" r:id="rId30"/>
    <sheet name="in-l-06" sheetId="113" r:id="rId31"/>
    <sheet name="IN-L-07" sheetId="137" r:id="rId32"/>
    <sheet name="in-l-8" sheetId="126" r:id="rId33"/>
    <sheet name="in-l-10" sheetId="139" r:id="rId34"/>
    <sheet name="IN-L-16" sheetId="140" r:id="rId35"/>
    <sheet name="in-18 " sheetId="133" r:id="rId36"/>
    <sheet name="IN-L-20" sheetId="105" r:id="rId37"/>
    <sheet name="IN-L-21" sheetId="142" r:id="rId38"/>
    <sheet name="in-l-22" sheetId="107" r:id="rId39"/>
    <sheet name="in-23" sheetId="135" r:id="rId40"/>
    <sheet name="IN-L-25" sheetId="119" r:id="rId41"/>
    <sheet name="IN-L-26" sheetId="117" r:id="rId42"/>
    <sheet name="in-l-27" sheetId="115" r:id="rId43"/>
    <sheet name="IN-L-28" sheetId="127" r:id="rId44"/>
    <sheet name="in-l-29" sheetId="143" r:id="rId45"/>
  </sheets>
  <definedNames>
    <definedName name="\0" localSheetId="35">#REF!</definedName>
    <definedName name="\0" localSheetId="39">#REF!</definedName>
    <definedName name="\0" localSheetId="29">#REF!</definedName>
    <definedName name="\0" localSheetId="30">#REF!</definedName>
    <definedName name="\0" localSheetId="31">#REF!</definedName>
    <definedName name="\0" localSheetId="33">#REF!</definedName>
    <definedName name="\0" localSheetId="34">#REF!</definedName>
    <definedName name="\0" localSheetId="36">#REF!</definedName>
    <definedName name="\0" localSheetId="37">#REF!</definedName>
    <definedName name="\0" localSheetId="38">#REF!</definedName>
    <definedName name="\0" localSheetId="40">#REF!</definedName>
    <definedName name="\0" localSheetId="41">#REF!</definedName>
    <definedName name="\0" localSheetId="42">#REF!</definedName>
    <definedName name="\0" localSheetId="43">#REF!</definedName>
    <definedName name="\0" localSheetId="44">#REF!</definedName>
    <definedName name="\0" localSheetId="32">#REF!</definedName>
    <definedName name="\0" localSheetId="10">#REF!</definedName>
    <definedName name="\0" localSheetId="11">#REF!</definedName>
    <definedName name="\0" localSheetId="12">#REF!</definedName>
    <definedName name="\0" localSheetId="13">#REF!</definedName>
    <definedName name="\0" localSheetId="14">#REF!</definedName>
    <definedName name="\0" localSheetId="15">#REF!</definedName>
    <definedName name="\0" localSheetId="16">#REF!</definedName>
    <definedName name="\0" localSheetId="17">#REF!</definedName>
    <definedName name="\0" localSheetId="18">#REF!</definedName>
    <definedName name="\0" localSheetId="20">#REF!</definedName>
    <definedName name="\0" localSheetId="5">#REF!</definedName>
    <definedName name="\0" localSheetId="6">#REF!</definedName>
    <definedName name="\0" localSheetId="7">#REF!</definedName>
    <definedName name="\0" localSheetId="8">#REF!</definedName>
    <definedName name="\0" localSheetId="19">#REF!</definedName>
    <definedName name="\0" localSheetId="21">#REF!</definedName>
    <definedName name="\0" localSheetId="22">#REF!</definedName>
    <definedName name="\0" localSheetId="23">#REF!</definedName>
    <definedName name="\0" localSheetId="24">#REF!</definedName>
    <definedName name="\0" localSheetId="25">#REF!</definedName>
    <definedName name="\0" localSheetId="26">#REF!</definedName>
    <definedName name="\0" localSheetId="27">#REF!</definedName>
    <definedName name="\0" localSheetId="28">#REF!</definedName>
    <definedName name="\0" localSheetId="9">#REF!</definedName>
    <definedName name="\0" localSheetId="4">#REF!</definedName>
    <definedName name="\0">#REF!</definedName>
    <definedName name="\a">#N/A</definedName>
    <definedName name="\BA" localSheetId="35">#REF!</definedName>
    <definedName name="\BA" localSheetId="39">#REF!</definedName>
    <definedName name="\BA" localSheetId="29">#REF!</definedName>
    <definedName name="\BA" localSheetId="30">#REF!</definedName>
    <definedName name="\BA" localSheetId="31">#REF!</definedName>
    <definedName name="\BA" localSheetId="33">#REF!</definedName>
    <definedName name="\BA" localSheetId="34">#REF!</definedName>
    <definedName name="\BA" localSheetId="36">#REF!</definedName>
    <definedName name="\BA" localSheetId="37">#REF!</definedName>
    <definedName name="\BA" localSheetId="38">#REF!</definedName>
    <definedName name="\BA" localSheetId="40">#REF!</definedName>
    <definedName name="\BA" localSheetId="41">#REF!</definedName>
    <definedName name="\BA" localSheetId="42">#REF!</definedName>
    <definedName name="\BA" localSheetId="43">#REF!</definedName>
    <definedName name="\BA" localSheetId="44">#REF!</definedName>
    <definedName name="\BA" localSheetId="32">#REF!</definedName>
    <definedName name="\BA" localSheetId="10">#REF!</definedName>
    <definedName name="\BA" localSheetId="11">#REF!</definedName>
    <definedName name="\BA" localSheetId="12">#REF!</definedName>
    <definedName name="\BA" localSheetId="13">#REF!</definedName>
    <definedName name="\BA" localSheetId="14">#REF!</definedName>
    <definedName name="\BA" localSheetId="15">#REF!</definedName>
    <definedName name="\BA" localSheetId="16">#REF!</definedName>
    <definedName name="\BA" localSheetId="17">#REF!</definedName>
    <definedName name="\BA" localSheetId="18">#REF!</definedName>
    <definedName name="\BA" localSheetId="20">#REF!</definedName>
    <definedName name="\BA" localSheetId="5">#REF!</definedName>
    <definedName name="\BA" localSheetId="6">#REF!</definedName>
    <definedName name="\BA" localSheetId="7">#REF!</definedName>
    <definedName name="\BA" localSheetId="8">#REF!</definedName>
    <definedName name="\BA" localSheetId="19">#REF!</definedName>
    <definedName name="\BA" localSheetId="21">#REF!</definedName>
    <definedName name="\BA" localSheetId="22">#REF!</definedName>
    <definedName name="\BA" localSheetId="23">#REF!</definedName>
    <definedName name="\BA" localSheetId="24">#REF!</definedName>
    <definedName name="\BA" localSheetId="25">#REF!</definedName>
    <definedName name="\BA" localSheetId="26">#REF!</definedName>
    <definedName name="\BA" localSheetId="27">#REF!</definedName>
    <definedName name="\BA" localSheetId="28">#REF!</definedName>
    <definedName name="\BA" localSheetId="9">#REF!</definedName>
    <definedName name="\BA" localSheetId="4">#REF!</definedName>
    <definedName name="\BA">#REF!</definedName>
    <definedName name="\C" localSheetId="35">#REF!</definedName>
    <definedName name="\C" localSheetId="39">#REF!</definedName>
    <definedName name="\C" localSheetId="29">#REF!</definedName>
    <definedName name="\C" localSheetId="30">#REF!</definedName>
    <definedName name="\C" localSheetId="31">#REF!</definedName>
    <definedName name="\C" localSheetId="33">#REF!</definedName>
    <definedName name="\C" localSheetId="34">#REF!</definedName>
    <definedName name="\C" localSheetId="36">#REF!</definedName>
    <definedName name="\C" localSheetId="37">#REF!</definedName>
    <definedName name="\C" localSheetId="38">#REF!</definedName>
    <definedName name="\C" localSheetId="40">#REF!</definedName>
    <definedName name="\C" localSheetId="41">#REF!</definedName>
    <definedName name="\C" localSheetId="42">#REF!</definedName>
    <definedName name="\C" localSheetId="43">#REF!</definedName>
    <definedName name="\C" localSheetId="44">#REF!</definedName>
    <definedName name="\C" localSheetId="32">#REF!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20">#REF!</definedName>
    <definedName name="\C" localSheetId="5">#REF!</definedName>
    <definedName name="\C" localSheetId="6">#REF!</definedName>
    <definedName name="\C" localSheetId="7">#REF!</definedName>
    <definedName name="\C" localSheetId="8">#REF!</definedName>
    <definedName name="\C" localSheetId="19">#REF!</definedName>
    <definedName name="\C" localSheetId="21">#REF!</definedName>
    <definedName name="\C" localSheetId="22">#REF!</definedName>
    <definedName name="\C" localSheetId="23">#REF!</definedName>
    <definedName name="\C" localSheetId="24">#REF!</definedName>
    <definedName name="\C" localSheetId="25">#REF!</definedName>
    <definedName name="\C" localSheetId="26">#REF!</definedName>
    <definedName name="\C" localSheetId="27">#REF!</definedName>
    <definedName name="\C" localSheetId="28">#REF!</definedName>
    <definedName name="\C" localSheetId="9">#REF!</definedName>
    <definedName name="\C" localSheetId="4">#REF!</definedName>
    <definedName name="\C">#REF!</definedName>
    <definedName name="\CALCS" localSheetId="35">#REF!</definedName>
    <definedName name="\CALCS" localSheetId="39">#REF!</definedName>
    <definedName name="\CALCS" localSheetId="29">#REF!</definedName>
    <definedName name="\CALCS" localSheetId="30">#REF!</definedName>
    <definedName name="\CALCS" localSheetId="31">#REF!</definedName>
    <definedName name="\CALCS" localSheetId="33">#REF!</definedName>
    <definedName name="\CALCS" localSheetId="34">#REF!</definedName>
    <definedName name="\CALCS" localSheetId="36">#REF!</definedName>
    <definedName name="\CALCS" localSheetId="37">#REF!</definedName>
    <definedName name="\CALCS" localSheetId="38">#REF!</definedName>
    <definedName name="\CALCS" localSheetId="40">#REF!</definedName>
    <definedName name="\CALCS" localSheetId="41">#REF!</definedName>
    <definedName name="\CALCS" localSheetId="42">#REF!</definedName>
    <definedName name="\CALCS" localSheetId="43">#REF!</definedName>
    <definedName name="\CALCS" localSheetId="44">#REF!</definedName>
    <definedName name="\CALCS" localSheetId="32">#REF!</definedName>
    <definedName name="\CALCS" localSheetId="10">#REF!</definedName>
    <definedName name="\CALCS" localSheetId="11">#REF!</definedName>
    <definedName name="\CALCS" localSheetId="12">#REF!</definedName>
    <definedName name="\CALCS" localSheetId="13">#REF!</definedName>
    <definedName name="\CALCS" localSheetId="14">#REF!</definedName>
    <definedName name="\CALCS" localSheetId="15">#REF!</definedName>
    <definedName name="\CALCS" localSheetId="16">#REF!</definedName>
    <definedName name="\CALCS" localSheetId="17">#REF!</definedName>
    <definedName name="\CALCS" localSheetId="18">#REF!</definedName>
    <definedName name="\CALCS" localSheetId="20">#REF!</definedName>
    <definedName name="\CALCS" localSheetId="5">#REF!</definedName>
    <definedName name="\CALCS" localSheetId="6">#REF!</definedName>
    <definedName name="\CALCS" localSheetId="7">#REF!</definedName>
    <definedName name="\CALCS" localSheetId="8">#REF!</definedName>
    <definedName name="\CALCS" localSheetId="19">#REF!</definedName>
    <definedName name="\CALCS" localSheetId="21">#REF!</definedName>
    <definedName name="\CALCS" localSheetId="22">#REF!</definedName>
    <definedName name="\CALCS" localSheetId="23">#REF!</definedName>
    <definedName name="\CALCS" localSheetId="24">#REF!</definedName>
    <definedName name="\CALCS" localSheetId="25">#REF!</definedName>
    <definedName name="\CALCS" localSheetId="26">#REF!</definedName>
    <definedName name="\CALCS" localSheetId="27">#REF!</definedName>
    <definedName name="\CALCS" localSheetId="28">#REF!</definedName>
    <definedName name="\CALCS" localSheetId="9">#REF!</definedName>
    <definedName name="\CALCS" localSheetId="4">#REF!</definedName>
    <definedName name="\CALCS">#REF!</definedName>
    <definedName name="\DATA" localSheetId="35">#REF!</definedName>
    <definedName name="\DATA" localSheetId="39">#REF!</definedName>
    <definedName name="\DATA" localSheetId="29">#REF!</definedName>
    <definedName name="\DATA" localSheetId="30">#REF!</definedName>
    <definedName name="\DATA" localSheetId="31">#REF!</definedName>
    <definedName name="\DATA" localSheetId="33">#REF!</definedName>
    <definedName name="\DATA" localSheetId="34">#REF!</definedName>
    <definedName name="\DATA" localSheetId="36">#REF!</definedName>
    <definedName name="\DATA" localSheetId="37">#REF!</definedName>
    <definedName name="\DATA" localSheetId="38">#REF!</definedName>
    <definedName name="\DATA" localSheetId="40">#REF!</definedName>
    <definedName name="\DATA" localSheetId="41">#REF!</definedName>
    <definedName name="\DATA" localSheetId="42">#REF!</definedName>
    <definedName name="\DATA" localSheetId="43">#REF!</definedName>
    <definedName name="\DATA" localSheetId="44">#REF!</definedName>
    <definedName name="\DATA" localSheetId="32">#REF!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20">#REF!</definedName>
    <definedName name="\DATA" localSheetId="5">#REF!</definedName>
    <definedName name="\DATA" localSheetId="6">#REF!</definedName>
    <definedName name="\DATA" localSheetId="7">#REF!</definedName>
    <definedName name="\DATA" localSheetId="8">#REF!</definedName>
    <definedName name="\DATA" localSheetId="19">#REF!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9">#REF!</definedName>
    <definedName name="\DATA" localSheetId="4">#REF!</definedName>
    <definedName name="\DATA">#REF!</definedName>
    <definedName name="\e" localSheetId="35">#REF!</definedName>
    <definedName name="\e" localSheetId="39">#REF!</definedName>
    <definedName name="\e" localSheetId="29">#REF!</definedName>
    <definedName name="\e" localSheetId="30">#REF!</definedName>
    <definedName name="\e" localSheetId="31">#REF!</definedName>
    <definedName name="\e" localSheetId="33">#REF!</definedName>
    <definedName name="\e" localSheetId="34">#REF!</definedName>
    <definedName name="\e" localSheetId="36">#REF!</definedName>
    <definedName name="\e" localSheetId="37">#REF!</definedName>
    <definedName name="\e" localSheetId="38">#REF!</definedName>
    <definedName name="\e" localSheetId="40">#REF!</definedName>
    <definedName name="\e" localSheetId="41">#REF!</definedName>
    <definedName name="\e" localSheetId="42">#REF!</definedName>
    <definedName name="\e" localSheetId="43">#REF!</definedName>
    <definedName name="\e" localSheetId="44">#REF!</definedName>
    <definedName name="\e" localSheetId="32">#REF!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20">#REF!</definedName>
    <definedName name="\e" localSheetId="5">#REF!</definedName>
    <definedName name="\e" localSheetId="6">#REF!</definedName>
    <definedName name="\e" localSheetId="7">#REF!</definedName>
    <definedName name="\e" localSheetId="8">#REF!</definedName>
    <definedName name="\e" localSheetId="19">#REF!</definedName>
    <definedName name="\e" localSheetId="21">#REF!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27">#REF!</definedName>
    <definedName name="\e" localSheetId="28">#REF!</definedName>
    <definedName name="\e" localSheetId="9">#REF!</definedName>
    <definedName name="\e" localSheetId="4">#REF!</definedName>
    <definedName name="\e">#REF!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i" localSheetId="35">#REF!</definedName>
    <definedName name="\i" localSheetId="39">#REF!</definedName>
    <definedName name="\i" localSheetId="29">#REF!</definedName>
    <definedName name="\i" localSheetId="30">#REF!</definedName>
    <definedName name="\i" localSheetId="31">#REF!</definedName>
    <definedName name="\i" localSheetId="33">#REF!</definedName>
    <definedName name="\i" localSheetId="34">#REF!</definedName>
    <definedName name="\i" localSheetId="36">#REF!</definedName>
    <definedName name="\i" localSheetId="37">#REF!</definedName>
    <definedName name="\i" localSheetId="38">#REF!</definedName>
    <definedName name="\i" localSheetId="40">#REF!</definedName>
    <definedName name="\i" localSheetId="41">#REF!</definedName>
    <definedName name="\i" localSheetId="42">#REF!</definedName>
    <definedName name="\i" localSheetId="43">#REF!</definedName>
    <definedName name="\i" localSheetId="44">#REF!</definedName>
    <definedName name="\i" localSheetId="32">#REF!</definedName>
    <definedName name="\i" localSheetId="10">#REF!</definedName>
    <definedName name="\i" localSheetId="11">#REF!</definedName>
    <definedName name="\i" localSheetId="12">#REF!</definedName>
    <definedName name="\i" localSheetId="13">#REF!</definedName>
    <definedName name="\i" localSheetId="14">#REF!</definedName>
    <definedName name="\i" localSheetId="15">#REF!</definedName>
    <definedName name="\i" localSheetId="16">#REF!</definedName>
    <definedName name="\i" localSheetId="17">#REF!</definedName>
    <definedName name="\i" localSheetId="18">#REF!</definedName>
    <definedName name="\i" localSheetId="20">#REF!</definedName>
    <definedName name="\i" localSheetId="5">#REF!</definedName>
    <definedName name="\i" localSheetId="6">#REF!</definedName>
    <definedName name="\i" localSheetId="7">#REF!</definedName>
    <definedName name="\i" localSheetId="8">#REF!</definedName>
    <definedName name="\i" localSheetId="19">#REF!</definedName>
    <definedName name="\i" localSheetId="21">#REF!</definedName>
    <definedName name="\i" localSheetId="22">#REF!</definedName>
    <definedName name="\i" localSheetId="23">#REF!</definedName>
    <definedName name="\i" localSheetId="24">#REF!</definedName>
    <definedName name="\i" localSheetId="25">#REF!</definedName>
    <definedName name="\i" localSheetId="26">#REF!</definedName>
    <definedName name="\i" localSheetId="27">#REF!</definedName>
    <definedName name="\i" localSheetId="28">#REF!</definedName>
    <definedName name="\i" localSheetId="9">#REF!</definedName>
    <definedName name="\i" localSheetId="4">#REF!</definedName>
    <definedName name="\i">#REF!</definedName>
    <definedName name="\INSERT" localSheetId="35">#REF!</definedName>
    <definedName name="\INSERT" localSheetId="39">#REF!</definedName>
    <definedName name="\INSERT" localSheetId="29">#REF!</definedName>
    <definedName name="\INSERT" localSheetId="30">#REF!</definedName>
    <definedName name="\INSERT" localSheetId="31">#REF!</definedName>
    <definedName name="\INSERT" localSheetId="33">#REF!</definedName>
    <definedName name="\INSERT" localSheetId="34">#REF!</definedName>
    <definedName name="\INSERT" localSheetId="36">#REF!</definedName>
    <definedName name="\INSERT" localSheetId="37">#REF!</definedName>
    <definedName name="\INSERT" localSheetId="38">#REF!</definedName>
    <definedName name="\INSERT" localSheetId="40">#REF!</definedName>
    <definedName name="\INSERT" localSheetId="41">#REF!</definedName>
    <definedName name="\INSERT" localSheetId="42">#REF!</definedName>
    <definedName name="\INSERT" localSheetId="43">#REF!</definedName>
    <definedName name="\INSERT" localSheetId="44">#REF!</definedName>
    <definedName name="\INSERT" localSheetId="32">#REF!</definedName>
    <definedName name="\INSERT" localSheetId="10">#REF!</definedName>
    <definedName name="\INSERT" localSheetId="11">#REF!</definedName>
    <definedName name="\INSERT" localSheetId="12">#REF!</definedName>
    <definedName name="\INSERT" localSheetId="13">#REF!</definedName>
    <definedName name="\INSERT" localSheetId="14">#REF!</definedName>
    <definedName name="\INSERT" localSheetId="15">#REF!</definedName>
    <definedName name="\INSERT" localSheetId="16">#REF!</definedName>
    <definedName name="\INSERT" localSheetId="17">#REF!</definedName>
    <definedName name="\INSERT" localSheetId="18">#REF!</definedName>
    <definedName name="\INSERT" localSheetId="20">#REF!</definedName>
    <definedName name="\INSERT" localSheetId="5">#REF!</definedName>
    <definedName name="\INSERT" localSheetId="6">#REF!</definedName>
    <definedName name="\INSERT" localSheetId="7">#REF!</definedName>
    <definedName name="\INSERT" localSheetId="8">#REF!</definedName>
    <definedName name="\INSERT" localSheetId="19">#REF!</definedName>
    <definedName name="\INSERT" localSheetId="21">#REF!</definedName>
    <definedName name="\INSERT" localSheetId="22">#REF!</definedName>
    <definedName name="\INSERT" localSheetId="23">#REF!</definedName>
    <definedName name="\INSERT" localSheetId="24">#REF!</definedName>
    <definedName name="\INSERT" localSheetId="25">#REF!</definedName>
    <definedName name="\INSERT" localSheetId="26">#REF!</definedName>
    <definedName name="\INSERT" localSheetId="27">#REF!</definedName>
    <definedName name="\INSERT" localSheetId="28">#REF!</definedName>
    <definedName name="\INSERT" localSheetId="9">#REF!</definedName>
    <definedName name="\INSERT" localSheetId="4">#REF!</definedName>
    <definedName name="\INSER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 localSheetId="35">#REF!</definedName>
    <definedName name="\LA" localSheetId="39">#REF!</definedName>
    <definedName name="\LA" localSheetId="29">#REF!</definedName>
    <definedName name="\LA" localSheetId="30">#REF!</definedName>
    <definedName name="\LA" localSheetId="31">#REF!</definedName>
    <definedName name="\LA" localSheetId="33">#REF!</definedName>
    <definedName name="\LA" localSheetId="34">#REF!</definedName>
    <definedName name="\LA" localSheetId="36">#REF!</definedName>
    <definedName name="\LA" localSheetId="37">#REF!</definedName>
    <definedName name="\LA" localSheetId="38">#REF!</definedName>
    <definedName name="\LA" localSheetId="40">#REF!</definedName>
    <definedName name="\LA" localSheetId="41">#REF!</definedName>
    <definedName name="\LA" localSheetId="42">#REF!</definedName>
    <definedName name="\LA" localSheetId="43">#REF!</definedName>
    <definedName name="\LA" localSheetId="44">#REF!</definedName>
    <definedName name="\LA" localSheetId="32">#REF!</definedName>
    <definedName name="\LA" localSheetId="10">#REF!</definedName>
    <definedName name="\LA" localSheetId="11">#REF!</definedName>
    <definedName name="\LA" localSheetId="12">#REF!</definedName>
    <definedName name="\LA" localSheetId="13">#REF!</definedName>
    <definedName name="\LA" localSheetId="14">#REF!</definedName>
    <definedName name="\LA" localSheetId="15">#REF!</definedName>
    <definedName name="\LA" localSheetId="16">#REF!</definedName>
    <definedName name="\LA" localSheetId="17">#REF!</definedName>
    <definedName name="\LA" localSheetId="18">#REF!</definedName>
    <definedName name="\LA" localSheetId="20">#REF!</definedName>
    <definedName name="\LA" localSheetId="5">#REF!</definedName>
    <definedName name="\LA" localSheetId="6">#REF!</definedName>
    <definedName name="\LA" localSheetId="7">#REF!</definedName>
    <definedName name="\LA" localSheetId="8">#REF!</definedName>
    <definedName name="\LA" localSheetId="19">#REF!</definedName>
    <definedName name="\LA" localSheetId="21">#REF!</definedName>
    <definedName name="\LA" localSheetId="22">#REF!</definedName>
    <definedName name="\LA" localSheetId="23">#REF!</definedName>
    <definedName name="\LA" localSheetId="24">#REF!</definedName>
    <definedName name="\LA" localSheetId="25">#REF!</definedName>
    <definedName name="\LA" localSheetId="26">#REF!</definedName>
    <definedName name="\LA" localSheetId="27">#REF!</definedName>
    <definedName name="\LA" localSheetId="28">#REF!</definedName>
    <definedName name="\LA" localSheetId="9">#REF!</definedName>
    <definedName name="\LA" localSheetId="4">#REF!</definedName>
    <definedName name="\LA">#REF!</definedName>
    <definedName name="\LP" localSheetId="35">#REF!</definedName>
    <definedName name="\LP" localSheetId="39">#REF!</definedName>
    <definedName name="\LP" localSheetId="29">#REF!</definedName>
    <definedName name="\LP" localSheetId="30">#REF!</definedName>
    <definedName name="\LP" localSheetId="31">#REF!</definedName>
    <definedName name="\LP" localSheetId="33">#REF!</definedName>
    <definedName name="\LP" localSheetId="34">#REF!</definedName>
    <definedName name="\LP" localSheetId="36">#REF!</definedName>
    <definedName name="\LP" localSheetId="37">#REF!</definedName>
    <definedName name="\LP" localSheetId="38">#REF!</definedName>
    <definedName name="\LP" localSheetId="40">#REF!</definedName>
    <definedName name="\LP" localSheetId="41">#REF!</definedName>
    <definedName name="\LP" localSheetId="42">#REF!</definedName>
    <definedName name="\LP" localSheetId="43">#REF!</definedName>
    <definedName name="\LP" localSheetId="44">#REF!</definedName>
    <definedName name="\LP" localSheetId="32">#REF!</definedName>
    <definedName name="\LP" localSheetId="10">#REF!</definedName>
    <definedName name="\LP" localSheetId="11">#REF!</definedName>
    <definedName name="\LP" localSheetId="12">#REF!</definedName>
    <definedName name="\LP" localSheetId="13">#REF!</definedName>
    <definedName name="\LP" localSheetId="14">#REF!</definedName>
    <definedName name="\LP" localSheetId="15">#REF!</definedName>
    <definedName name="\LP" localSheetId="16">#REF!</definedName>
    <definedName name="\LP" localSheetId="17">#REF!</definedName>
    <definedName name="\LP" localSheetId="18">#REF!</definedName>
    <definedName name="\LP" localSheetId="20">#REF!</definedName>
    <definedName name="\LP" localSheetId="5">#REF!</definedName>
    <definedName name="\LP" localSheetId="6">#REF!</definedName>
    <definedName name="\LP" localSheetId="7">#REF!</definedName>
    <definedName name="\LP" localSheetId="8">#REF!</definedName>
    <definedName name="\LP" localSheetId="19">#REF!</definedName>
    <definedName name="\LP" localSheetId="21">#REF!</definedName>
    <definedName name="\LP" localSheetId="22">#REF!</definedName>
    <definedName name="\LP" localSheetId="23">#REF!</definedName>
    <definedName name="\LP" localSheetId="24">#REF!</definedName>
    <definedName name="\LP" localSheetId="25">#REF!</definedName>
    <definedName name="\LP" localSheetId="26">#REF!</definedName>
    <definedName name="\LP" localSheetId="27">#REF!</definedName>
    <definedName name="\LP" localSheetId="28">#REF!</definedName>
    <definedName name="\LP" localSheetId="9">#REF!</definedName>
    <definedName name="\LP" localSheetId="4">#REF!</definedName>
    <definedName name="\LP">#REF!</definedName>
    <definedName name="\LPS" localSheetId="35">#REF!</definedName>
    <definedName name="\LPS" localSheetId="39">#REF!</definedName>
    <definedName name="\LPS" localSheetId="29">#REF!</definedName>
    <definedName name="\LPS" localSheetId="30">#REF!</definedName>
    <definedName name="\LPS" localSheetId="31">#REF!</definedName>
    <definedName name="\LPS" localSheetId="33">#REF!</definedName>
    <definedName name="\LPS" localSheetId="34">#REF!</definedName>
    <definedName name="\LPS" localSheetId="36">#REF!</definedName>
    <definedName name="\LPS" localSheetId="37">#REF!</definedName>
    <definedName name="\LPS" localSheetId="38">#REF!</definedName>
    <definedName name="\LPS" localSheetId="40">#REF!</definedName>
    <definedName name="\LPS" localSheetId="41">#REF!</definedName>
    <definedName name="\LPS" localSheetId="42">#REF!</definedName>
    <definedName name="\LPS" localSheetId="43">#REF!</definedName>
    <definedName name="\LPS" localSheetId="44">#REF!</definedName>
    <definedName name="\LPS" localSheetId="32">#REF!</definedName>
    <definedName name="\LPS" localSheetId="10">#REF!</definedName>
    <definedName name="\LPS" localSheetId="11">#REF!</definedName>
    <definedName name="\LPS" localSheetId="12">#REF!</definedName>
    <definedName name="\LPS" localSheetId="13">#REF!</definedName>
    <definedName name="\LPS" localSheetId="14">#REF!</definedName>
    <definedName name="\LPS" localSheetId="15">#REF!</definedName>
    <definedName name="\LPS" localSheetId="16">#REF!</definedName>
    <definedName name="\LPS" localSheetId="17">#REF!</definedName>
    <definedName name="\LPS" localSheetId="18">#REF!</definedName>
    <definedName name="\LPS" localSheetId="20">#REF!</definedName>
    <definedName name="\LPS" localSheetId="5">#REF!</definedName>
    <definedName name="\LPS" localSheetId="6">#REF!</definedName>
    <definedName name="\LPS" localSheetId="7">#REF!</definedName>
    <definedName name="\LPS" localSheetId="8">#REF!</definedName>
    <definedName name="\LPS" localSheetId="19">#REF!</definedName>
    <definedName name="\LPS" localSheetId="21">#REF!</definedName>
    <definedName name="\LPS" localSheetId="22">#REF!</definedName>
    <definedName name="\LPS" localSheetId="23">#REF!</definedName>
    <definedName name="\LPS" localSheetId="24">#REF!</definedName>
    <definedName name="\LPS" localSheetId="25">#REF!</definedName>
    <definedName name="\LPS" localSheetId="26">#REF!</definedName>
    <definedName name="\LPS" localSheetId="27">#REF!</definedName>
    <definedName name="\LPS" localSheetId="28">#REF!</definedName>
    <definedName name="\LPS" localSheetId="9">#REF!</definedName>
    <definedName name="\LPS" localSheetId="4">#REF!</definedName>
    <definedName name="\LPS">#REF!</definedName>
    <definedName name="\m" localSheetId="35">#REF!</definedName>
    <definedName name="\m" localSheetId="39">#REF!</definedName>
    <definedName name="\m" localSheetId="29">#REF!</definedName>
    <definedName name="\m" localSheetId="30">#REF!</definedName>
    <definedName name="\m" localSheetId="31">#REF!</definedName>
    <definedName name="\m" localSheetId="33">#REF!</definedName>
    <definedName name="\m" localSheetId="34">#REF!</definedName>
    <definedName name="\m" localSheetId="36">#REF!</definedName>
    <definedName name="\m" localSheetId="37">#REF!</definedName>
    <definedName name="\m" localSheetId="38">#REF!</definedName>
    <definedName name="\m" localSheetId="40">#REF!</definedName>
    <definedName name="\m" localSheetId="41">#REF!</definedName>
    <definedName name="\m" localSheetId="42">#REF!</definedName>
    <definedName name="\m" localSheetId="43">#REF!</definedName>
    <definedName name="\m" localSheetId="44">#REF!</definedName>
    <definedName name="\m" localSheetId="32">#REF!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20">#REF!</definedName>
    <definedName name="\m" localSheetId="5">#REF!</definedName>
    <definedName name="\m" localSheetId="6">#REF!</definedName>
    <definedName name="\m" localSheetId="7">#REF!</definedName>
    <definedName name="\m" localSheetId="8">#REF!</definedName>
    <definedName name="\m" localSheetId="19">#REF!</definedName>
    <definedName name="\m" localSheetId="21">#REF!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9">#REF!</definedName>
    <definedName name="\m" localSheetId="4">#REF!</definedName>
    <definedName name="\m">#REF!</definedName>
    <definedName name="\MENU" localSheetId="35">#REF!</definedName>
    <definedName name="\MENU" localSheetId="39">#REF!</definedName>
    <definedName name="\MENU" localSheetId="29">#REF!</definedName>
    <definedName name="\MENU" localSheetId="30">#REF!</definedName>
    <definedName name="\MENU" localSheetId="31">#REF!</definedName>
    <definedName name="\MENU" localSheetId="33">#REF!</definedName>
    <definedName name="\MENU" localSheetId="34">#REF!</definedName>
    <definedName name="\MENU" localSheetId="36">#REF!</definedName>
    <definedName name="\MENU" localSheetId="37">#REF!</definedName>
    <definedName name="\MENU" localSheetId="38">#REF!</definedName>
    <definedName name="\MENU" localSheetId="40">#REF!</definedName>
    <definedName name="\MENU" localSheetId="41">#REF!</definedName>
    <definedName name="\MENU" localSheetId="42">#REF!</definedName>
    <definedName name="\MENU" localSheetId="43">#REF!</definedName>
    <definedName name="\MENU" localSheetId="44">#REF!</definedName>
    <definedName name="\MENU" localSheetId="32">#REF!</definedName>
    <definedName name="\MENU" localSheetId="10">#REF!</definedName>
    <definedName name="\MENU" localSheetId="11">#REF!</definedName>
    <definedName name="\MENU" localSheetId="12">#REF!</definedName>
    <definedName name="\MENU" localSheetId="13">#REF!</definedName>
    <definedName name="\MENU" localSheetId="14">#REF!</definedName>
    <definedName name="\MENU" localSheetId="15">#REF!</definedName>
    <definedName name="\MENU" localSheetId="16">#REF!</definedName>
    <definedName name="\MENU" localSheetId="17">#REF!</definedName>
    <definedName name="\MENU" localSheetId="18">#REF!</definedName>
    <definedName name="\MENU" localSheetId="20">#REF!</definedName>
    <definedName name="\MENU" localSheetId="5">#REF!</definedName>
    <definedName name="\MENU" localSheetId="6">#REF!</definedName>
    <definedName name="\MENU" localSheetId="7">#REF!</definedName>
    <definedName name="\MENU" localSheetId="8">#REF!</definedName>
    <definedName name="\MENU" localSheetId="19">#REF!</definedName>
    <definedName name="\MENU" localSheetId="21">#REF!</definedName>
    <definedName name="\MENU" localSheetId="22">#REF!</definedName>
    <definedName name="\MENU" localSheetId="23">#REF!</definedName>
    <definedName name="\MENU" localSheetId="24">#REF!</definedName>
    <definedName name="\MENU" localSheetId="25">#REF!</definedName>
    <definedName name="\MENU" localSheetId="26">#REF!</definedName>
    <definedName name="\MENU" localSheetId="27">#REF!</definedName>
    <definedName name="\MENU" localSheetId="28">#REF!</definedName>
    <definedName name="\MENU" localSheetId="9">#REF!</definedName>
    <definedName name="\MENU" localSheetId="4">#REF!</definedName>
    <definedName name="\MENU">#REF!</definedName>
    <definedName name="\n" localSheetId="35">#REF!</definedName>
    <definedName name="\n" localSheetId="39">#REF!</definedName>
    <definedName name="\n" localSheetId="29">#REF!</definedName>
    <definedName name="\n" localSheetId="30">#REF!</definedName>
    <definedName name="\n" localSheetId="31">#REF!</definedName>
    <definedName name="\n" localSheetId="33">#REF!</definedName>
    <definedName name="\n" localSheetId="34">#REF!</definedName>
    <definedName name="\n" localSheetId="36">#REF!</definedName>
    <definedName name="\n" localSheetId="37">#REF!</definedName>
    <definedName name="\n" localSheetId="38">#REF!</definedName>
    <definedName name="\n" localSheetId="40">#REF!</definedName>
    <definedName name="\n" localSheetId="41">#REF!</definedName>
    <definedName name="\n" localSheetId="42">#REF!</definedName>
    <definedName name="\n" localSheetId="43">#REF!</definedName>
    <definedName name="\n" localSheetId="44">#REF!</definedName>
    <definedName name="\n" localSheetId="32">#REF!</definedName>
    <definedName name="\n" localSheetId="10">#REF!</definedName>
    <definedName name="\n" localSheetId="11">#REF!</definedName>
    <definedName name="\n" localSheetId="12">#REF!</definedName>
    <definedName name="\n" localSheetId="13">#REF!</definedName>
    <definedName name="\n" localSheetId="14">#REF!</definedName>
    <definedName name="\n" localSheetId="15">#REF!</definedName>
    <definedName name="\n" localSheetId="16">#REF!</definedName>
    <definedName name="\n" localSheetId="17">#REF!</definedName>
    <definedName name="\n" localSheetId="18">#REF!</definedName>
    <definedName name="\n" localSheetId="20">#REF!</definedName>
    <definedName name="\n" localSheetId="5">#REF!</definedName>
    <definedName name="\n" localSheetId="6">#REF!</definedName>
    <definedName name="\n" localSheetId="7">#REF!</definedName>
    <definedName name="\n" localSheetId="8">#REF!</definedName>
    <definedName name="\n" localSheetId="19">#REF!</definedName>
    <definedName name="\n" localSheetId="21">#REF!</definedName>
    <definedName name="\n" localSheetId="22">#REF!</definedName>
    <definedName name="\n" localSheetId="23">#REF!</definedName>
    <definedName name="\n" localSheetId="24">#REF!</definedName>
    <definedName name="\n" localSheetId="25">#REF!</definedName>
    <definedName name="\n" localSheetId="26">#REF!</definedName>
    <definedName name="\n" localSheetId="27">#REF!</definedName>
    <definedName name="\n" localSheetId="28">#REF!</definedName>
    <definedName name="\n" localSheetId="9">#REF!</definedName>
    <definedName name="\n" localSheetId="4">#REF!</definedName>
    <definedName name="\n">#REF!</definedName>
    <definedName name="\o" localSheetId="35">#REF!</definedName>
    <definedName name="\o" localSheetId="39">#REF!</definedName>
    <definedName name="\o" localSheetId="29">#REF!</definedName>
    <definedName name="\o" localSheetId="30">#REF!</definedName>
    <definedName name="\o" localSheetId="31">#REF!</definedName>
    <definedName name="\o" localSheetId="33">#REF!</definedName>
    <definedName name="\o" localSheetId="34">#REF!</definedName>
    <definedName name="\o" localSheetId="36">#REF!</definedName>
    <definedName name="\o" localSheetId="37">#REF!</definedName>
    <definedName name="\o" localSheetId="38">#REF!</definedName>
    <definedName name="\o" localSheetId="40">#REF!</definedName>
    <definedName name="\o" localSheetId="41">#REF!</definedName>
    <definedName name="\o" localSheetId="42">#REF!</definedName>
    <definedName name="\o" localSheetId="43">#REF!</definedName>
    <definedName name="\o" localSheetId="44">#REF!</definedName>
    <definedName name="\o" localSheetId="32">#REF!</definedName>
    <definedName name="\o" localSheetId="10">#REF!</definedName>
    <definedName name="\o" localSheetId="11">#REF!</definedName>
    <definedName name="\o" localSheetId="12">#REF!</definedName>
    <definedName name="\o" localSheetId="13">#REF!</definedName>
    <definedName name="\o" localSheetId="14">#REF!</definedName>
    <definedName name="\o" localSheetId="15">#REF!</definedName>
    <definedName name="\o" localSheetId="16">#REF!</definedName>
    <definedName name="\o" localSheetId="17">#REF!</definedName>
    <definedName name="\o" localSheetId="18">#REF!</definedName>
    <definedName name="\o" localSheetId="20">#REF!</definedName>
    <definedName name="\o" localSheetId="5">#REF!</definedName>
    <definedName name="\o" localSheetId="6">#REF!</definedName>
    <definedName name="\o" localSheetId="7">#REF!</definedName>
    <definedName name="\o" localSheetId="8">#REF!</definedName>
    <definedName name="\o" localSheetId="19">#REF!</definedName>
    <definedName name="\o" localSheetId="21">#REF!</definedName>
    <definedName name="\o" localSheetId="22">#REF!</definedName>
    <definedName name="\o" localSheetId="23">#REF!</definedName>
    <definedName name="\o" localSheetId="24">#REF!</definedName>
    <definedName name="\o" localSheetId="25">#REF!</definedName>
    <definedName name="\o" localSheetId="26">#REF!</definedName>
    <definedName name="\o" localSheetId="27">#REF!</definedName>
    <definedName name="\o" localSheetId="28">#REF!</definedName>
    <definedName name="\o" localSheetId="9">#REF!</definedName>
    <definedName name="\o" localSheetId="4">#REF!</definedName>
    <definedName name="\o">#REF!</definedName>
    <definedName name="\p" localSheetId="35">#REF!</definedName>
    <definedName name="\p" localSheetId="39">#REF!</definedName>
    <definedName name="\p" localSheetId="29">#REF!</definedName>
    <definedName name="\p" localSheetId="30">#REF!</definedName>
    <definedName name="\p" localSheetId="31">#REF!</definedName>
    <definedName name="\p" localSheetId="33">#REF!</definedName>
    <definedName name="\p" localSheetId="34">#REF!</definedName>
    <definedName name="\p" localSheetId="36">#REF!</definedName>
    <definedName name="\p" localSheetId="37">#REF!</definedName>
    <definedName name="\p" localSheetId="38">#REF!</definedName>
    <definedName name="\p" localSheetId="40">#REF!</definedName>
    <definedName name="\p" localSheetId="41">#REF!</definedName>
    <definedName name="\p" localSheetId="42">#REF!</definedName>
    <definedName name="\p" localSheetId="43">#REF!</definedName>
    <definedName name="\p" localSheetId="44">#REF!</definedName>
    <definedName name="\p" localSheetId="32">#REF!</definedName>
    <definedName name="\p" localSheetId="10">#REF!</definedName>
    <definedName name="\p" localSheetId="11">#REF!</definedName>
    <definedName name="\p" localSheetId="12">#REF!</definedName>
    <definedName name="\p" localSheetId="13">#REF!</definedName>
    <definedName name="\p" localSheetId="14">#REF!</definedName>
    <definedName name="\p" localSheetId="15">#REF!</definedName>
    <definedName name="\p" localSheetId="16">#REF!</definedName>
    <definedName name="\p" localSheetId="17">#REF!</definedName>
    <definedName name="\p" localSheetId="18">#REF!</definedName>
    <definedName name="\p" localSheetId="20">#REF!</definedName>
    <definedName name="\p" localSheetId="5">#REF!</definedName>
    <definedName name="\p" localSheetId="6">#REF!</definedName>
    <definedName name="\p" localSheetId="7">#REF!</definedName>
    <definedName name="\p" localSheetId="8">#REF!</definedName>
    <definedName name="\p" localSheetId="19">#REF!</definedName>
    <definedName name="\p" localSheetId="21">#REF!</definedName>
    <definedName name="\p" localSheetId="22">#REF!</definedName>
    <definedName name="\p" localSheetId="23">#REF!</definedName>
    <definedName name="\p" localSheetId="24">#REF!</definedName>
    <definedName name="\p" localSheetId="25">#REF!</definedName>
    <definedName name="\p" localSheetId="26">#REF!</definedName>
    <definedName name="\p" localSheetId="27">#REF!</definedName>
    <definedName name="\p" localSheetId="28">#REF!</definedName>
    <definedName name="\p" localSheetId="9">#REF!</definedName>
    <definedName name="\p" localSheetId="4">#REF!</definedName>
    <definedName name="\p">#REF!</definedName>
    <definedName name="\PRIME" localSheetId="35">#REF!</definedName>
    <definedName name="\PRIME" localSheetId="39">#REF!</definedName>
    <definedName name="\PRIME" localSheetId="29">#REF!</definedName>
    <definedName name="\PRIME" localSheetId="30">#REF!</definedName>
    <definedName name="\PRIME" localSheetId="31">#REF!</definedName>
    <definedName name="\PRIME" localSheetId="33">#REF!</definedName>
    <definedName name="\PRIME" localSheetId="34">#REF!</definedName>
    <definedName name="\PRIME" localSheetId="36">#REF!</definedName>
    <definedName name="\PRIME" localSheetId="37">#REF!</definedName>
    <definedName name="\PRIME" localSheetId="38">#REF!</definedName>
    <definedName name="\PRIME" localSheetId="40">#REF!</definedName>
    <definedName name="\PRIME" localSheetId="41">#REF!</definedName>
    <definedName name="\PRIME" localSheetId="42">#REF!</definedName>
    <definedName name="\PRIME" localSheetId="43">#REF!</definedName>
    <definedName name="\PRIME" localSheetId="44">#REF!</definedName>
    <definedName name="\PRIME" localSheetId="32">#REF!</definedName>
    <definedName name="\PRIME" localSheetId="10">#REF!</definedName>
    <definedName name="\PRIME" localSheetId="11">#REF!</definedName>
    <definedName name="\PRIME" localSheetId="12">#REF!</definedName>
    <definedName name="\PRIME" localSheetId="13">#REF!</definedName>
    <definedName name="\PRIME" localSheetId="14">#REF!</definedName>
    <definedName name="\PRIME" localSheetId="15">#REF!</definedName>
    <definedName name="\PRIME" localSheetId="16">#REF!</definedName>
    <definedName name="\PRIME" localSheetId="17">#REF!</definedName>
    <definedName name="\PRIME" localSheetId="18">#REF!</definedName>
    <definedName name="\PRIME" localSheetId="20">#REF!</definedName>
    <definedName name="\PRIME" localSheetId="5">#REF!</definedName>
    <definedName name="\PRIME" localSheetId="6">#REF!</definedName>
    <definedName name="\PRIME" localSheetId="7">#REF!</definedName>
    <definedName name="\PRIME" localSheetId="8">#REF!</definedName>
    <definedName name="\PRIME" localSheetId="19">#REF!</definedName>
    <definedName name="\PRIME" localSheetId="21">#REF!</definedName>
    <definedName name="\PRIME" localSheetId="22">#REF!</definedName>
    <definedName name="\PRIME" localSheetId="23">#REF!</definedName>
    <definedName name="\PRIME" localSheetId="24">#REF!</definedName>
    <definedName name="\PRIME" localSheetId="25">#REF!</definedName>
    <definedName name="\PRIME" localSheetId="26">#REF!</definedName>
    <definedName name="\PRIME" localSheetId="27">#REF!</definedName>
    <definedName name="\PRIME" localSheetId="28">#REF!</definedName>
    <definedName name="\PRIME" localSheetId="9">#REF!</definedName>
    <definedName name="\PRIME" localSheetId="4">#REF!</definedName>
    <definedName name="\PRIME">#REF!</definedName>
    <definedName name="\PRINT" localSheetId="35">#REF!</definedName>
    <definedName name="\PRINT" localSheetId="39">#REF!</definedName>
    <definedName name="\PRINT" localSheetId="29">#REF!</definedName>
    <definedName name="\PRINT" localSheetId="30">#REF!</definedName>
    <definedName name="\PRINT" localSheetId="31">#REF!</definedName>
    <definedName name="\PRINT" localSheetId="33">#REF!</definedName>
    <definedName name="\PRINT" localSheetId="34">#REF!</definedName>
    <definedName name="\PRINT" localSheetId="36">#REF!</definedName>
    <definedName name="\PRINT" localSheetId="37">#REF!</definedName>
    <definedName name="\PRINT" localSheetId="38">#REF!</definedName>
    <definedName name="\PRINT" localSheetId="40">#REF!</definedName>
    <definedName name="\PRINT" localSheetId="41">#REF!</definedName>
    <definedName name="\PRINT" localSheetId="42">#REF!</definedName>
    <definedName name="\PRINT" localSheetId="43">#REF!</definedName>
    <definedName name="\PRINT" localSheetId="44">#REF!</definedName>
    <definedName name="\PRINT" localSheetId="32">#REF!</definedName>
    <definedName name="\PRINT" localSheetId="10">#REF!</definedName>
    <definedName name="\PRINT" localSheetId="11">#REF!</definedName>
    <definedName name="\PRINT" localSheetId="12">#REF!</definedName>
    <definedName name="\PRINT" localSheetId="13">#REF!</definedName>
    <definedName name="\PRINT" localSheetId="14">#REF!</definedName>
    <definedName name="\PRINT" localSheetId="15">#REF!</definedName>
    <definedName name="\PRINT" localSheetId="16">#REF!</definedName>
    <definedName name="\PRINT" localSheetId="17">#REF!</definedName>
    <definedName name="\PRINT" localSheetId="18">#REF!</definedName>
    <definedName name="\PRINT" localSheetId="20">#REF!</definedName>
    <definedName name="\PRINT" localSheetId="5">#REF!</definedName>
    <definedName name="\PRINT" localSheetId="6">#REF!</definedName>
    <definedName name="\PRINT" localSheetId="7">#REF!</definedName>
    <definedName name="\PRINT" localSheetId="8">#REF!</definedName>
    <definedName name="\PRINT" localSheetId="19">#REF!</definedName>
    <definedName name="\PRINT" localSheetId="21">#REF!</definedName>
    <definedName name="\PRINT" localSheetId="22">#REF!</definedName>
    <definedName name="\PRINT" localSheetId="23">#REF!</definedName>
    <definedName name="\PRINT" localSheetId="24">#REF!</definedName>
    <definedName name="\PRINT" localSheetId="25">#REF!</definedName>
    <definedName name="\PRINT" localSheetId="26">#REF!</definedName>
    <definedName name="\PRINT" localSheetId="27">#REF!</definedName>
    <definedName name="\PRINT" localSheetId="28">#REF!</definedName>
    <definedName name="\PRINT" localSheetId="9">#REF!</definedName>
    <definedName name="\PRINT" localSheetId="4">#REF!</definedName>
    <definedName name="\PRIN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r" localSheetId="35">#REF!</definedName>
    <definedName name="\r" localSheetId="39">#REF!</definedName>
    <definedName name="\r" localSheetId="29">#REF!</definedName>
    <definedName name="\r" localSheetId="30">#REF!</definedName>
    <definedName name="\r" localSheetId="31">#REF!</definedName>
    <definedName name="\r" localSheetId="33">#REF!</definedName>
    <definedName name="\r" localSheetId="34">#REF!</definedName>
    <definedName name="\r" localSheetId="36">#REF!</definedName>
    <definedName name="\r" localSheetId="37">#REF!</definedName>
    <definedName name="\r" localSheetId="38">#REF!</definedName>
    <definedName name="\r" localSheetId="40">#REF!</definedName>
    <definedName name="\r" localSheetId="41">#REF!</definedName>
    <definedName name="\r" localSheetId="42">#REF!</definedName>
    <definedName name="\r" localSheetId="43">#REF!</definedName>
    <definedName name="\r" localSheetId="44">#REF!</definedName>
    <definedName name="\r" localSheetId="32">#REF!</definedName>
    <definedName name="\r" localSheetId="10">#REF!</definedName>
    <definedName name="\r" localSheetId="11">#REF!</definedName>
    <definedName name="\r" localSheetId="12">#REF!</definedName>
    <definedName name="\r" localSheetId="13">#REF!</definedName>
    <definedName name="\r" localSheetId="14">#REF!</definedName>
    <definedName name="\r" localSheetId="15">#REF!</definedName>
    <definedName name="\r" localSheetId="16">#REF!</definedName>
    <definedName name="\r" localSheetId="17">#REF!</definedName>
    <definedName name="\r" localSheetId="18">#REF!</definedName>
    <definedName name="\r" localSheetId="20">#REF!</definedName>
    <definedName name="\r" localSheetId="5">#REF!</definedName>
    <definedName name="\r" localSheetId="6">#REF!</definedName>
    <definedName name="\r" localSheetId="7">#REF!</definedName>
    <definedName name="\r" localSheetId="8">#REF!</definedName>
    <definedName name="\r" localSheetId="19">#REF!</definedName>
    <definedName name="\r" localSheetId="21">#REF!</definedName>
    <definedName name="\r" localSheetId="22">#REF!</definedName>
    <definedName name="\r" localSheetId="23">#REF!</definedName>
    <definedName name="\r" localSheetId="24">#REF!</definedName>
    <definedName name="\r" localSheetId="25">#REF!</definedName>
    <definedName name="\r" localSheetId="26">#REF!</definedName>
    <definedName name="\r" localSheetId="27">#REF!</definedName>
    <definedName name="\r" localSheetId="28">#REF!</definedName>
    <definedName name="\r" localSheetId="9">#REF!</definedName>
    <definedName name="\r" localSheetId="4">#REF!</definedName>
    <definedName name="\r">#REF!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ORT" localSheetId="35">#REF!</definedName>
    <definedName name="\SORT" localSheetId="39">#REF!</definedName>
    <definedName name="\SORT" localSheetId="29">#REF!</definedName>
    <definedName name="\SORT" localSheetId="30">#REF!</definedName>
    <definedName name="\SORT" localSheetId="31">#REF!</definedName>
    <definedName name="\SORT" localSheetId="33">#REF!</definedName>
    <definedName name="\SORT" localSheetId="34">#REF!</definedName>
    <definedName name="\SORT" localSheetId="36">#REF!</definedName>
    <definedName name="\SORT" localSheetId="37">#REF!</definedName>
    <definedName name="\SORT" localSheetId="38">#REF!</definedName>
    <definedName name="\SORT" localSheetId="40">#REF!</definedName>
    <definedName name="\SORT" localSheetId="41">#REF!</definedName>
    <definedName name="\SORT" localSheetId="42">#REF!</definedName>
    <definedName name="\SORT" localSheetId="43">#REF!</definedName>
    <definedName name="\SORT" localSheetId="44">#REF!</definedName>
    <definedName name="\SORT" localSheetId="32">#REF!</definedName>
    <definedName name="\SORT" localSheetId="10">#REF!</definedName>
    <definedName name="\SORT" localSheetId="11">#REF!</definedName>
    <definedName name="\SORT" localSheetId="12">#REF!</definedName>
    <definedName name="\SORT" localSheetId="13">#REF!</definedName>
    <definedName name="\SORT" localSheetId="14">#REF!</definedName>
    <definedName name="\SORT" localSheetId="15">#REF!</definedName>
    <definedName name="\SORT" localSheetId="16">#REF!</definedName>
    <definedName name="\SORT" localSheetId="17">#REF!</definedName>
    <definedName name="\SORT" localSheetId="18">#REF!</definedName>
    <definedName name="\SORT" localSheetId="20">#REF!</definedName>
    <definedName name="\SORT" localSheetId="5">#REF!</definedName>
    <definedName name="\SORT" localSheetId="6">#REF!</definedName>
    <definedName name="\SORT" localSheetId="7">#REF!</definedName>
    <definedName name="\SORT" localSheetId="8">#REF!</definedName>
    <definedName name="\SORT" localSheetId="19">#REF!</definedName>
    <definedName name="\SORT" localSheetId="21">#REF!</definedName>
    <definedName name="\SORT" localSheetId="22">#REF!</definedName>
    <definedName name="\SORT" localSheetId="23">#REF!</definedName>
    <definedName name="\SORT" localSheetId="24">#REF!</definedName>
    <definedName name="\SORT" localSheetId="25">#REF!</definedName>
    <definedName name="\SORT" localSheetId="26">#REF!</definedName>
    <definedName name="\SORT" localSheetId="27">#REF!</definedName>
    <definedName name="\SORT" localSheetId="28">#REF!</definedName>
    <definedName name="\SORT" localSheetId="9">#REF!</definedName>
    <definedName name="\SORT" localSheetId="4">#REF!</definedName>
    <definedName name="\SOR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____K85167" localSheetId="35">#REF!</definedName>
    <definedName name="____K85167" localSheetId="39">#REF!</definedName>
    <definedName name="____K85167" localSheetId="29">#REF!</definedName>
    <definedName name="____K85167" localSheetId="30">#REF!</definedName>
    <definedName name="____K85167" localSheetId="31">#REF!</definedName>
    <definedName name="____K85167" localSheetId="33">#REF!</definedName>
    <definedName name="____K85167" localSheetId="34">#REF!</definedName>
    <definedName name="____K85167" localSheetId="36">#REF!</definedName>
    <definedName name="____K85167" localSheetId="37">#REF!</definedName>
    <definedName name="____K85167" localSheetId="38">#REF!</definedName>
    <definedName name="____K85167" localSheetId="40">#REF!</definedName>
    <definedName name="____K85167" localSheetId="41">#REF!</definedName>
    <definedName name="____K85167" localSheetId="42">#REF!</definedName>
    <definedName name="____K85167" localSheetId="43">#REF!</definedName>
    <definedName name="____K85167" localSheetId="44">#REF!</definedName>
    <definedName name="____K85167" localSheetId="32">#REF!</definedName>
    <definedName name="____K85167" localSheetId="10">#REF!</definedName>
    <definedName name="____K85167" localSheetId="11">#REF!</definedName>
    <definedName name="____K85167" localSheetId="12">#REF!</definedName>
    <definedName name="____K85167" localSheetId="13">#REF!</definedName>
    <definedName name="____K85167" localSheetId="14">#REF!</definedName>
    <definedName name="____K85167" localSheetId="15">#REF!</definedName>
    <definedName name="____K85167" localSheetId="16">#REF!</definedName>
    <definedName name="____K85167" localSheetId="17">#REF!</definedName>
    <definedName name="____K85167" localSheetId="18">#REF!</definedName>
    <definedName name="____K85167" localSheetId="20">#REF!</definedName>
    <definedName name="____K85167" localSheetId="5">#REF!</definedName>
    <definedName name="____K85167" localSheetId="6">#REF!</definedName>
    <definedName name="____K85167" localSheetId="7">#REF!</definedName>
    <definedName name="____K85167" localSheetId="8">#REF!</definedName>
    <definedName name="____K85167" localSheetId="19">#REF!</definedName>
    <definedName name="____K85167" localSheetId="21">#REF!</definedName>
    <definedName name="____K85167" localSheetId="22">#REF!</definedName>
    <definedName name="____K85167" localSheetId="23">#REF!</definedName>
    <definedName name="____K85167" localSheetId="24">#REF!</definedName>
    <definedName name="____K85167" localSheetId="25">#REF!</definedName>
    <definedName name="____K85167" localSheetId="26">#REF!</definedName>
    <definedName name="____K85167" localSheetId="27">#REF!</definedName>
    <definedName name="____K85167" localSheetId="28">#REF!</definedName>
    <definedName name="____K85167" localSheetId="9">#REF!</definedName>
    <definedName name="____K85167" localSheetId="4">#REF!</definedName>
    <definedName name="____K85167">#REF!</definedName>
    <definedName name="___K85167" localSheetId="35">#REF!</definedName>
    <definedName name="___K85167" localSheetId="39">#REF!</definedName>
    <definedName name="___K85167" localSheetId="29">#REF!</definedName>
    <definedName name="___K85167" localSheetId="30">#REF!</definedName>
    <definedName name="___K85167" localSheetId="31">#REF!</definedName>
    <definedName name="___K85167" localSheetId="33">#REF!</definedName>
    <definedName name="___K85167" localSheetId="34">#REF!</definedName>
    <definedName name="___K85167" localSheetId="36">#REF!</definedName>
    <definedName name="___K85167" localSheetId="37">#REF!</definedName>
    <definedName name="___K85167" localSheetId="38">#REF!</definedName>
    <definedName name="___K85167" localSheetId="40">#REF!</definedName>
    <definedName name="___K85167" localSheetId="41">#REF!</definedName>
    <definedName name="___K85167" localSheetId="42">#REF!</definedName>
    <definedName name="___K85167" localSheetId="43">#REF!</definedName>
    <definedName name="___K85167" localSheetId="44">#REF!</definedName>
    <definedName name="___K85167" localSheetId="32">#REF!</definedName>
    <definedName name="___K85167" localSheetId="10">#REF!</definedName>
    <definedName name="___K85167" localSheetId="11">#REF!</definedName>
    <definedName name="___K85167" localSheetId="12">#REF!</definedName>
    <definedName name="___K85167" localSheetId="13">#REF!</definedName>
    <definedName name="___K85167" localSheetId="14">#REF!</definedName>
    <definedName name="___K85167" localSheetId="15">#REF!</definedName>
    <definedName name="___K85167" localSheetId="16">#REF!</definedName>
    <definedName name="___K85167" localSheetId="17">#REF!</definedName>
    <definedName name="___K85167" localSheetId="18">#REF!</definedName>
    <definedName name="___K85167" localSheetId="20">#REF!</definedName>
    <definedName name="___K85167" localSheetId="5">#REF!</definedName>
    <definedName name="___K85167" localSheetId="6">#REF!</definedName>
    <definedName name="___K85167" localSheetId="7">#REF!</definedName>
    <definedName name="___K85167" localSheetId="8">#REF!</definedName>
    <definedName name="___K85167" localSheetId="19">#REF!</definedName>
    <definedName name="___K85167" localSheetId="21">#REF!</definedName>
    <definedName name="___K85167" localSheetId="22">#REF!</definedName>
    <definedName name="___K85167" localSheetId="23">#REF!</definedName>
    <definedName name="___K85167" localSheetId="24">#REF!</definedName>
    <definedName name="___K85167" localSheetId="25">#REF!</definedName>
    <definedName name="___K85167" localSheetId="26">#REF!</definedName>
    <definedName name="___K85167" localSheetId="27">#REF!</definedName>
    <definedName name="___K85167" localSheetId="28">#REF!</definedName>
    <definedName name="___K85167" localSheetId="9">#REF!</definedName>
    <definedName name="___K85167" localSheetId="4">#REF!</definedName>
    <definedName name="___K85167">#REF!</definedName>
    <definedName name="__ccr1" hidden="1">{#N/A,#N/A,TRUE,"Cover";#N/A,#N/A,TRUE,"Conts";#N/A,#N/A,TRUE,"VOS";#N/A,#N/A,TRUE,"Warrington";#N/A,#N/A,TRUE,"Widnes"}</definedName>
    <definedName name="__GFA1" localSheetId="35">#REF!</definedName>
    <definedName name="__GFA1" localSheetId="39">#REF!</definedName>
    <definedName name="__GFA1" localSheetId="29">#REF!</definedName>
    <definedName name="__GFA1" localSheetId="30">#REF!</definedName>
    <definedName name="__GFA1" localSheetId="31">#REF!</definedName>
    <definedName name="__GFA1" localSheetId="33">#REF!</definedName>
    <definedName name="__GFA1" localSheetId="34">#REF!</definedName>
    <definedName name="__GFA1" localSheetId="36">#REF!</definedName>
    <definedName name="__GFA1" localSheetId="37">#REF!</definedName>
    <definedName name="__GFA1" localSheetId="38">#REF!</definedName>
    <definedName name="__GFA1" localSheetId="40">#REF!</definedName>
    <definedName name="__GFA1" localSheetId="41">#REF!</definedName>
    <definedName name="__GFA1" localSheetId="42">#REF!</definedName>
    <definedName name="__GFA1" localSheetId="43">#REF!</definedName>
    <definedName name="__GFA1" localSheetId="44">#REF!</definedName>
    <definedName name="__GFA1" localSheetId="32">#REF!</definedName>
    <definedName name="__GFA1" localSheetId="10">#REF!</definedName>
    <definedName name="__GFA1" localSheetId="11">#REF!</definedName>
    <definedName name="__GFA1" localSheetId="12">#REF!</definedName>
    <definedName name="__GFA1" localSheetId="13">#REF!</definedName>
    <definedName name="__GFA1" localSheetId="14">#REF!</definedName>
    <definedName name="__GFA1" localSheetId="15">#REF!</definedName>
    <definedName name="__GFA1" localSheetId="16">#REF!</definedName>
    <definedName name="__GFA1" localSheetId="17">#REF!</definedName>
    <definedName name="__GFA1" localSheetId="18">#REF!</definedName>
    <definedName name="__GFA1" localSheetId="20">#REF!</definedName>
    <definedName name="__GFA1" localSheetId="5">#REF!</definedName>
    <definedName name="__GFA1" localSheetId="6">#REF!</definedName>
    <definedName name="__GFA1" localSheetId="7">#REF!</definedName>
    <definedName name="__GFA1" localSheetId="8">#REF!</definedName>
    <definedName name="__GFA1" localSheetId="19">#REF!</definedName>
    <definedName name="__GFA1" localSheetId="21">#REF!</definedName>
    <definedName name="__GFA1" localSheetId="22">#REF!</definedName>
    <definedName name="__GFA1" localSheetId="23">#REF!</definedName>
    <definedName name="__GFA1" localSheetId="24">#REF!</definedName>
    <definedName name="__GFA1" localSheetId="25">#REF!</definedName>
    <definedName name="__GFA1" localSheetId="26">#REF!</definedName>
    <definedName name="__GFA1" localSheetId="27">#REF!</definedName>
    <definedName name="__GFA1" localSheetId="28">#REF!</definedName>
    <definedName name="__GFA1" localSheetId="9">#REF!</definedName>
    <definedName name="__GFA1" localSheetId="4">#REF!</definedName>
    <definedName name="__GFA1">#REF!</definedName>
    <definedName name="__GFA2" localSheetId="35">#REF!</definedName>
    <definedName name="__GFA2" localSheetId="39">#REF!</definedName>
    <definedName name="__GFA2" localSheetId="29">#REF!</definedName>
    <definedName name="__GFA2" localSheetId="30">#REF!</definedName>
    <definedName name="__GFA2" localSheetId="31">#REF!</definedName>
    <definedName name="__GFA2" localSheetId="33">#REF!</definedName>
    <definedName name="__GFA2" localSheetId="34">#REF!</definedName>
    <definedName name="__GFA2" localSheetId="36">#REF!</definedName>
    <definedName name="__GFA2" localSheetId="37">#REF!</definedName>
    <definedName name="__GFA2" localSheetId="38">#REF!</definedName>
    <definedName name="__GFA2" localSheetId="40">#REF!</definedName>
    <definedName name="__GFA2" localSheetId="41">#REF!</definedName>
    <definedName name="__GFA2" localSheetId="42">#REF!</definedName>
    <definedName name="__GFA2" localSheetId="43">#REF!</definedName>
    <definedName name="__GFA2" localSheetId="44">#REF!</definedName>
    <definedName name="__GFA2" localSheetId="32">#REF!</definedName>
    <definedName name="__GFA2" localSheetId="10">#REF!</definedName>
    <definedName name="__GFA2" localSheetId="11">#REF!</definedName>
    <definedName name="__GFA2" localSheetId="12">#REF!</definedName>
    <definedName name="__GFA2" localSheetId="13">#REF!</definedName>
    <definedName name="__GFA2" localSheetId="14">#REF!</definedName>
    <definedName name="__GFA2" localSheetId="15">#REF!</definedName>
    <definedName name="__GFA2" localSheetId="16">#REF!</definedName>
    <definedName name="__GFA2" localSheetId="17">#REF!</definedName>
    <definedName name="__GFA2" localSheetId="18">#REF!</definedName>
    <definedName name="__GFA2" localSheetId="20">#REF!</definedName>
    <definedName name="__GFA2" localSheetId="5">#REF!</definedName>
    <definedName name="__GFA2" localSheetId="6">#REF!</definedName>
    <definedName name="__GFA2" localSheetId="7">#REF!</definedName>
    <definedName name="__GFA2" localSheetId="8">#REF!</definedName>
    <definedName name="__GFA2" localSheetId="19">#REF!</definedName>
    <definedName name="__GFA2" localSheetId="21">#REF!</definedName>
    <definedName name="__GFA2" localSheetId="22">#REF!</definedName>
    <definedName name="__GFA2" localSheetId="23">#REF!</definedName>
    <definedName name="__GFA2" localSheetId="24">#REF!</definedName>
    <definedName name="__GFA2" localSheetId="25">#REF!</definedName>
    <definedName name="__GFA2" localSheetId="26">#REF!</definedName>
    <definedName name="__GFA2" localSheetId="27">#REF!</definedName>
    <definedName name="__GFA2" localSheetId="28">#REF!</definedName>
    <definedName name="__GFA2" localSheetId="9">#REF!</definedName>
    <definedName name="__GFA2" localSheetId="4">#REF!</definedName>
    <definedName name="__GFA2">#REF!</definedName>
    <definedName name="__IntlFixup" hidden="1">TRUE</definedName>
    <definedName name="__K85167" localSheetId="35">#REF!</definedName>
    <definedName name="__K85167" localSheetId="39">#REF!</definedName>
    <definedName name="__K85167" localSheetId="29">#REF!</definedName>
    <definedName name="__K85167" localSheetId="30">#REF!</definedName>
    <definedName name="__K85167" localSheetId="31">#REF!</definedName>
    <definedName name="__K85167" localSheetId="33">#REF!</definedName>
    <definedName name="__K85167" localSheetId="34">#REF!</definedName>
    <definedName name="__K85167" localSheetId="36">#REF!</definedName>
    <definedName name="__K85167" localSheetId="37">#REF!</definedName>
    <definedName name="__K85167" localSheetId="38">#REF!</definedName>
    <definedName name="__K85167" localSheetId="40">#REF!</definedName>
    <definedName name="__K85167" localSheetId="41">#REF!</definedName>
    <definedName name="__K85167" localSheetId="42">#REF!</definedName>
    <definedName name="__K85167" localSheetId="43">#REF!</definedName>
    <definedName name="__K85167" localSheetId="44">#REF!</definedName>
    <definedName name="__K85167" localSheetId="32">#REF!</definedName>
    <definedName name="__K85167" localSheetId="10">#REF!</definedName>
    <definedName name="__K85167" localSheetId="11">#REF!</definedName>
    <definedName name="__K85167" localSheetId="12">#REF!</definedName>
    <definedName name="__K85167" localSheetId="13">#REF!</definedName>
    <definedName name="__K85167" localSheetId="14">#REF!</definedName>
    <definedName name="__K85167" localSheetId="15">#REF!</definedName>
    <definedName name="__K85167" localSheetId="16">#REF!</definedName>
    <definedName name="__K85167" localSheetId="17">#REF!</definedName>
    <definedName name="__K85167" localSheetId="18">#REF!</definedName>
    <definedName name="__K85167" localSheetId="20">#REF!</definedName>
    <definedName name="__K85167" localSheetId="5">#REF!</definedName>
    <definedName name="__K85167" localSheetId="6">#REF!</definedName>
    <definedName name="__K85167" localSheetId="7">#REF!</definedName>
    <definedName name="__K85167" localSheetId="8">#REF!</definedName>
    <definedName name="__K85167" localSheetId="19">#REF!</definedName>
    <definedName name="__K85167" localSheetId="21">#REF!</definedName>
    <definedName name="__K85167" localSheetId="22">#REF!</definedName>
    <definedName name="__K85167" localSheetId="23">#REF!</definedName>
    <definedName name="__K85167" localSheetId="24">#REF!</definedName>
    <definedName name="__K85167" localSheetId="25">#REF!</definedName>
    <definedName name="__K85167" localSheetId="26">#REF!</definedName>
    <definedName name="__K85167" localSheetId="27">#REF!</definedName>
    <definedName name="__K85167" localSheetId="28">#REF!</definedName>
    <definedName name="__K85167" localSheetId="9">#REF!</definedName>
    <definedName name="__K85167" localSheetId="4">#REF!</definedName>
    <definedName name="__K85167">#REF!</definedName>
    <definedName name="__No1" localSheetId="35">#REF!</definedName>
    <definedName name="__No1" localSheetId="39">#REF!</definedName>
    <definedName name="__No1" localSheetId="29">#REF!</definedName>
    <definedName name="__No1" localSheetId="30">#REF!</definedName>
    <definedName name="__No1" localSheetId="31">#REF!</definedName>
    <definedName name="__No1" localSheetId="33">#REF!</definedName>
    <definedName name="__No1" localSheetId="34">#REF!</definedName>
    <definedName name="__No1" localSheetId="36">#REF!</definedName>
    <definedName name="__No1" localSheetId="37">#REF!</definedName>
    <definedName name="__No1" localSheetId="38">#REF!</definedName>
    <definedName name="__No1" localSheetId="40">#REF!</definedName>
    <definedName name="__No1" localSheetId="41">#REF!</definedName>
    <definedName name="__No1" localSheetId="42">#REF!</definedName>
    <definedName name="__No1" localSheetId="43">#REF!</definedName>
    <definedName name="__No1" localSheetId="44">#REF!</definedName>
    <definedName name="__No1" localSheetId="32">#REF!</definedName>
    <definedName name="__No1" localSheetId="10">#REF!</definedName>
    <definedName name="__No1" localSheetId="11">#REF!</definedName>
    <definedName name="__No1" localSheetId="12">#REF!</definedName>
    <definedName name="__No1" localSheetId="13">#REF!</definedName>
    <definedName name="__No1" localSheetId="14">#REF!</definedName>
    <definedName name="__No1" localSheetId="15">#REF!</definedName>
    <definedName name="__No1" localSheetId="16">#REF!</definedName>
    <definedName name="__No1" localSheetId="17">#REF!</definedName>
    <definedName name="__No1" localSheetId="18">#REF!</definedName>
    <definedName name="__No1" localSheetId="20">#REF!</definedName>
    <definedName name="__No1" localSheetId="5">#REF!</definedName>
    <definedName name="__No1" localSheetId="6">#REF!</definedName>
    <definedName name="__No1" localSheetId="7">#REF!</definedName>
    <definedName name="__No1" localSheetId="8">#REF!</definedName>
    <definedName name="__No1" localSheetId="19">#REF!</definedName>
    <definedName name="__No1" localSheetId="21">#REF!</definedName>
    <definedName name="__No1" localSheetId="22">#REF!</definedName>
    <definedName name="__No1" localSheetId="23">#REF!</definedName>
    <definedName name="__No1" localSheetId="24">#REF!</definedName>
    <definedName name="__No1" localSheetId="25">#REF!</definedName>
    <definedName name="__No1" localSheetId="26">#REF!</definedName>
    <definedName name="__No1" localSheetId="27">#REF!</definedName>
    <definedName name="__No1" localSheetId="28">#REF!</definedName>
    <definedName name="__No1" localSheetId="9">#REF!</definedName>
    <definedName name="__No1" localSheetId="4">#REF!</definedName>
    <definedName name="__No1">#REF!</definedName>
    <definedName name="__No2" localSheetId="35">#REF!</definedName>
    <definedName name="__No2" localSheetId="39">#REF!</definedName>
    <definedName name="__No2" localSheetId="29">#REF!</definedName>
    <definedName name="__No2" localSheetId="30">#REF!</definedName>
    <definedName name="__No2" localSheetId="31">#REF!</definedName>
    <definedName name="__No2" localSheetId="33">#REF!</definedName>
    <definedName name="__No2" localSheetId="34">#REF!</definedName>
    <definedName name="__No2" localSheetId="36">#REF!</definedName>
    <definedName name="__No2" localSheetId="37">#REF!</definedName>
    <definedName name="__No2" localSheetId="38">#REF!</definedName>
    <definedName name="__No2" localSheetId="40">#REF!</definedName>
    <definedName name="__No2" localSheetId="41">#REF!</definedName>
    <definedName name="__No2" localSheetId="42">#REF!</definedName>
    <definedName name="__No2" localSheetId="43">#REF!</definedName>
    <definedName name="__No2" localSheetId="44">#REF!</definedName>
    <definedName name="__No2" localSheetId="32">#REF!</definedName>
    <definedName name="__No2" localSheetId="10">#REF!</definedName>
    <definedName name="__No2" localSheetId="11">#REF!</definedName>
    <definedName name="__No2" localSheetId="12">#REF!</definedName>
    <definedName name="__No2" localSheetId="13">#REF!</definedName>
    <definedName name="__No2" localSheetId="14">#REF!</definedName>
    <definedName name="__No2" localSheetId="15">#REF!</definedName>
    <definedName name="__No2" localSheetId="16">#REF!</definedName>
    <definedName name="__No2" localSheetId="17">#REF!</definedName>
    <definedName name="__No2" localSheetId="18">#REF!</definedName>
    <definedName name="__No2" localSheetId="20">#REF!</definedName>
    <definedName name="__No2" localSheetId="5">#REF!</definedName>
    <definedName name="__No2" localSheetId="6">#REF!</definedName>
    <definedName name="__No2" localSheetId="7">#REF!</definedName>
    <definedName name="__No2" localSheetId="8">#REF!</definedName>
    <definedName name="__No2" localSheetId="19">#REF!</definedName>
    <definedName name="__No2" localSheetId="21">#REF!</definedName>
    <definedName name="__No2" localSheetId="22">#REF!</definedName>
    <definedName name="__No2" localSheetId="23">#REF!</definedName>
    <definedName name="__No2" localSheetId="24">#REF!</definedName>
    <definedName name="__No2" localSheetId="25">#REF!</definedName>
    <definedName name="__No2" localSheetId="26">#REF!</definedName>
    <definedName name="__No2" localSheetId="27">#REF!</definedName>
    <definedName name="__No2" localSheetId="28">#REF!</definedName>
    <definedName name="__No2" localSheetId="9">#REF!</definedName>
    <definedName name="__No2" localSheetId="4">#REF!</definedName>
    <definedName name="__No2">#REF!</definedName>
    <definedName name="__No3" localSheetId="35">#REF!</definedName>
    <definedName name="__No3" localSheetId="39">#REF!</definedName>
    <definedName name="__No3" localSheetId="29">#REF!</definedName>
    <definedName name="__No3" localSheetId="30">#REF!</definedName>
    <definedName name="__No3" localSheetId="31">#REF!</definedName>
    <definedName name="__No3" localSheetId="33">#REF!</definedName>
    <definedName name="__No3" localSheetId="34">#REF!</definedName>
    <definedName name="__No3" localSheetId="36">#REF!</definedName>
    <definedName name="__No3" localSheetId="37">#REF!</definedName>
    <definedName name="__No3" localSheetId="38">#REF!</definedName>
    <definedName name="__No3" localSheetId="40">#REF!</definedName>
    <definedName name="__No3" localSheetId="41">#REF!</definedName>
    <definedName name="__No3" localSheetId="42">#REF!</definedName>
    <definedName name="__No3" localSheetId="43">#REF!</definedName>
    <definedName name="__No3" localSheetId="44">#REF!</definedName>
    <definedName name="__No3" localSheetId="32">#REF!</definedName>
    <definedName name="__No3" localSheetId="10">#REF!</definedName>
    <definedName name="__No3" localSheetId="11">#REF!</definedName>
    <definedName name="__No3" localSheetId="12">#REF!</definedName>
    <definedName name="__No3" localSheetId="13">#REF!</definedName>
    <definedName name="__No3" localSheetId="14">#REF!</definedName>
    <definedName name="__No3" localSheetId="15">#REF!</definedName>
    <definedName name="__No3" localSheetId="16">#REF!</definedName>
    <definedName name="__No3" localSheetId="17">#REF!</definedName>
    <definedName name="__No3" localSheetId="18">#REF!</definedName>
    <definedName name="__No3" localSheetId="20">#REF!</definedName>
    <definedName name="__No3" localSheetId="5">#REF!</definedName>
    <definedName name="__No3" localSheetId="6">#REF!</definedName>
    <definedName name="__No3" localSheetId="7">#REF!</definedName>
    <definedName name="__No3" localSheetId="8">#REF!</definedName>
    <definedName name="__No3" localSheetId="19">#REF!</definedName>
    <definedName name="__No3" localSheetId="21">#REF!</definedName>
    <definedName name="__No3" localSheetId="22">#REF!</definedName>
    <definedName name="__No3" localSheetId="23">#REF!</definedName>
    <definedName name="__No3" localSheetId="24">#REF!</definedName>
    <definedName name="__No3" localSheetId="25">#REF!</definedName>
    <definedName name="__No3" localSheetId="26">#REF!</definedName>
    <definedName name="__No3" localSheetId="27">#REF!</definedName>
    <definedName name="__No3" localSheetId="28">#REF!</definedName>
    <definedName name="__No3" localSheetId="9">#REF!</definedName>
    <definedName name="__No3" localSheetId="4">#REF!</definedName>
    <definedName name="__No3">#REF!</definedName>
    <definedName name="_1">#N/A</definedName>
    <definedName name="_10">#N/A</definedName>
    <definedName name="_11">#N/A</definedName>
    <definedName name="_12">#N/A</definedName>
    <definedName name="_13">#N/A</definedName>
    <definedName name="_14">#N/A</definedName>
    <definedName name="_15">#N/A</definedName>
    <definedName name="_16">#N/A</definedName>
    <definedName name="_1Excel_BuiltIn_Print_Area_1_1" localSheetId="35">#REF!</definedName>
    <definedName name="_1Excel_BuiltIn_Print_Area_1_1" localSheetId="39">#REF!</definedName>
    <definedName name="_1Excel_BuiltIn_Print_Area_1_1" localSheetId="29">#REF!</definedName>
    <definedName name="_1Excel_BuiltIn_Print_Area_1_1" localSheetId="30">#REF!</definedName>
    <definedName name="_1Excel_BuiltIn_Print_Area_1_1" localSheetId="31">#REF!</definedName>
    <definedName name="_1Excel_BuiltIn_Print_Area_1_1" localSheetId="33">#REF!</definedName>
    <definedName name="_1Excel_BuiltIn_Print_Area_1_1" localSheetId="34">#REF!</definedName>
    <definedName name="_1Excel_BuiltIn_Print_Area_1_1" localSheetId="36">#REF!</definedName>
    <definedName name="_1Excel_BuiltIn_Print_Area_1_1" localSheetId="37">#REF!</definedName>
    <definedName name="_1Excel_BuiltIn_Print_Area_1_1" localSheetId="38">#REF!</definedName>
    <definedName name="_1Excel_BuiltIn_Print_Area_1_1" localSheetId="40">#REF!</definedName>
    <definedName name="_1Excel_BuiltIn_Print_Area_1_1" localSheetId="41">#REF!</definedName>
    <definedName name="_1Excel_BuiltIn_Print_Area_1_1" localSheetId="42">#REF!</definedName>
    <definedName name="_1Excel_BuiltIn_Print_Area_1_1" localSheetId="43">#REF!</definedName>
    <definedName name="_1Excel_BuiltIn_Print_Area_1_1" localSheetId="44">#REF!</definedName>
    <definedName name="_1Excel_BuiltIn_Print_Area_1_1" localSheetId="32">#REF!</definedName>
    <definedName name="_1Excel_BuiltIn_Print_Area_1_1" localSheetId="10">#REF!</definedName>
    <definedName name="_1Excel_BuiltIn_Print_Area_1_1" localSheetId="11">#REF!</definedName>
    <definedName name="_1Excel_BuiltIn_Print_Area_1_1" localSheetId="12">#REF!</definedName>
    <definedName name="_1Excel_BuiltIn_Print_Area_1_1" localSheetId="13">#REF!</definedName>
    <definedName name="_1Excel_BuiltIn_Print_Area_1_1" localSheetId="14">#REF!</definedName>
    <definedName name="_1Excel_BuiltIn_Print_Area_1_1" localSheetId="15">#REF!</definedName>
    <definedName name="_1Excel_BuiltIn_Print_Area_1_1" localSheetId="16">#REF!</definedName>
    <definedName name="_1Excel_BuiltIn_Print_Area_1_1" localSheetId="17">#REF!</definedName>
    <definedName name="_1Excel_BuiltIn_Print_Area_1_1" localSheetId="18">#REF!</definedName>
    <definedName name="_1Excel_BuiltIn_Print_Area_1_1" localSheetId="20">#REF!</definedName>
    <definedName name="_1Excel_BuiltIn_Print_Area_1_1" localSheetId="5">#REF!</definedName>
    <definedName name="_1Excel_BuiltIn_Print_Area_1_1" localSheetId="6">#REF!</definedName>
    <definedName name="_1Excel_BuiltIn_Print_Area_1_1" localSheetId="7">#REF!</definedName>
    <definedName name="_1Excel_BuiltIn_Print_Area_1_1" localSheetId="8">#REF!</definedName>
    <definedName name="_1Excel_BuiltIn_Print_Area_1_1" localSheetId="19">#REF!</definedName>
    <definedName name="_1Excel_BuiltIn_Print_Area_1_1" localSheetId="21">#REF!</definedName>
    <definedName name="_1Excel_BuiltIn_Print_Area_1_1" localSheetId="22">#REF!</definedName>
    <definedName name="_1Excel_BuiltIn_Print_Area_1_1" localSheetId="23">#REF!</definedName>
    <definedName name="_1Excel_BuiltIn_Print_Area_1_1" localSheetId="24">#REF!</definedName>
    <definedName name="_1Excel_BuiltIn_Print_Area_1_1" localSheetId="25">#REF!</definedName>
    <definedName name="_1Excel_BuiltIn_Print_Area_1_1" localSheetId="26">#REF!</definedName>
    <definedName name="_1Excel_BuiltIn_Print_Area_1_1" localSheetId="27">#REF!</definedName>
    <definedName name="_1Excel_BuiltIn_Print_Area_1_1" localSheetId="28">#REF!</definedName>
    <definedName name="_1Excel_BuiltIn_Print_Area_1_1" localSheetId="9">#REF!</definedName>
    <definedName name="_1Excel_BuiltIn_Print_Area_1_1" localSheetId="4">#REF!</definedName>
    <definedName name="_1Excel_BuiltIn_Print_Area_1_1">#REF!</definedName>
    <definedName name="_2">#N/A</definedName>
    <definedName name="_20_mm_Granite___SS" localSheetId="35">#REF!</definedName>
    <definedName name="_20_mm_Granite___SS" localSheetId="39">#REF!</definedName>
    <definedName name="_20_mm_Granite___SS" localSheetId="29">#REF!</definedName>
    <definedName name="_20_mm_Granite___SS" localSheetId="30">#REF!</definedName>
    <definedName name="_20_mm_Granite___SS" localSheetId="31">#REF!</definedName>
    <definedName name="_20_mm_Granite___SS" localSheetId="33">#REF!</definedName>
    <definedName name="_20_mm_Granite___SS" localSheetId="34">#REF!</definedName>
    <definedName name="_20_mm_Granite___SS" localSheetId="36">#REF!</definedName>
    <definedName name="_20_mm_Granite___SS" localSheetId="37">#REF!</definedName>
    <definedName name="_20_mm_Granite___SS" localSheetId="38">#REF!</definedName>
    <definedName name="_20_mm_Granite___SS" localSheetId="40">#REF!</definedName>
    <definedName name="_20_mm_Granite___SS" localSheetId="41">#REF!</definedName>
    <definedName name="_20_mm_Granite___SS" localSheetId="42">#REF!</definedName>
    <definedName name="_20_mm_Granite___SS" localSheetId="43">#REF!</definedName>
    <definedName name="_20_mm_Granite___SS" localSheetId="44">#REF!</definedName>
    <definedName name="_20_mm_Granite___SS" localSheetId="32">#REF!</definedName>
    <definedName name="_20_mm_Granite___SS" localSheetId="10">#REF!</definedName>
    <definedName name="_20_mm_Granite___SS" localSheetId="11">#REF!</definedName>
    <definedName name="_20_mm_Granite___SS" localSheetId="12">#REF!</definedName>
    <definedName name="_20_mm_Granite___SS" localSheetId="13">#REF!</definedName>
    <definedName name="_20_mm_Granite___SS" localSheetId="14">#REF!</definedName>
    <definedName name="_20_mm_Granite___SS" localSheetId="15">#REF!</definedName>
    <definedName name="_20_mm_Granite___SS" localSheetId="16">#REF!</definedName>
    <definedName name="_20_mm_Granite___SS" localSheetId="17">#REF!</definedName>
    <definedName name="_20_mm_Granite___SS" localSheetId="18">#REF!</definedName>
    <definedName name="_20_mm_Granite___SS" localSheetId="20">#REF!</definedName>
    <definedName name="_20_mm_Granite___SS" localSheetId="5">#REF!</definedName>
    <definedName name="_20_mm_Granite___SS" localSheetId="6">#REF!</definedName>
    <definedName name="_20_mm_Granite___SS" localSheetId="7">#REF!</definedName>
    <definedName name="_20_mm_Granite___SS" localSheetId="8">#REF!</definedName>
    <definedName name="_20_mm_Granite___SS" localSheetId="19">#REF!</definedName>
    <definedName name="_20_mm_Granite___SS" localSheetId="21">#REF!</definedName>
    <definedName name="_20_mm_Granite___SS" localSheetId="22">#REF!</definedName>
    <definedName name="_20_mm_Granite___SS" localSheetId="23">#REF!</definedName>
    <definedName name="_20_mm_Granite___SS" localSheetId="24">#REF!</definedName>
    <definedName name="_20_mm_Granite___SS" localSheetId="25">#REF!</definedName>
    <definedName name="_20_mm_Granite___SS" localSheetId="26">#REF!</definedName>
    <definedName name="_20_mm_Granite___SS" localSheetId="27">#REF!</definedName>
    <definedName name="_20_mm_Granite___SS" localSheetId="28">#REF!</definedName>
    <definedName name="_20_mm_Granite___SS" localSheetId="9">#REF!</definedName>
    <definedName name="_20_mm_Granite___SS" localSheetId="4">#REF!</definedName>
    <definedName name="_20_mm_Granite___SS">#REF!</definedName>
    <definedName name="_20_mm_Marble___LS" localSheetId="35">#REF!</definedName>
    <definedName name="_20_mm_Marble___LS" localSheetId="39">#REF!</definedName>
    <definedName name="_20_mm_Marble___LS" localSheetId="29">#REF!</definedName>
    <definedName name="_20_mm_Marble___LS" localSheetId="30">#REF!</definedName>
    <definedName name="_20_mm_Marble___LS" localSheetId="31">#REF!</definedName>
    <definedName name="_20_mm_Marble___LS" localSheetId="33">#REF!</definedName>
    <definedName name="_20_mm_Marble___LS" localSheetId="34">#REF!</definedName>
    <definedName name="_20_mm_Marble___LS" localSheetId="36">#REF!</definedName>
    <definedName name="_20_mm_Marble___LS" localSheetId="37">#REF!</definedName>
    <definedName name="_20_mm_Marble___LS" localSheetId="38">#REF!</definedName>
    <definedName name="_20_mm_Marble___LS" localSheetId="40">#REF!</definedName>
    <definedName name="_20_mm_Marble___LS" localSheetId="41">#REF!</definedName>
    <definedName name="_20_mm_Marble___LS" localSheetId="42">#REF!</definedName>
    <definedName name="_20_mm_Marble___LS" localSheetId="43">#REF!</definedName>
    <definedName name="_20_mm_Marble___LS" localSheetId="44">#REF!</definedName>
    <definedName name="_20_mm_Marble___LS" localSheetId="32">#REF!</definedName>
    <definedName name="_20_mm_Marble___LS" localSheetId="10">#REF!</definedName>
    <definedName name="_20_mm_Marble___LS" localSheetId="11">#REF!</definedName>
    <definedName name="_20_mm_Marble___LS" localSheetId="12">#REF!</definedName>
    <definedName name="_20_mm_Marble___LS" localSheetId="13">#REF!</definedName>
    <definedName name="_20_mm_Marble___LS" localSheetId="14">#REF!</definedName>
    <definedName name="_20_mm_Marble___LS" localSheetId="15">#REF!</definedName>
    <definedName name="_20_mm_Marble___LS" localSheetId="16">#REF!</definedName>
    <definedName name="_20_mm_Marble___LS" localSheetId="17">#REF!</definedName>
    <definedName name="_20_mm_Marble___LS" localSheetId="18">#REF!</definedName>
    <definedName name="_20_mm_Marble___LS" localSheetId="20">#REF!</definedName>
    <definedName name="_20_mm_Marble___LS" localSheetId="5">#REF!</definedName>
    <definedName name="_20_mm_Marble___LS" localSheetId="6">#REF!</definedName>
    <definedName name="_20_mm_Marble___LS" localSheetId="7">#REF!</definedName>
    <definedName name="_20_mm_Marble___LS" localSheetId="8">#REF!</definedName>
    <definedName name="_20_mm_Marble___LS" localSheetId="19">#REF!</definedName>
    <definedName name="_20_mm_Marble___LS" localSheetId="21">#REF!</definedName>
    <definedName name="_20_mm_Marble___LS" localSheetId="22">#REF!</definedName>
    <definedName name="_20_mm_Marble___LS" localSheetId="23">#REF!</definedName>
    <definedName name="_20_mm_Marble___LS" localSheetId="24">#REF!</definedName>
    <definedName name="_20_mm_Marble___LS" localSheetId="25">#REF!</definedName>
    <definedName name="_20_mm_Marble___LS" localSheetId="26">#REF!</definedName>
    <definedName name="_20_mm_Marble___LS" localSheetId="27">#REF!</definedName>
    <definedName name="_20_mm_Marble___LS" localSheetId="28">#REF!</definedName>
    <definedName name="_20_mm_Marble___LS" localSheetId="9">#REF!</definedName>
    <definedName name="_20_mm_Marble___LS" localSheetId="4">#REF!</definedName>
    <definedName name="_20_mm_Marble___LS">#REF!</definedName>
    <definedName name="_2Excel_BuiltIn_Print_Area_1_1_1" localSheetId="35">#REF!</definedName>
    <definedName name="_2Excel_BuiltIn_Print_Area_1_1_1" localSheetId="39">#REF!</definedName>
    <definedName name="_2Excel_BuiltIn_Print_Area_1_1_1" localSheetId="29">#REF!</definedName>
    <definedName name="_2Excel_BuiltIn_Print_Area_1_1_1" localSheetId="30">#REF!</definedName>
    <definedName name="_2Excel_BuiltIn_Print_Area_1_1_1" localSheetId="31">#REF!</definedName>
    <definedName name="_2Excel_BuiltIn_Print_Area_1_1_1" localSheetId="33">#REF!</definedName>
    <definedName name="_2Excel_BuiltIn_Print_Area_1_1_1" localSheetId="34">#REF!</definedName>
    <definedName name="_2Excel_BuiltIn_Print_Area_1_1_1" localSheetId="36">#REF!</definedName>
    <definedName name="_2Excel_BuiltIn_Print_Area_1_1_1" localSheetId="37">#REF!</definedName>
    <definedName name="_2Excel_BuiltIn_Print_Area_1_1_1" localSheetId="38">#REF!</definedName>
    <definedName name="_2Excel_BuiltIn_Print_Area_1_1_1" localSheetId="40">#REF!</definedName>
    <definedName name="_2Excel_BuiltIn_Print_Area_1_1_1" localSheetId="41">#REF!</definedName>
    <definedName name="_2Excel_BuiltIn_Print_Area_1_1_1" localSheetId="42">#REF!</definedName>
    <definedName name="_2Excel_BuiltIn_Print_Area_1_1_1" localSheetId="43">#REF!</definedName>
    <definedName name="_2Excel_BuiltIn_Print_Area_1_1_1" localSheetId="44">#REF!</definedName>
    <definedName name="_2Excel_BuiltIn_Print_Area_1_1_1" localSheetId="32">#REF!</definedName>
    <definedName name="_2Excel_BuiltIn_Print_Area_1_1_1" localSheetId="10">#REF!</definedName>
    <definedName name="_2Excel_BuiltIn_Print_Area_1_1_1" localSheetId="11">#REF!</definedName>
    <definedName name="_2Excel_BuiltIn_Print_Area_1_1_1" localSheetId="12">#REF!</definedName>
    <definedName name="_2Excel_BuiltIn_Print_Area_1_1_1" localSheetId="13">#REF!</definedName>
    <definedName name="_2Excel_BuiltIn_Print_Area_1_1_1" localSheetId="14">#REF!</definedName>
    <definedName name="_2Excel_BuiltIn_Print_Area_1_1_1" localSheetId="15">#REF!</definedName>
    <definedName name="_2Excel_BuiltIn_Print_Area_1_1_1" localSheetId="16">#REF!</definedName>
    <definedName name="_2Excel_BuiltIn_Print_Area_1_1_1" localSheetId="17">#REF!</definedName>
    <definedName name="_2Excel_BuiltIn_Print_Area_1_1_1" localSheetId="18">#REF!</definedName>
    <definedName name="_2Excel_BuiltIn_Print_Area_1_1_1" localSheetId="20">#REF!</definedName>
    <definedName name="_2Excel_BuiltIn_Print_Area_1_1_1" localSheetId="5">#REF!</definedName>
    <definedName name="_2Excel_BuiltIn_Print_Area_1_1_1" localSheetId="6">#REF!</definedName>
    <definedName name="_2Excel_BuiltIn_Print_Area_1_1_1" localSheetId="7">#REF!</definedName>
    <definedName name="_2Excel_BuiltIn_Print_Area_1_1_1" localSheetId="8">#REF!</definedName>
    <definedName name="_2Excel_BuiltIn_Print_Area_1_1_1" localSheetId="19">#REF!</definedName>
    <definedName name="_2Excel_BuiltIn_Print_Area_1_1_1" localSheetId="21">#REF!</definedName>
    <definedName name="_2Excel_BuiltIn_Print_Area_1_1_1" localSheetId="22">#REF!</definedName>
    <definedName name="_2Excel_BuiltIn_Print_Area_1_1_1" localSheetId="23">#REF!</definedName>
    <definedName name="_2Excel_BuiltIn_Print_Area_1_1_1" localSheetId="24">#REF!</definedName>
    <definedName name="_2Excel_BuiltIn_Print_Area_1_1_1" localSheetId="25">#REF!</definedName>
    <definedName name="_2Excel_BuiltIn_Print_Area_1_1_1" localSheetId="26">#REF!</definedName>
    <definedName name="_2Excel_BuiltIn_Print_Area_1_1_1" localSheetId="27">#REF!</definedName>
    <definedName name="_2Excel_BuiltIn_Print_Area_1_1_1" localSheetId="28">#REF!</definedName>
    <definedName name="_2Excel_BuiltIn_Print_Area_1_1_1" localSheetId="9">#REF!</definedName>
    <definedName name="_2Excel_BuiltIn_Print_Area_1_1_1" localSheetId="4">#REF!</definedName>
    <definedName name="_2Excel_BuiltIn_Print_Area_1_1_1">#REF!</definedName>
    <definedName name="_3">#N/A</definedName>
    <definedName name="_30_mm_Granite___SS" localSheetId="35">#REF!</definedName>
    <definedName name="_30_mm_Granite___SS" localSheetId="39">#REF!</definedName>
    <definedName name="_30_mm_Granite___SS" localSheetId="29">#REF!</definedName>
    <definedName name="_30_mm_Granite___SS" localSheetId="30">#REF!</definedName>
    <definedName name="_30_mm_Granite___SS" localSheetId="31">#REF!</definedName>
    <definedName name="_30_mm_Granite___SS" localSheetId="33">#REF!</definedName>
    <definedName name="_30_mm_Granite___SS" localSheetId="34">#REF!</definedName>
    <definedName name="_30_mm_Granite___SS" localSheetId="36">#REF!</definedName>
    <definedName name="_30_mm_Granite___SS" localSheetId="37">#REF!</definedName>
    <definedName name="_30_mm_Granite___SS" localSheetId="38">#REF!</definedName>
    <definedName name="_30_mm_Granite___SS" localSheetId="40">#REF!</definedName>
    <definedName name="_30_mm_Granite___SS" localSheetId="41">#REF!</definedName>
    <definedName name="_30_mm_Granite___SS" localSheetId="42">#REF!</definedName>
    <definedName name="_30_mm_Granite___SS" localSheetId="43">#REF!</definedName>
    <definedName name="_30_mm_Granite___SS" localSheetId="44">#REF!</definedName>
    <definedName name="_30_mm_Granite___SS" localSheetId="32">#REF!</definedName>
    <definedName name="_30_mm_Granite___SS" localSheetId="10">#REF!</definedName>
    <definedName name="_30_mm_Granite___SS" localSheetId="11">#REF!</definedName>
    <definedName name="_30_mm_Granite___SS" localSheetId="12">#REF!</definedName>
    <definedName name="_30_mm_Granite___SS" localSheetId="13">#REF!</definedName>
    <definedName name="_30_mm_Granite___SS" localSheetId="14">#REF!</definedName>
    <definedName name="_30_mm_Granite___SS" localSheetId="15">#REF!</definedName>
    <definedName name="_30_mm_Granite___SS" localSheetId="16">#REF!</definedName>
    <definedName name="_30_mm_Granite___SS" localSheetId="17">#REF!</definedName>
    <definedName name="_30_mm_Granite___SS" localSheetId="18">#REF!</definedName>
    <definedName name="_30_mm_Granite___SS" localSheetId="20">#REF!</definedName>
    <definedName name="_30_mm_Granite___SS" localSheetId="5">#REF!</definedName>
    <definedName name="_30_mm_Granite___SS" localSheetId="6">#REF!</definedName>
    <definedName name="_30_mm_Granite___SS" localSheetId="7">#REF!</definedName>
    <definedName name="_30_mm_Granite___SS" localSheetId="8">#REF!</definedName>
    <definedName name="_30_mm_Granite___SS" localSheetId="19">#REF!</definedName>
    <definedName name="_30_mm_Granite___SS" localSheetId="21">#REF!</definedName>
    <definedName name="_30_mm_Granite___SS" localSheetId="22">#REF!</definedName>
    <definedName name="_30_mm_Granite___SS" localSheetId="23">#REF!</definedName>
    <definedName name="_30_mm_Granite___SS" localSheetId="24">#REF!</definedName>
    <definedName name="_30_mm_Granite___SS" localSheetId="25">#REF!</definedName>
    <definedName name="_30_mm_Granite___SS" localSheetId="26">#REF!</definedName>
    <definedName name="_30_mm_Granite___SS" localSheetId="27">#REF!</definedName>
    <definedName name="_30_mm_Granite___SS" localSheetId="28">#REF!</definedName>
    <definedName name="_30_mm_Granite___SS" localSheetId="9">#REF!</definedName>
    <definedName name="_30_mm_Granite___SS" localSheetId="4">#REF!</definedName>
    <definedName name="_30_mm_Granite___SS">#REF!</definedName>
    <definedName name="_30_mm_Marble___LS" localSheetId="35">#REF!</definedName>
    <definedName name="_30_mm_Marble___LS" localSheetId="39">#REF!</definedName>
    <definedName name="_30_mm_Marble___LS" localSheetId="29">#REF!</definedName>
    <definedName name="_30_mm_Marble___LS" localSheetId="30">#REF!</definedName>
    <definedName name="_30_mm_Marble___LS" localSheetId="31">#REF!</definedName>
    <definedName name="_30_mm_Marble___LS" localSheetId="33">#REF!</definedName>
    <definedName name="_30_mm_Marble___LS" localSheetId="34">#REF!</definedName>
    <definedName name="_30_mm_Marble___LS" localSheetId="36">#REF!</definedName>
    <definedName name="_30_mm_Marble___LS" localSheetId="37">#REF!</definedName>
    <definedName name="_30_mm_Marble___LS" localSheetId="38">#REF!</definedName>
    <definedName name="_30_mm_Marble___LS" localSheetId="40">#REF!</definedName>
    <definedName name="_30_mm_Marble___LS" localSheetId="41">#REF!</definedName>
    <definedName name="_30_mm_Marble___LS" localSheetId="42">#REF!</definedName>
    <definedName name="_30_mm_Marble___LS" localSheetId="43">#REF!</definedName>
    <definedName name="_30_mm_Marble___LS" localSheetId="44">#REF!</definedName>
    <definedName name="_30_mm_Marble___LS" localSheetId="32">#REF!</definedName>
    <definedName name="_30_mm_Marble___LS" localSheetId="10">#REF!</definedName>
    <definedName name="_30_mm_Marble___LS" localSheetId="11">#REF!</definedName>
    <definedName name="_30_mm_Marble___LS" localSheetId="12">#REF!</definedName>
    <definedName name="_30_mm_Marble___LS" localSheetId="13">#REF!</definedName>
    <definedName name="_30_mm_Marble___LS" localSheetId="14">#REF!</definedName>
    <definedName name="_30_mm_Marble___LS" localSheetId="15">#REF!</definedName>
    <definedName name="_30_mm_Marble___LS" localSheetId="16">#REF!</definedName>
    <definedName name="_30_mm_Marble___LS" localSheetId="17">#REF!</definedName>
    <definedName name="_30_mm_Marble___LS" localSheetId="18">#REF!</definedName>
    <definedName name="_30_mm_Marble___LS" localSheetId="20">#REF!</definedName>
    <definedName name="_30_mm_Marble___LS" localSheetId="5">#REF!</definedName>
    <definedName name="_30_mm_Marble___LS" localSheetId="6">#REF!</definedName>
    <definedName name="_30_mm_Marble___LS" localSheetId="7">#REF!</definedName>
    <definedName name="_30_mm_Marble___LS" localSheetId="8">#REF!</definedName>
    <definedName name="_30_mm_Marble___LS" localSheetId="19">#REF!</definedName>
    <definedName name="_30_mm_Marble___LS" localSheetId="21">#REF!</definedName>
    <definedName name="_30_mm_Marble___LS" localSheetId="22">#REF!</definedName>
    <definedName name="_30_mm_Marble___LS" localSheetId="23">#REF!</definedName>
    <definedName name="_30_mm_Marble___LS" localSheetId="24">#REF!</definedName>
    <definedName name="_30_mm_Marble___LS" localSheetId="25">#REF!</definedName>
    <definedName name="_30_mm_Marble___LS" localSheetId="26">#REF!</definedName>
    <definedName name="_30_mm_Marble___LS" localSheetId="27">#REF!</definedName>
    <definedName name="_30_mm_Marble___LS" localSheetId="28">#REF!</definedName>
    <definedName name="_30_mm_Marble___LS" localSheetId="9">#REF!</definedName>
    <definedName name="_30_mm_Marble___LS" localSheetId="4">#REF!</definedName>
    <definedName name="_30_mm_Marble___LS">#REF!</definedName>
    <definedName name="_4">#N/A</definedName>
    <definedName name="_40_mm_Granite___SS" localSheetId="35">#REF!</definedName>
    <definedName name="_40_mm_Granite___SS" localSheetId="39">#REF!</definedName>
    <definedName name="_40_mm_Granite___SS" localSheetId="29">#REF!</definedName>
    <definedName name="_40_mm_Granite___SS" localSheetId="30">#REF!</definedName>
    <definedName name="_40_mm_Granite___SS" localSheetId="31">#REF!</definedName>
    <definedName name="_40_mm_Granite___SS" localSheetId="33">#REF!</definedName>
    <definedName name="_40_mm_Granite___SS" localSheetId="34">#REF!</definedName>
    <definedName name="_40_mm_Granite___SS" localSheetId="36">#REF!</definedName>
    <definedName name="_40_mm_Granite___SS" localSheetId="37">#REF!</definedName>
    <definedName name="_40_mm_Granite___SS" localSheetId="38">#REF!</definedName>
    <definedName name="_40_mm_Granite___SS" localSheetId="40">#REF!</definedName>
    <definedName name="_40_mm_Granite___SS" localSheetId="41">#REF!</definedName>
    <definedName name="_40_mm_Granite___SS" localSheetId="42">#REF!</definedName>
    <definedName name="_40_mm_Granite___SS" localSheetId="43">#REF!</definedName>
    <definedName name="_40_mm_Granite___SS" localSheetId="44">#REF!</definedName>
    <definedName name="_40_mm_Granite___SS" localSheetId="32">#REF!</definedName>
    <definedName name="_40_mm_Granite___SS" localSheetId="10">#REF!</definedName>
    <definedName name="_40_mm_Granite___SS" localSheetId="11">#REF!</definedName>
    <definedName name="_40_mm_Granite___SS" localSheetId="12">#REF!</definedName>
    <definedName name="_40_mm_Granite___SS" localSheetId="13">#REF!</definedName>
    <definedName name="_40_mm_Granite___SS" localSheetId="14">#REF!</definedName>
    <definedName name="_40_mm_Granite___SS" localSheetId="15">#REF!</definedName>
    <definedName name="_40_mm_Granite___SS" localSheetId="16">#REF!</definedName>
    <definedName name="_40_mm_Granite___SS" localSheetId="17">#REF!</definedName>
    <definedName name="_40_mm_Granite___SS" localSheetId="18">#REF!</definedName>
    <definedName name="_40_mm_Granite___SS" localSheetId="20">#REF!</definedName>
    <definedName name="_40_mm_Granite___SS" localSheetId="5">#REF!</definedName>
    <definedName name="_40_mm_Granite___SS" localSheetId="6">#REF!</definedName>
    <definedName name="_40_mm_Granite___SS" localSheetId="7">#REF!</definedName>
    <definedName name="_40_mm_Granite___SS" localSheetId="8">#REF!</definedName>
    <definedName name="_40_mm_Granite___SS" localSheetId="19">#REF!</definedName>
    <definedName name="_40_mm_Granite___SS" localSheetId="21">#REF!</definedName>
    <definedName name="_40_mm_Granite___SS" localSheetId="22">#REF!</definedName>
    <definedName name="_40_mm_Granite___SS" localSheetId="23">#REF!</definedName>
    <definedName name="_40_mm_Granite___SS" localSheetId="24">#REF!</definedName>
    <definedName name="_40_mm_Granite___SS" localSheetId="25">#REF!</definedName>
    <definedName name="_40_mm_Granite___SS" localSheetId="26">#REF!</definedName>
    <definedName name="_40_mm_Granite___SS" localSheetId="27">#REF!</definedName>
    <definedName name="_40_mm_Granite___SS" localSheetId="28">#REF!</definedName>
    <definedName name="_40_mm_Granite___SS" localSheetId="9">#REF!</definedName>
    <definedName name="_40_mm_Granite___SS" localSheetId="4">#REF!</definedName>
    <definedName name="_40_mm_Granite___SS">#REF!</definedName>
    <definedName name="_40_mm_Marble___LS" localSheetId="35">#REF!</definedName>
    <definedName name="_40_mm_Marble___LS" localSheetId="39">#REF!</definedName>
    <definedName name="_40_mm_Marble___LS" localSheetId="29">#REF!</definedName>
    <definedName name="_40_mm_Marble___LS" localSheetId="30">#REF!</definedName>
    <definedName name="_40_mm_Marble___LS" localSheetId="31">#REF!</definedName>
    <definedName name="_40_mm_Marble___LS" localSheetId="33">#REF!</definedName>
    <definedName name="_40_mm_Marble___LS" localSheetId="34">#REF!</definedName>
    <definedName name="_40_mm_Marble___LS" localSheetId="36">#REF!</definedName>
    <definedName name="_40_mm_Marble___LS" localSheetId="37">#REF!</definedName>
    <definedName name="_40_mm_Marble___LS" localSheetId="38">#REF!</definedName>
    <definedName name="_40_mm_Marble___LS" localSheetId="40">#REF!</definedName>
    <definedName name="_40_mm_Marble___LS" localSheetId="41">#REF!</definedName>
    <definedName name="_40_mm_Marble___LS" localSheetId="42">#REF!</definedName>
    <definedName name="_40_mm_Marble___LS" localSheetId="43">#REF!</definedName>
    <definedName name="_40_mm_Marble___LS" localSheetId="44">#REF!</definedName>
    <definedName name="_40_mm_Marble___LS" localSheetId="32">#REF!</definedName>
    <definedName name="_40_mm_Marble___LS" localSheetId="10">#REF!</definedName>
    <definedName name="_40_mm_Marble___LS" localSheetId="11">#REF!</definedName>
    <definedName name="_40_mm_Marble___LS" localSheetId="12">#REF!</definedName>
    <definedName name="_40_mm_Marble___LS" localSheetId="13">#REF!</definedName>
    <definedName name="_40_mm_Marble___LS" localSheetId="14">#REF!</definedName>
    <definedName name="_40_mm_Marble___LS" localSheetId="15">#REF!</definedName>
    <definedName name="_40_mm_Marble___LS" localSheetId="16">#REF!</definedName>
    <definedName name="_40_mm_Marble___LS" localSheetId="17">#REF!</definedName>
    <definedName name="_40_mm_Marble___LS" localSheetId="18">#REF!</definedName>
    <definedName name="_40_mm_Marble___LS" localSheetId="20">#REF!</definedName>
    <definedName name="_40_mm_Marble___LS" localSheetId="5">#REF!</definedName>
    <definedName name="_40_mm_Marble___LS" localSheetId="6">#REF!</definedName>
    <definedName name="_40_mm_Marble___LS" localSheetId="7">#REF!</definedName>
    <definedName name="_40_mm_Marble___LS" localSheetId="8">#REF!</definedName>
    <definedName name="_40_mm_Marble___LS" localSheetId="19">#REF!</definedName>
    <definedName name="_40_mm_Marble___LS" localSheetId="21">#REF!</definedName>
    <definedName name="_40_mm_Marble___LS" localSheetId="22">#REF!</definedName>
    <definedName name="_40_mm_Marble___LS" localSheetId="23">#REF!</definedName>
    <definedName name="_40_mm_Marble___LS" localSheetId="24">#REF!</definedName>
    <definedName name="_40_mm_Marble___LS" localSheetId="25">#REF!</definedName>
    <definedName name="_40_mm_Marble___LS" localSheetId="26">#REF!</definedName>
    <definedName name="_40_mm_Marble___LS" localSheetId="27">#REF!</definedName>
    <definedName name="_40_mm_Marble___LS" localSheetId="28">#REF!</definedName>
    <definedName name="_40_mm_Marble___LS" localSheetId="9">#REF!</definedName>
    <definedName name="_40_mm_Marble___LS" localSheetId="4">#REF!</definedName>
    <definedName name="_40_mm_Marble___LS">#REF!</definedName>
    <definedName name="_5">#N/A</definedName>
    <definedName name="_50_mm_Granite___SS" localSheetId="35">#REF!</definedName>
    <definedName name="_50_mm_Granite___SS" localSheetId="39">#REF!</definedName>
    <definedName name="_50_mm_Granite___SS" localSheetId="29">#REF!</definedName>
    <definedName name="_50_mm_Granite___SS" localSheetId="30">#REF!</definedName>
    <definedName name="_50_mm_Granite___SS" localSheetId="31">#REF!</definedName>
    <definedName name="_50_mm_Granite___SS" localSheetId="33">#REF!</definedName>
    <definedName name="_50_mm_Granite___SS" localSheetId="34">#REF!</definedName>
    <definedName name="_50_mm_Granite___SS" localSheetId="36">#REF!</definedName>
    <definedName name="_50_mm_Granite___SS" localSheetId="37">#REF!</definedName>
    <definedName name="_50_mm_Granite___SS" localSheetId="38">#REF!</definedName>
    <definedName name="_50_mm_Granite___SS" localSheetId="40">#REF!</definedName>
    <definedName name="_50_mm_Granite___SS" localSheetId="41">#REF!</definedName>
    <definedName name="_50_mm_Granite___SS" localSheetId="42">#REF!</definedName>
    <definedName name="_50_mm_Granite___SS" localSheetId="43">#REF!</definedName>
    <definedName name="_50_mm_Granite___SS" localSheetId="44">#REF!</definedName>
    <definedName name="_50_mm_Granite___SS" localSheetId="32">#REF!</definedName>
    <definedName name="_50_mm_Granite___SS" localSheetId="10">#REF!</definedName>
    <definedName name="_50_mm_Granite___SS" localSheetId="11">#REF!</definedName>
    <definedName name="_50_mm_Granite___SS" localSheetId="12">#REF!</definedName>
    <definedName name="_50_mm_Granite___SS" localSheetId="13">#REF!</definedName>
    <definedName name="_50_mm_Granite___SS" localSheetId="14">#REF!</definedName>
    <definedName name="_50_mm_Granite___SS" localSheetId="15">#REF!</definedName>
    <definedName name="_50_mm_Granite___SS" localSheetId="16">#REF!</definedName>
    <definedName name="_50_mm_Granite___SS" localSheetId="17">#REF!</definedName>
    <definedName name="_50_mm_Granite___SS" localSheetId="18">#REF!</definedName>
    <definedName name="_50_mm_Granite___SS" localSheetId="20">#REF!</definedName>
    <definedName name="_50_mm_Granite___SS" localSheetId="5">#REF!</definedName>
    <definedName name="_50_mm_Granite___SS" localSheetId="6">#REF!</definedName>
    <definedName name="_50_mm_Granite___SS" localSheetId="7">#REF!</definedName>
    <definedName name="_50_mm_Granite___SS" localSheetId="8">#REF!</definedName>
    <definedName name="_50_mm_Granite___SS" localSheetId="19">#REF!</definedName>
    <definedName name="_50_mm_Granite___SS" localSheetId="21">#REF!</definedName>
    <definedName name="_50_mm_Granite___SS" localSheetId="22">#REF!</definedName>
    <definedName name="_50_mm_Granite___SS" localSheetId="23">#REF!</definedName>
    <definedName name="_50_mm_Granite___SS" localSheetId="24">#REF!</definedName>
    <definedName name="_50_mm_Granite___SS" localSheetId="25">#REF!</definedName>
    <definedName name="_50_mm_Granite___SS" localSheetId="26">#REF!</definedName>
    <definedName name="_50_mm_Granite___SS" localSheetId="27">#REF!</definedName>
    <definedName name="_50_mm_Granite___SS" localSheetId="28">#REF!</definedName>
    <definedName name="_50_mm_Granite___SS" localSheetId="9">#REF!</definedName>
    <definedName name="_50_mm_Granite___SS" localSheetId="4">#REF!</definedName>
    <definedName name="_50_mm_Granite___SS">#REF!</definedName>
    <definedName name="_50_mm_Marble___LS" localSheetId="35">#REF!</definedName>
    <definedName name="_50_mm_Marble___LS" localSheetId="39">#REF!</definedName>
    <definedName name="_50_mm_Marble___LS" localSheetId="29">#REF!</definedName>
    <definedName name="_50_mm_Marble___LS" localSheetId="30">#REF!</definedName>
    <definedName name="_50_mm_Marble___LS" localSheetId="31">#REF!</definedName>
    <definedName name="_50_mm_Marble___LS" localSheetId="33">#REF!</definedName>
    <definedName name="_50_mm_Marble___LS" localSheetId="34">#REF!</definedName>
    <definedName name="_50_mm_Marble___LS" localSheetId="36">#REF!</definedName>
    <definedName name="_50_mm_Marble___LS" localSheetId="37">#REF!</definedName>
    <definedName name="_50_mm_Marble___LS" localSheetId="38">#REF!</definedName>
    <definedName name="_50_mm_Marble___LS" localSheetId="40">#REF!</definedName>
    <definedName name="_50_mm_Marble___LS" localSheetId="41">#REF!</definedName>
    <definedName name="_50_mm_Marble___LS" localSheetId="42">#REF!</definedName>
    <definedName name="_50_mm_Marble___LS" localSheetId="43">#REF!</definedName>
    <definedName name="_50_mm_Marble___LS" localSheetId="44">#REF!</definedName>
    <definedName name="_50_mm_Marble___LS" localSheetId="32">#REF!</definedName>
    <definedName name="_50_mm_Marble___LS" localSheetId="10">#REF!</definedName>
    <definedName name="_50_mm_Marble___LS" localSheetId="11">#REF!</definedName>
    <definedName name="_50_mm_Marble___LS" localSheetId="12">#REF!</definedName>
    <definedName name="_50_mm_Marble___LS" localSheetId="13">#REF!</definedName>
    <definedName name="_50_mm_Marble___LS" localSheetId="14">#REF!</definedName>
    <definedName name="_50_mm_Marble___LS" localSheetId="15">#REF!</definedName>
    <definedName name="_50_mm_Marble___LS" localSheetId="16">#REF!</definedName>
    <definedName name="_50_mm_Marble___LS" localSheetId="17">#REF!</definedName>
    <definedName name="_50_mm_Marble___LS" localSheetId="18">#REF!</definedName>
    <definedName name="_50_mm_Marble___LS" localSheetId="20">#REF!</definedName>
    <definedName name="_50_mm_Marble___LS" localSheetId="5">#REF!</definedName>
    <definedName name="_50_mm_Marble___LS" localSheetId="6">#REF!</definedName>
    <definedName name="_50_mm_Marble___LS" localSheetId="7">#REF!</definedName>
    <definedName name="_50_mm_Marble___LS" localSheetId="8">#REF!</definedName>
    <definedName name="_50_mm_Marble___LS" localSheetId="19">#REF!</definedName>
    <definedName name="_50_mm_Marble___LS" localSheetId="21">#REF!</definedName>
    <definedName name="_50_mm_Marble___LS" localSheetId="22">#REF!</definedName>
    <definedName name="_50_mm_Marble___LS" localSheetId="23">#REF!</definedName>
    <definedName name="_50_mm_Marble___LS" localSheetId="24">#REF!</definedName>
    <definedName name="_50_mm_Marble___LS" localSheetId="25">#REF!</definedName>
    <definedName name="_50_mm_Marble___LS" localSheetId="26">#REF!</definedName>
    <definedName name="_50_mm_Marble___LS" localSheetId="27">#REF!</definedName>
    <definedName name="_50_mm_Marble___LS" localSheetId="28">#REF!</definedName>
    <definedName name="_50_mm_Marble___LS" localSheetId="9">#REF!</definedName>
    <definedName name="_50_mm_Marble___LS" localSheetId="4">#REF!</definedName>
    <definedName name="_50_mm_Marble___LS">#REF!</definedName>
    <definedName name="_6">#N/A</definedName>
    <definedName name="_7">#N/A</definedName>
    <definedName name="_8">#N/A</definedName>
    <definedName name="_9">#N/A</definedName>
    <definedName name="_ccr1" hidden="1">{#N/A,#N/A,TRUE,"Cover";#N/A,#N/A,TRUE,"Conts";#N/A,#N/A,TRUE,"VOS";#N/A,#N/A,TRUE,"Warrington";#N/A,#N/A,TRUE,"Widnes"}</definedName>
    <definedName name="_CY53__" localSheetId="35">#REF!</definedName>
    <definedName name="_CY53__" localSheetId="39">#REF!</definedName>
    <definedName name="_CY53__" localSheetId="29">#REF!</definedName>
    <definedName name="_CY53__" localSheetId="30">#REF!</definedName>
    <definedName name="_CY53__" localSheetId="31">#REF!</definedName>
    <definedName name="_CY53__" localSheetId="33">#REF!</definedName>
    <definedName name="_CY53__" localSheetId="34">#REF!</definedName>
    <definedName name="_CY53__" localSheetId="36">#REF!</definedName>
    <definedName name="_CY53__" localSheetId="37">#REF!</definedName>
    <definedName name="_CY53__" localSheetId="38">#REF!</definedName>
    <definedName name="_CY53__" localSheetId="40">#REF!</definedName>
    <definedName name="_CY53__" localSheetId="41">#REF!</definedName>
    <definedName name="_CY53__" localSheetId="42">#REF!</definedName>
    <definedName name="_CY53__" localSheetId="43">#REF!</definedName>
    <definedName name="_CY53__" localSheetId="44">#REF!</definedName>
    <definedName name="_CY53__" localSheetId="32">#REF!</definedName>
    <definedName name="_CY53__" localSheetId="10">#REF!</definedName>
    <definedName name="_CY53__" localSheetId="11">#REF!</definedName>
    <definedName name="_CY53__" localSheetId="12">#REF!</definedName>
    <definedName name="_CY53__" localSheetId="13">#REF!</definedName>
    <definedName name="_CY53__" localSheetId="14">#REF!</definedName>
    <definedName name="_CY53__" localSheetId="15">#REF!</definedName>
    <definedName name="_CY53__" localSheetId="16">#REF!</definedName>
    <definedName name="_CY53__" localSheetId="17">#REF!</definedName>
    <definedName name="_CY53__" localSheetId="18">#REF!</definedName>
    <definedName name="_CY53__" localSheetId="20">#REF!</definedName>
    <definedName name="_CY53__" localSheetId="5">#REF!</definedName>
    <definedName name="_CY53__" localSheetId="6">#REF!</definedName>
    <definedName name="_CY53__" localSheetId="7">#REF!</definedName>
    <definedName name="_CY53__" localSheetId="8">#REF!</definedName>
    <definedName name="_CY53__" localSheetId="19">#REF!</definedName>
    <definedName name="_CY53__" localSheetId="21">#REF!</definedName>
    <definedName name="_CY53__" localSheetId="22">#REF!</definedName>
    <definedName name="_CY53__" localSheetId="23">#REF!</definedName>
    <definedName name="_CY53__" localSheetId="24">#REF!</definedName>
    <definedName name="_CY53__" localSheetId="25">#REF!</definedName>
    <definedName name="_CY53__" localSheetId="26">#REF!</definedName>
    <definedName name="_CY53__" localSheetId="27">#REF!</definedName>
    <definedName name="_CY53__" localSheetId="28">#REF!</definedName>
    <definedName name="_CY53__" localSheetId="9">#REF!</definedName>
    <definedName name="_CY53__" localSheetId="4">#REF!</definedName>
    <definedName name="_CY53__">#REF!</definedName>
    <definedName name="_Fill" localSheetId="35" hidden="1">#REF!</definedName>
    <definedName name="_Fill" localSheetId="39" hidden="1">#REF!</definedName>
    <definedName name="_Fill" localSheetId="29" hidden="1">#REF!</definedName>
    <definedName name="_Fill" localSheetId="30" hidden="1">#REF!</definedName>
    <definedName name="_Fill" localSheetId="31" hidden="1">#REF!</definedName>
    <definedName name="_Fill" localSheetId="33" hidden="1">#REF!</definedName>
    <definedName name="_Fill" localSheetId="34" hidden="1">#REF!</definedName>
    <definedName name="_Fill" localSheetId="36" hidden="1">#REF!</definedName>
    <definedName name="_Fill" localSheetId="37" hidden="1">#REF!</definedName>
    <definedName name="_Fill" localSheetId="38" hidden="1">#REF!</definedName>
    <definedName name="_Fill" localSheetId="40" hidden="1">#REF!</definedName>
    <definedName name="_Fill" localSheetId="41" hidden="1">#REF!</definedName>
    <definedName name="_Fill" localSheetId="42" hidden="1">#REF!</definedName>
    <definedName name="_Fill" localSheetId="43" hidden="1">#REF!</definedName>
    <definedName name="_Fill" localSheetId="44" hidden="1">#REF!</definedName>
    <definedName name="_Fill" localSheetId="32"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7" hidden="1">#REF!</definedName>
    <definedName name="_Fill" localSheetId="18" hidden="1">#REF!</definedName>
    <definedName name="_Fill" localSheetId="20"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19" hidden="1">#REF!</definedName>
    <definedName name="_Fill" localSheetId="21" hidden="1">#REF!</definedName>
    <definedName name="_Fill" localSheetId="22" hidden="1">#REF!</definedName>
    <definedName name="_Fill" localSheetId="23" hidden="1">#REF!</definedName>
    <definedName name="_Fill" localSheetId="24" hidden="1">#REF!</definedName>
    <definedName name="_Fill" localSheetId="25" hidden="1">#REF!</definedName>
    <definedName name="_Fill" localSheetId="26" hidden="1">#REF!</definedName>
    <definedName name="_Fill" localSheetId="27" hidden="1">#REF!</definedName>
    <definedName name="_Fill" localSheetId="28" hidden="1">#REF!</definedName>
    <definedName name="_Fill" localSheetId="9" hidden="1">#REF!</definedName>
    <definedName name="_Fill" localSheetId="4" hidden="1">#REF!</definedName>
    <definedName name="_Fill" hidden="1">#REF!</definedName>
    <definedName name="_GFA1" localSheetId="35">#REF!</definedName>
    <definedName name="_GFA1" localSheetId="39">#REF!</definedName>
    <definedName name="_GFA1" localSheetId="29">#REF!</definedName>
    <definedName name="_GFA1" localSheetId="30">#REF!</definedName>
    <definedName name="_GFA1" localSheetId="31">#REF!</definedName>
    <definedName name="_GFA1" localSheetId="33">#REF!</definedName>
    <definedName name="_GFA1" localSheetId="34">#REF!</definedName>
    <definedName name="_GFA1" localSheetId="36">#REF!</definedName>
    <definedName name="_GFA1" localSheetId="37">#REF!</definedName>
    <definedName name="_GFA1" localSheetId="38">#REF!</definedName>
    <definedName name="_GFA1" localSheetId="40">#REF!</definedName>
    <definedName name="_GFA1" localSheetId="41">#REF!</definedName>
    <definedName name="_GFA1" localSheetId="42">#REF!</definedName>
    <definedName name="_GFA1" localSheetId="43">#REF!</definedName>
    <definedName name="_GFA1" localSheetId="44">#REF!</definedName>
    <definedName name="_GFA1" localSheetId="32">#REF!</definedName>
    <definedName name="_GFA1" localSheetId="10">#REF!</definedName>
    <definedName name="_GFA1" localSheetId="11">#REF!</definedName>
    <definedName name="_GFA1" localSheetId="12">#REF!</definedName>
    <definedName name="_GFA1" localSheetId="13">#REF!</definedName>
    <definedName name="_GFA1" localSheetId="14">#REF!</definedName>
    <definedName name="_GFA1" localSheetId="15">#REF!</definedName>
    <definedName name="_GFA1" localSheetId="16">#REF!</definedName>
    <definedName name="_GFA1" localSheetId="17">#REF!</definedName>
    <definedName name="_GFA1" localSheetId="18">#REF!</definedName>
    <definedName name="_GFA1" localSheetId="20">#REF!</definedName>
    <definedName name="_GFA1" localSheetId="5">#REF!</definedName>
    <definedName name="_GFA1" localSheetId="6">#REF!</definedName>
    <definedName name="_GFA1" localSheetId="7">#REF!</definedName>
    <definedName name="_GFA1" localSheetId="8">#REF!</definedName>
    <definedName name="_GFA1" localSheetId="19">#REF!</definedName>
    <definedName name="_GFA1" localSheetId="21">#REF!</definedName>
    <definedName name="_GFA1" localSheetId="22">#REF!</definedName>
    <definedName name="_GFA1" localSheetId="23">#REF!</definedName>
    <definedName name="_GFA1" localSheetId="24">#REF!</definedName>
    <definedName name="_GFA1" localSheetId="25">#REF!</definedName>
    <definedName name="_GFA1" localSheetId="26">#REF!</definedName>
    <definedName name="_GFA1" localSheetId="27">#REF!</definedName>
    <definedName name="_GFA1" localSheetId="28">#REF!</definedName>
    <definedName name="_GFA1" localSheetId="9">#REF!</definedName>
    <definedName name="_GFA1" localSheetId="4">#REF!</definedName>
    <definedName name="_GFA1">#REF!</definedName>
    <definedName name="_GFA2" localSheetId="35">#REF!</definedName>
    <definedName name="_GFA2" localSheetId="39">#REF!</definedName>
    <definedName name="_GFA2" localSheetId="29">#REF!</definedName>
    <definedName name="_GFA2" localSheetId="30">#REF!</definedName>
    <definedName name="_GFA2" localSheetId="31">#REF!</definedName>
    <definedName name="_GFA2" localSheetId="33">#REF!</definedName>
    <definedName name="_GFA2" localSheetId="34">#REF!</definedName>
    <definedName name="_GFA2" localSheetId="36">#REF!</definedName>
    <definedName name="_GFA2" localSheetId="37">#REF!</definedName>
    <definedName name="_GFA2" localSheetId="38">#REF!</definedName>
    <definedName name="_GFA2" localSheetId="40">#REF!</definedName>
    <definedName name="_GFA2" localSheetId="41">#REF!</definedName>
    <definedName name="_GFA2" localSheetId="42">#REF!</definedName>
    <definedName name="_GFA2" localSheetId="43">#REF!</definedName>
    <definedName name="_GFA2" localSheetId="44">#REF!</definedName>
    <definedName name="_GFA2" localSheetId="32">#REF!</definedName>
    <definedName name="_GFA2" localSheetId="10">#REF!</definedName>
    <definedName name="_GFA2" localSheetId="11">#REF!</definedName>
    <definedName name="_GFA2" localSheetId="12">#REF!</definedName>
    <definedName name="_GFA2" localSheetId="13">#REF!</definedName>
    <definedName name="_GFA2" localSheetId="14">#REF!</definedName>
    <definedName name="_GFA2" localSheetId="15">#REF!</definedName>
    <definedName name="_GFA2" localSheetId="16">#REF!</definedName>
    <definedName name="_GFA2" localSheetId="17">#REF!</definedName>
    <definedName name="_GFA2" localSheetId="18">#REF!</definedName>
    <definedName name="_GFA2" localSheetId="20">#REF!</definedName>
    <definedName name="_GFA2" localSheetId="5">#REF!</definedName>
    <definedName name="_GFA2" localSheetId="6">#REF!</definedName>
    <definedName name="_GFA2" localSheetId="7">#REF!</definedName>
    <definedName name="_GFA2" localSheetId="8">#REF!</definedName>
    <definedName name="_GFA2" localSheetId="19">#REF!</definedName>
    <definedName name="_GFA2" localSheetId="21">#REF!</definedName>
    <definedName name="_GFA2" localSheetId="22">#REF!</definedName>
    <definedName name="_GFA2" localSheetId="23">#REF!</definedName>
    <definedName name="_GFA2" localSheetId="24">#REF!</definedName>
    <definedName name="_GFA2" localSheetId="25">#REF!</definedName>
    <definedName name="_GFA2" localSheetId="26">#REF!</definedName>
    <definedName name="_GFA2" localSheetId="27">#REF!</definedName>
    <definedName name="_GFA2" localSheetId="28">#REF!</definedName>
    <definedName name="_GFA2" localSheetId="9">#REF!</definedName>
    <definedName name="_GFA2" localSheetId="4">#REF!</definedName>
    <definedName name="_GFA2">#REF!</definedName>
    <definedName name="_GOTO_I10_" localSheetId="35">#REF!</definedName>
    <definedName name="_GOTO_I10_" localSheetId="39">#REF!</definedName>
    <definedName name="_GOTO_I10_" localSheetId="29">#REF!</definedName>
    <definedName name="_GOTO_I10_" localSheetId="30">#REF!</definedName>
    <definedName name="_GOTO_I10_" localSheetId="31">#REF!</definedName>
    <definedName name="_GOTO_I10_" localSheetId="33">#REF!</definedName>
    <definedName name="_GOTO_I10_" localSheetId="34">#REF!</definedName>
    <definedName name="_GOTO_I10_" localSheetId="36">#REF!</definedName>
    <definedName name="_GOTO_I10_" localSheetId="37">#REF!</definedName>
    <definedName name="_GOTO_I10_" localSheetId="38">#REF!</definedName>
    <definedName name="_GOTO_I10_" localSheetId="40">#REF!</definedName>
    <definedName name="_GOTO_I10_" localSheetId="41">#REF!</definedName>
    <definedName name="_GOTO_I10_" localSheetId="42">#REF!</definedName>
    <definedName name="_GOTO_I10_" localSheetId="43">#REF!</definedName>
    <definedName name="_GOTO_I10_" localSheetId="44">#REF!</definedName>
    <definedName name="_GOTO_I10_" localSheetId="32">#REF!</definedName>
    <definedName name="_GOTO_I10_" localSheetId="10">#REF!</definedName>
    <definedName name="_GOTO_I10_" localSheetId="11">#REF!</definedName>
    <definedName name="_GOTO_I10_" localSheetId="12">#REF!</definedName>
    <definedName name="_GOTO_I10_" localSheetId="13">#REF!</definedName>
    <definedName name="_GOTO_I10_" localSheetId="14">#REF!</definedName>
    <definedName name="_GOTO_I10_" localSheetId="15">#REF!</definedName>
    <definedName name="_GOTO_I10_" localSheetId="16">#REF!</definedName>
    <definedName name="_GOTO_I10_" localSheetId="17">#REF!</definedName>
    <definedName name="_GOTO_I10_" localSheetId="18">#REF!</definedName>
    <definedName name="_GOTO_I10_" localSheetId="20">#REF!</definedName>
    <definedName name="_GOTO_I10_" localSheetId="5">#REF!</definedName>
    <definedName name="_GOTO_I10_" localSheetId="6">#REF!</definedName>
    <definedName name="_GOTO_I10_" localSheetId="7">#REF!</definedName>
    <definedName name="_GOTO_I10_" localSheetId="8">#REF!</definedName>
    <definedName name="_GOTO_I10_" localSheetId="19">#REF!</definedName>
    <definedName name="_GOTO_I10_" localSheetId="21">#REF!</definedName>
    <definedName name="_GOTO_I10_" localSheetId="22">#REF!</definedName>
    <definedName name="_GOTO_I10_" localSheetId="23">#REF!</definedName>
    <definedName name="_GOTO_I10_" localSheetId="24">#REF!</definedName>
    <definedName name="_GOTO_I10_" localSheetId="25">#REF!</definedName>
    <definedName name="_GOTO_I10_" localSheetId="26">#REF!</definedName>
    <definedName name="_GOTO_I10_" localSheetId="27">#REF!</definedName>
    <definedName name="_GOTO_I10_" localSheetId="28">#REF!</definedName>
    <definedName name="_GOTO_I10_" localSheetId="9">#REF!</definedName>
    <definedName name="_GOTO_I10_" localSheetId="4">#REF!</definedName>
    <definedName name="_GOTO_I10_">#REF!</definedName>
    <definedName name="_K85167" localSheetId="35">#REF!</definedName>
    <definedName name="_K85167" localSheetId="39">#REF!</definedName>
    <definedName name="_K85167" localSheetId="29">#REF!</definedName>
    <definedName name="_K85167" localSheetId="30">#REF!</definedName>
    <definedName name="_K85167" localSheetId="31">#REF!</definedName>
    <definedName name="_K85167" localSheetId="33">#REF!</definedName>
    <definedName name="_K85167" localSheetId="34">#REF!</definedName>
    <definedName name="_K85167" localSheetId="36">#REF!</definedName>
    <definedName name="_K85167" localSheetId="37">#REF!</definedName>
    <definedName name="_K85167" localSheetId="38">#REF!</definedName>
    <definedName name="_K85167" localSheetId="40">#REF!</definedName>
    <definedName name="_K85167" localSheetId="41">#REF!</definedName>
    <definedName name="_K85167" localSheetId="42">#REF!</definedName>
    <definedName name="_K85167" localSheetId="43">#REF!</definedName>
    <definedName name="_K85167" localSheetId="44">#REF!</definedName>
    <definedName name="_K85167" localSheetId="32">#REF!</definedName>
    <definedName name="_K85167" localSheetId="10">#REF!</definedName>
    <definedName name="_K85167" localSheetId="11">#REF!</definedName>
    <definedName name="_K85167" localSheetId="12">#REF!</definedName>
    <definedName name="_K85167" localSheetId="13">#REF!</definedName>
    <definedName name="_K85167" localSheetId="14">#REF!</definedName>
    <definedName name="_K85167" localSheetId="15">#REF!</definedName>
    <definedName name="_K85167" localSheetId="16">#REF!</definedName>
    <definedName name="_K85167" localSheetId="17">#REF!</definedName>
    <definedName name="_K85167" localSheetId="18">#REF!</definedName>
    <definedName name="_K85167" localSheetId="20">#REF!</definedName>
    <definedName name="_K85167" localSheetId="5">#REF!</definedName>
    <definedName name="_K85167" localSheetId="6">#REF!</definedName>
    <definedName name="_K85167" localSheetId="7">#REF!</definedName>
    <definedName name="_K85167" localSheetId="8">#REF!</definedName>
    <definedName name="_K85167" localSheetId="19">#REF!</definedName>
    <definedName name="_K85167" localSheetId="21">#REF!</definedName>
    <definedName name="_K85167" localSheetId="22">#REF!</definedName>
    <definedName name="_K85167" localSheetId="23">#REF!</definedName>
    <definedName name="_K85167" localSheetId="24">#REF!</definedName>
    <definedName name="_K85167" localSheetId="25">#REF!</definedName>
    <definedName name="_K85167" localSheetId="26">#REF!</definedName>
    <definedName name="_K85167" localSheetId="27">#REF!</definedName>
    <definedName name="_K85167" localSheetId="28">#REF!</definedName>
    <definedName name="_K85167" localSheetId="9">#REF!</definedName>
    <definedName name="_K85167" localSheetId="4">#REF!</definedName>
    <definedName name="_K85167">#REF!</definedName>
    <definedName name="_Key1" localSheetId="35" hidden="1">#REF!</definedName>
    <definedName name="_Key1" localSheetId="39" hidden="1">#REF!</definedName>
    <definedName name="_Key1" localSheetId="29" hidden="1">#REF!</definedName>
    <definedName name="_Key1" localSheetId="30" hidden="1">#REF!</definedName>
    <definedName name="_Key1" localSheetId="31" hidden="1">#REF!</definedName>
    <definedName name="_Key1" localSheetId="33" hidden="1">#REF!</definedName>
    <definedName name="_Key1" localSheetId="34" hidden="1">#REF!</definedName>
    <definedName name="_Key1" localSheetId="36" hidden="1">#REF!</definedName>
    <definedName name="_Key1" localSheetId="37" hidden="1">#REF!</definedName>
    <definedName name="_Key1" localSheetId="38" hidden="1">#REF!</definedName>
    <definedName name="_Key1" localSheetId="40" hidden="1">#REF!</definedName>
    <definedName name="_Key1" localSheetId="41" hidden="1">#REF!</definedName>
    <definedName name="_Key1" localSheetId="42" hidden="1">#REF!</definedName>
    <definedName name="_Key1" localSheetId="43" hidden="1">#REF!</definedName>
    <definedName name="_Key1" localSheetId="44" hidden="1">#REF!</definedName>
    <definedName name="_Key1" localSheetId="32"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20"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9"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5" hidden="1">#REF!</definedName>
    <definedName name="_Key1" localSheetId="26" hidden="1">#REF!</definedName>
    <definedName name="_Key1" localSheetId="27" hidden="1">#REF!</definedName>
    <definedName name="_Key1" localSheetId="28" hidden="1">#REF!</definedName>
    <definedName name="_Key1" localSheetId="9" hidden="1">#REF!</definedName>
    <definedName name="_Key1" localSheetId="4" hidden="1">#REF!</definedName>
    <definedName name="_Key1" hidden="1">#REF!</definedName>
    <definedName name="_Key2" localSheetId="35" hidden="1">#REF!</definedName>
    <definedName name="_Key2" localSheetId="39" hidden="1">#REF!</definedName>
    <definedName name="_Key2" localSheetId="29" hidden="1">#REF!</definedName>
    <definedName name="_Key2" localSheetId="30" hidden="1">#REF!</definedName>
    <definedName name="_Key2" localSheetId="31" hidden="1">#REF!</definedName>
    <definedName name="_Key2" localSheetId="33" hidden="1">#REF!</definedName>
    <definedName name="_Key2" localSheetId="34" hidden="1">#REF!</definedName>
    <definedName name="_Key2" localSheetId="36" hidden="1">#REF!</definedName>
    <definedName name="_Key2" localSheetId="37" hidden="1">#REF!</definedName>
    <definedName name="_Key2" localSheetId="38" hidden="1">#REF!</definedName>
    <definedName name="_Key2" localSheetId="40" hidden="1">#REF!</definedName>
    <definedName name="_Key2" localSheetId="41" hidden="1">#REF!</definedName>
    <definedName name="_Key2" localSheetId="42" hidden="1">#REF!</definedName>
    <definedName name="_Key2" localSheetId="43" hidden="1">#REF!</definedName>
    <definedName name="_Key2" localSheetId="44" hidden="1">#REF!</definedName>
    <definedName name="_Key2" localSheetId="32" hidden="1">#REF!</definedName>
    <definedName name="_Key2" localSheetId="10" hidden="1">#REF!</definedName>
    <definedName name="_Key2" localSheetId="11" hidden="1">#REF!</definedName>
    <definedName name="_Key2" localSheetId="12" hidden="1">#REF!</definedName>
    <definedName name="_Key2" localSheetId="13" hidden="1">#REF!</definedName>
    <definedName name="_Key2" localSheetId="14" hidden="1">#REF!</definedName>
    <definedName name="_Key2" localSheetId="15" hidden="1">#REF!</definedName>
    <definedName name="_Key2" localSheetId="16" hidden="1">#REF!</definedName>
    <definedName name="_Key2" localSheetId="17" hidden="1">#REF!</definedName>
    <definedName name="_Key2" localSheetId="18" hidden="1">#REF!</definedName>
    <definedName name="_Key2" localSheetId="20"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19" hidden="1">#REF!</definedName>
    <definedName name="_Key2" localSheetId="21" hidden="1">#REF!</definedName>
    <definedName name="_Key2" localSheetId="22" hidden="1">#REF!</definedName>
    <definedName name="_Key2" localSheetId="23" hidden="1">#REF!</definedName>
    <definedName name="_Key2" localSheetId="24" hidden="1">#REF!</definedName>
    <definedName name="_Key2" localSheetId="25" hidden="1">#REF!</definedName>
    <definedName name="_Key2" localSheetId="26" hidden="1">#REF!</definedName>
    <definedName name="_Key2" localSheetId="27" hidden="1">#REF!</definedName>
    <definedName name="_Key2" localSheetId="28" hidden="1">#REF!</definedName>
    <definedName name="_Key2" localSheetId="9" hidden="1">#REF!</definedName>
    <definedName name="_Key2" localSheetId="4" hidden="1">#REF!</definedName>
    <definedName name="_Key2" hidden="1">#REF!</definedName>
    <definedName name="_No1" localSheetId="35">#REF!</definedName>
    <definedName name="_No1" localSheetId="39">#REF!</definedName>
    <definedName name="_No1" localSheetId="29">#REF!</definedName>
    <definedName name="_No1" localSheetId="30">#REF!</definedName>
    <definedName name="_No1" localSheetId="31">#REF!</definedName>
    <definedName name="_No1" localSheetId="33">#REF!</definedName>
    <definedName name="_No1" localSheetId="34">#REF!</definedName>
    <definedName name="_No1" localSheetId="36">#REF!</definedName>
    <definedName name="_No1" localSheetId="37">#REF!</definedName>
    <definedName name="_No1" localSheetId="38">#REF!</definedName>
    <definedName name="_No1" localSheetId="40">#REF!</definedName>
    <definedName name="_No1" localSheetId="41">#REF!</definedName>
    <definedName name="_No1" localSheetId="42">#REF!</definedName>
    <definedName name="_No1" localSheetId="43">#REF!</definedName>
    <definedName name="_No1" localSheetId="44">#REF!</definedName>
    <definedName name="_No1" localSheetId="32">#REF!</definedName>
    <definedName name="_No1" localSheetId="10">#REF!</definedName>
    <definedName name="_No1" localSheetId="11">#REF!</definedName>
    <definedName name="_No1" localSheetId="12">#REF!</definedName>
    <definedName name="_No1" localSheetId="13">#REF!</definedName>
    <definedName name="_No1" localSheetId="14">#REF!</definedName>
    <definedName name="_No1" localSheetId="15">#REF!</definedName>
    <definedName name="_No1" localSheetId="16">#REF!</definedName>
    <definedName name="_No1" localSheetId="17">#REF!</definedName>
    <definedName name="_No1" localSheetId="18">#REF!</definedName>
    <definedName name="_No1" localSheetId="20">#REF!</definedName>
    <definedName name="_No1" localSheetId="5">#REF!</definedName>
    <definedName name="_No1" localSheetId="6">#REF!</definedName>
    <definedName name="_No1" localSheetId="7">#REF!</definedName>
    <definedName name="_No1" localSheetId="8">#REF!</definedName>
    <definedName name="_No1" localSheetId="19">#REF!</definedName>
    <definedName name="_No1" localSheetId="21">#REF!</definedName>
    <definedName name="_No1" localSheetId="22">#REF!</definedName>
    <definedName name="_No1" localSheetId="23">#REF!</definedName>
    <definedName name="_No1" localSheetId="24">#REF!</definedName>
    <definedName name="_No1" localSheetId="25">#REF!</definedName>
    <definedName name="_No1" localSheetId="26">#REF!</definedName>
    <definedName name="_No1" localSheetId="27">#REF!</definedName>
    <definedName name="_No1" localSheetId="28">#REF!</definedName>
    <definedName name="_No1" localSheetId="9">#REF!</definedName>
    <definedName name="_No1" localSheetId="4">#REF!</definedName>
    <definedName name="_No1">#REF!</definedName>
    <definedName name="_No2" localSheetId="35">#REF!</definedName>
    <definedName name="_No2" localSheetId="39">#REF!</definedName>
    <definedName name="_No2" localSheetId="29">#REF!</definedName>
    <definedName name="_No2" localSheetId="30">#REF!</definedName>
    <definedName name="_No2" localSheetId="31">#REF!</definedName>
    <definedName name="_No2" localSheetId="33">#REF!</definedName>
    <definedName name="_No2" localSheetId="34">#REF!</definedName>
    <definedName name="_No2" localSheetId="36">#REF!</definedName>
    <definedName name="_No2" localSheetId="37">#REF!</definedName>
    <definedName name="_No2" localSheetId="38">#REF!</definedName>
    <definedName name="_No2" localSheetId="40">#REF!</definedName>
    <definedName name="_No2" localSheetId="41">#REF!</definedName>
    <definedName name="_No2" localSheetId="42">#REF!</definedName>
    <definedName name="_No2" localSheetId="43">#REF!</definedName>
    <definedName name="_No2" localSheetId="44">#REF!</definedName>
    <definedName name="_No2" localSheetId="32">#REF!</definedName>
    <definedName name="_No2" localSheetId="10">#REF!</definedName>
    <definedName name="_No2" localSheetId="11">#REF!</definedName>
    <definedName name="_No2" localSheetId="12">#REF!</definedName>
    <definedName name="_No2" localSheetId="13">#REF!</definedName>
    <definedName name="_No2" localSheetId="14">#REF!</definedName>
    <definedName name="_No2" localSheetId="15">#REF!</definedName>
    <definedName name="_No2" localSheetId="16">#REF!</definedName>
    <definedName name="_No2" localSheetId="17">#REF!</definedName>
    <definedName name="_No2" localSheetId="18">#REF!</definedName>
    <definedName name="_No2" localSheetId="20">#REF!</definedName>
    <definedName name="_No2" localSheetId="5">#REF!</definedName>
    <definedName name="_No2" localSheetId="6">#REF!</definedName>
    <definedName name="_No2" localSheetId="7">#REF!</definedName>
    <definedName name="_No2" localSheetId="8">#REF!</definedName>
    <definedName name="_No2" localSheetId="19">#REF!</definedName>
    <definedName name="_No2" localSheetId="21">#REF!</definedName>
    <definedName name="_No2" localSheetId="22">#REF!</definedName>
    <definedName name="_No2" localSheetId="23">#REF!</definedName>
    <definedName name="_No2" localSheetId="24">#REF!</definedName>
    <definedName name="_No2" localSheetId="25">#REF!</definedName>
    <definedName name="_No2" localSheetId="26">#REF!</definedName>
    <definedName name="_No2" localSheetId="27">#REF!</definedName>
    <definedName name="_No2" localSheetId="28">#REF!</definedName>
    <definedName name="_No2" localSheetId="9">#REF!</definedName>
    <definedName name="_No2" localSheetId="4">#REF!</definedName>
    <definedName name="_No2">#REF!</definedName>
    <definedName name="_No3" localSheetId="35">#REF!</definedName>
    <definedName name="_No3" localSheetId="39">#REF!</definedName>
    <definedName name="_No3" localSheetId="29">#REF!</definedName>
    <definedName name="_No3" localSheetId="30">#REF!</definedName>
    <definedName name="_No3" localSheetId="31">#REF!</definedName>
    <definedName name="_No3" localSheetId="33">#REF!</definedName>
    <definedName name="_No3" localSheetId="34">#REF!</definedName>
    <definedName name="_No3" localSheetId="36">#REF!</definedName>
    <definedName name="_No3" localSheetId="37">#REF!</definedName>
    <definedName name="_No3" localSheetId="38">#REF!</definedName>
    <definedName name="_No3" localSheetId="40">#REF!</definedName>
    <definedName name="_No3" localSheetId="41">#REF!</definedName>
    <definedName name="_No3" localSheetId="42">#REF!</definedName>
    <definedName name="_No3" localSheetId="43">#REF!</definedName>
    <definedName name="_No3" localSheetId="44">#REF!</definedName>
    <definedName name="_No3" localSheetId="32">#REF!</definedName>
    <definedName name="_No3" localSheetId="10">#REF!</definedName>
    <definedName name="_No3" localSheetId="11">#REF!</definedName>
    <definedName name="_No3" localSheetId="12">#REF!</definedName>
    <definedName name="_No3" localSheetId="13">#REF!</definedName>
    <definedName name="_No3" localSheetId="14">#REF!</definedName>
    <definedName name="_No3" localSheetId="15">#REF!</definedName>
    <definedName name="_No3" localSheetId="16">#REF!</definedName>
    <definedName name="_No3" localSheetId="17">#REF!</definedName>
    <definedName name="_No3" localSheetId="18">#REF!</definedName>
    <definedName name="_No3" localSheetId="20">#REF!</definedName>
    <definedName name="_No3" localSheetId="5">#REF!</definedName>
    <definedName name="_No3" localSheetId="6">#REF!</definedName>
    <definedName name="_No3" localSheetId="7">#REF!</definedName>
    <definedName name="_No3" localSheetId="8">#REF!</definedName>
    <definedName name="_No3" localSheetId="19">#REF!</definedName>
    <definedName name="_No3" localSheetId="21">#REF!</definedName>
    <definedName name="_No3" localSheetId="22">#REF!</definedName>
    <definedName name="_No3" localSheetId="23">#REF!</definedName>
    <definedName name="_No3" localSheetId="24">#REF!</definedName>
    <definedName name="_No3" localSheetId="25">#REF!</definedName>
    <definedName name="_No3" localSheetId="26">#REF!</definedName>
    <definedName name="_No3" localSheetId="27">#REF!</definedName>
    <definedName name="_No3" localSheetId="28">#REF!</definedName>
    <definedName name="_No3" localSheetId="9">#REF!</definedName>
    <definedName name="_No3" localSheetId="4">#REF!</definedName>
    <definedName name="_No3">#REF!</definedName>
    <definedName name="_Order1" hidden="1">255</definedName>
    <definedName name="_Order2" hidden="1">255</definedName>
    <definedName name="_PPRN3..AF242" localSheetId="35">#REF!</definedName>
    <definedName name="_PPRN3..AF242" localSheetId="39">#REF!</definedName>
    <definedName name="_PPRN3..AF242" localSheetId="29">#REF!</definedName>
    <definedName name="_PPRN3..AF242" localSheetId="30">#REF!</definedName>
    <definedName name="_PPRN3..AF242" localSheetId="31">#REF!</definedName>
    <definedName name="_PPRN3..AF242" localSheetId="33">#REF!</definedName>
    <definedName name="_PPRN3..AF242" localSheetId="34">#REF!</definedName>
    <definedName name="_PPRN3..AF242" localSheetId="36">#REF!</definedName>
    <definedName name="_PPRN3..AF242" localSheetId="37">#REF!</definedName>
    <definedName name="_PPRN3..AF242" localSheetId="38">#REF!</definedName>
    <definedName name="_PPRN3..AF242" localSheetId="40">#REF!</definedName>
    <definedName name="_PPRN3..AF242" localSheetId="41">#REF!</definedName>
    <definedName name="_PPRN3..AF242" localSheetId="42">#REF!</definedName>
    <definedName name="_PPRN3..AF242" localSheetId="43">#REF!</definedName>
    <definedName name="_PPRN3..AF242" localSheetId="44">#REF!</definedName>
    <definedName name="_PPRN3..AF242" localSheetId="32">#REF!</definedName>
    <definedName name="_PPRN3..AF242" localSheetId="10">#REF!</definedName>
    <definedName name="_PPRN3..AF242" localSheetId="11">#REF!</definedName>
    <definedName name="_PPRN3..AF242" localSheetId="12">#REF!</definedName>
    <definedName name="_PPRN3..AF242" localSheetId="13">#REF!</definedName>
    <definedName name="_PPRN3..AF242" localSheetId="14">#REF!</definedName>
    <definedName name="_PPRN3..AF242" localSheetId="15">#REF!</definedName>
    <definedName name="_PPRN3..AF242" localSheetId="16">#REF!</definedName>
    <definedName name="_PPRN3..AF242" localSheetId="17">#REF!</definedName>
    <definedName name="_PPRN3..AF242" localSheetId="18">#REF!</definedName>
    <definedName name="_PPRN3..AF242" localSheetId="20">#REF!</definedName>
    <definedName name="_PPRN3..AF242" localSheetId="5">#REF!</definedName>
    <definedName name="_PPRN3..AF242" localSheetId="6">#REF!</definedName>
    <definedName name="_PPRN3..AF242" localSheetId="7">#REF!</definedName>
    <definedName name="_PPRN3..AF242" localSheetId="8">#REF!</definedName>
    <definedName name="_PPRN3..AF242" localSheetId="19">#REF!</definedName>
    <definedName name="_PPRN3..AF242" localSheetId="21">#REF!</definedName>
    <definedName name="_PPRN3..AF242" localSheetId="22">#REF!</definedName>
    <definedName name="_PPRN3..AF242" localSheetId="23">#REF!</definedName>
    <definedName name="_PPRN3..AF242" localSheetId="24">#REF!</definedName>
    <definedName name="_PPRN3..AF242" localSheetId="25">#REF!</definedName>
    <definedName name="_PPRN3..AF242" localSheetId="26">#REF!</definedName>
    <definedName name="_PPRN3..AF242" localSheetId="27">#REF!</definedName>
    <definedName name="_PPRN3..AF242" localSheetId="28">#REF!</definedName>
    <definedName name="_PPRN3..AF242" localSheetId="9">#REF!</definedName>
    <definedName name="_PPRN3..AF242" localSheetId="4">#REF!</definedName>
    <definedName name="_PPRN3..AF242">#REF!</definedName>
    <definedName name="_RVAE306___DOWN" localSheetId="35">#REF!</definedName>
    <definedName name="_RVAE306___DOWN" localSheetId="39">#REF!</definedName>
    <definedName name="_RVAE306___DOWN" localSheetId="29">#REF!</definedName>
    <definedName name="_RVAE306___DOWN" localSheetId="30">#REF!</definedName>
    <definedName name="_RVAE306___DOWN" localSheetId="31">#REF!</definedName>
    <definedName name="_RVAE306___DOWN" localSheetId="33">#REF!</definedName>
    <definedName name="_RVAE306___DOWN" localSheetId="34">#REF!</definedName>
    <definedName name="_RVAE306___DOWN" localSheetId="36">#REF!</definedName>
    <definedName name="_RVAE306___DOWN" localSheetId="37">#REF!</definedName>
    <definedName name="_RVAE306___DOWN" localSheetId="38">#REF!</definedName>
    <definedName name="_RVAE306___DOWN" localSheetId="40">#REF!</definedName>
    <definedName name="_RVAE306___DOWN" localSheetId="41">#REF!</definedName>
    <definedName name="_RVAE306___DOWN" localSheetId="42">#REF!</definedName>
    <definedName name="_RVAE306___DOWN" localSheetId="43">#REF!</definedName>
    <definedName name="_RVAE306___DOWN" localSheetId="44">#REF!</definedName>
    <definedName name="_RVAE306___DOWN" localSheetId="32">#REF!</definedName>
    <definedName name="_RVAE306___DOWN" localSheetId="10">#REF!</definedName>
    <definedName name="_RVAE306___DOWN" localSheetId="11">#REF!</definedName>
    <definedName name="_RVAE306___DOWN" localSheetId="12">#REF!</definedName>
    <definedName name="_RVAE306___DOWN" localSheetId="13">#REF!</definedName>
    <definedName name="_RVAE306___DOWN" localSheetId="14">#REF!</definedName>
    <definedName name="_RVAE306___DOWN" localSheetId="15">#REF!</definedName>
    <definedName name="_RVAE306___DOWN" localSheetId="16">#REF!</definedName>
    <definedName name="_RVAE306___DOWN" localSheetId="17">#REF!</definedName>
    <definedName name="_RVAE306___DOWN" localSheetId="18">#REF!</definedName>
    <definedName name="_RVAE306___DOWN" localSheetId="20">#REF!</definedName>
    <definedName name="_RVAE306___DOWN" localSheetId="5">#REF!</definedName>
    <definedName name="_RVAE306___DOWN" localSheetId="6">#REF!</definedName>
    <definedName name="_RVAE306___DOWN" localSheetId="7">#REF!</definedName>
    <definedName name="_RVAE306___DOWN" localSheetId="8">#REF!</definedName>
    <definedName name="_RVAE306___DOWN" localSheetId="19">#REF!</definedName>
    <definedName name="_RVAE306___DOWN" localSheetId="21">#REF!</definedName>
    <definedName name="_RVAE306___DOWN" localSheetId="22">#REF!</definedName>
    <definedName name="_RVAE306___DOWN" localSheetId="23">#REF!</definedName>
    <definedName name="_RVAE306___DOWN" localSheetId="24">#REF!</definedName>
    <definedName name="_RVAE306___DOWN" localSheetId="25">#REF!</definedName>
    <definedName name="_RVAE306___DOWN" localSheetId="26">#REF!</definedName>
    <definedName name="_RVAE306___DOWN" localSheetId="27">#REF!</definedName>
    <definedName name="_RVAE306___DOWN" localSheetId="28">#REF!</definedName>
    <definedName name="_RVAE306___DOWN" localSheetId="9">#REF!</definedName>
    <definedName name="_RVAE306___DOWN" localSheetId="4">#REF!</definedName>
    <definedName name="_RVAE306___DOWN">#REF!</definedName>
    <definedName name="_RVAE358___DOWN" localSheetId="35">#REF!</definedName>
    <definedName name="_RVAE358___DOWN" localSheetId="39">#REF!</definedName>
    <definedName name="_RVAE358___DOWN" localSheetId="29">#REF!</definedName>
    <definedName name="_RVAE358___DOWN" localSheetId="30">#REF!</definedName>
    <definedName name="_RVAE358___DOWN" localSheetId="31">#REF!</definedName>
    <definedName name="_RVAE358___DOWN" localSheetId="33">#REF!</definedName>
    <definedName name="_RVAE358___DOWN" localSheetId="34">#REF!</definedName>
    <definedName name="_RVAE358___DOWN" localSheetId="36">#REF!</definedName>
    <definedName name="_RVAE358___DOWN" localSheetId="37">#REF!</definedName>
    <definedName name="_RVAE358___DOWN" localSheetId="38">#REF!</definedName>
    <definedName name="_RVAE358___DOWN" localSheetId="40">#REF!</definedName>
    <definedName name="_RVAE358___DOWN" localSheetId="41">#REF!</definedName>
    <definedName name="_RVAE358___DOWN" localSheetId="42">#REF!</definedName>
    <definedName name="_RVAE358___DOWN" localSheetId="43">#REF!</definedName>
    <definedName name="_RVAE358___DOWN" localSheetId="44">#REF!</definedName>
    <definedName name="_RVAE358___DOWN" localSheetId="32">#REF!</definedName>
    <definedName name="_RVAE358___DOWN" localSheetId="10">#REF!</definedName>
    <definedName name="_RVAE358___DOWN" localSheetId="11">#REF!</definedName>
    <definedName name="_RVAE358___DOWN" localSheetId="12">#REF!</definedName>
    <definedName name="_RVAE358___DOWN" localSheetId="13">#REF!</definedName>
    <definedName name="_RVAE358___DOWN" localSheetId="14">#REF!</definedName>
    <definedName name="_RVAE358___DOWN" localSheetId="15">#REF!</definedName>
    <definedName name="_RVAE358___DOWN" localSheetId="16">#REF!</definedName>
    <definedName name="_RVAE358___DOWN" localSheetId="17">#REF!</definedName>
    <definedName name="_RVAE358___DOWN" localSheetId="18">#REF!</definedName>
    <definedName name="_RVAE358___DOWN" localSheetId="20">#REF!</definedName>
    <definedName name="_RVAE358___DOWN" localSheetId="5">#REF!</definedName>
    <definedName name="_RVAE358___DOWN" localSheetId="6">#REF!</definedName>
    <definedName name="_RVAE358___DOWN" localSheetId="7">#REF!</definedName>
    <definedName name="_RVAE358___DOWN" localSheetId="8">#REF!</definedName>
    <definedName name="_RVAE358___DOWN" localSheetId="19">#REF!</definedName>
    <definedName name="_RVAE358___DOWN" localSheetId="21">#REF!</definedName>
    <definedName name="_RVAE358___DOWN" localSheetId="22">#REF!</definedName>
    <definedName name="_RVAE358___DOWN" localSheetId="23">#REF!</definedName>
    <definedName name="_RVAE358___DOWN" localSheetId="24">#REF!</definedName>
    <definedName name="_RVAE358___DOWN" localSheetId="25">#REF!</definedName>
    <definedName name="_RVAE358___DOWN" localSheetId="26">#REF!</definedName>
    <definedName name="_RVAE358___DOWN" localSheetId="27">#REF!</definedName>
    <definedName name="_RVAE358___DOWN" localSheetId="28">#REF!</definedName>
    <definedName name="_RVAE358___DOWN" localSheetId="9">#REF!</definedName>
    <definedName name="_RVAE358___DOWN" localSheetId="4">#REF!</definedName>
    <definedName name="_RVAE358___DOWN">#REF!</definedName>
    <definedName name="_RVAE395___DOWN" localSheetId="35">#REF!</definedName>
    <definedName name="_RVAE395___DOWN" localSheetId="39">#REF!</definedName>
    <definedName name="_RVAE395___DOWN" localSheetId="29">#REF!</definedName>
    <definedName name="_RVAE395___DOWN" localSheetId="30">#REF!</definedName>
    <definedName name="_RVAE395___DOWN" localSheetId="31">#REF!</definedName>
    <definedName name="_RVAE395___DOWN" localSheetId="33">#REF!</definedName>
    <definedName name="_RVAE395___DOWN" localSheetId="34">#REF!</definedName>
    <definedName name="_RVAE395___DOWN" localSheetId="36">#REF!</definedName>
    <definedName name="_RVAE395___DOWN" localSheetId="37">#REF!</definedName>
    <definedName name="_RVAE395___DOWN" localSheetId="38">#REF!</definedName>
    <definedName name="_RVAE395___DOWN" localSheetId="40">#REF!</definedName>
    <definedName name="_RVAE395___DOWN" localSheetId="41">#REF!</definedName>
    <definedName name="_RVAE395___DOWN" localSheetId="42">#REF!</definedName>
    <definedName name="_RVAE395___DOWN" localSheetId="43">#REF!</definedName>
    <definedName name="_RVAE395___DOWN" localSheetId="44">#REF!</definedName>
    <definedName name="_RVAE395___DOWN" localSheetId="32">#REF!</definedName>
    <definedName name="_RVAE395___DOWN" localSheetId="10">#REF!</definedName>
    <definedName name="_RVAE395___DOWN" localSheetId="11">#REF!</definedName>
    <definedName name="_RVAE395___DOWN" localSheetId="12">#REF!</definedName>
    <definedName name="_RVAE395___DOWN" localSheetId="13">#REF!</definedName>
    <definedName name="_RVAE395___DOWN" localSheetId="14">#REF!</definedName>
    <definedName name="_RVAE395___DOWN" localSheetId="15">#REF!</definedName>
    <definedName name="_RVAE395___DOWN" localSheetId="16">#REF!</definedName>
    <definedName name="_RVAE395___DOWN" localSheetId="17">#REF!</definedName>
    <definedName name="_RVAE395___DOWN" localSheetId="18">#REF!</definedName>
    <definedName name="_RVAE395___DOWN" localSheetId="20">#REF!</definedName>
    <definedName name="_RVAE395___DOWN" localSheetId="5">#REF!</definedName>
    <definedName name="_RVAE395___DOWN" localSheetId="6">#REF!</definedName>
    <definedName name="_RVAE395___DOWN" localSheetId="7">#REF!</definedName>
    <definedName name="_RVAE395___DOWN" localSheetId="8">#REF!</definedName>
    <definedName name="_RVAE395___DOWN" localSheetId="19">#REF!</definedName>
    <definedName name="_RVAE395___DOWN" localSheetId="21">#REF!</definedName>
    <definedName name="_RVAE395___DOWN" localSheetId="22">#REF!</definedName>
    <definedName name="_RVAE395___DOWN" localSheetId="23">#REF!</definedName>
    <definedName name="_RVAE395___DOWN" localSheetId="24">#REF!</definedName>
    <definedName name="_RVAE395___DOWN" localSheetId="25">#REF!</definedName>
    <definedName name="_RVAE395___DOWN" localSheetId="26">#REF!</definedName>
    <definedName name="_RVAE395___DOWN" localSheetId="27">#REF!</definedName>
    <definedName name="_RVAE395___DOWN" localSheetId="28">#REF!</definedName>
    <definedName name="_RVAE395___DOWN" localSheetId="9">#REF!</definedName>
    <definedName name="_RVAE395___DOWN" localSheetId="4">#REF!</definedName>
    <definedName name="_RVAE395___DOWN">#REF!</definedName>
    <definedName name="_RVY53..AE53__" localSheetId="35">#REF!</definedName>
    <definedName name="_RVY53..AE53__" localSheetId="39">#REF!</definedName>
    <definedName name="_RVY53..AE53__" localSheetId="29">#REF!</definedName>
    <definedName name="_RVY53..AE53__" localSheetId="30">#REF!</definedName>
    <definedName name="_RVY53..AE53__" localSheetId="31">#REF!</definedName>
    <definedName name="_RVY53..AE53__" localSheetId="33">#REF!</definedName>
    <definedName name="_RVY53..AE53__" localSheetId="34">#REF!</definedName>
    <definedName name="_RVY53..AE53__" localSheetId="36">#REF!</definedName>
    <definedName name="_RVY53..AE53__" localSheetId="37">#REF!</definedName>
    <definedName name="_RVY53..AE53__" localSheetId="38">#REF!</definedName>
    <definedName name="_RVY53..AE53__" localSheetId="40">#REF!</definedName>
    <definedName name="_RVY53..AE53__" localSheetId="41">#REF!</definedName>
    <definedName name="_RVY53..AE53__" localSheetId="42">#REF!</definedName>
    <definedName name="_RVY53..AE53__" localSheetId="43">#REF!</definedName>
    <definedName name="_RVY53..AE53__" localSheetId="44">#REF!</definedName>
    <definedName name="_RVY53..AE53__" localSheetId="32">#REF!</definedName>
    <definedName name="_RVY53..AE53__" localSheetId="10">#REF!</definedName>
    <definedName name="_RVY53..AE53__" localSheetId="11">#REF!</definedName>
    <definedName name="_RVY53..AE53__" localSheetId="12">#REF!</definedName>
    <definedName name="_RVY53..AE53__" localSheetId="13">#REF!</definedName>
    <definedName name="_RVY53..AE53__" localSheetId="14">#REF!</definedName>
    <definedName name="_RVY53..AE53__" localSheetId="15">#REF!</definedName>
    <definedName name="_RVY53..AE53__" localSheetId="16">#REF!</definedName>
    <definedName name="_RVY53..AE53__" localSheetId="17">#REF!</definedName>
    <definedName name="_RVY53..AE53__" localSheetId="18">#REF!</definedName>
    <definedName name="_RVY53..AE53__" localSheetId="20">#REF!</definedName>
    <definedName name="_RVY53..AE53__" localSheetId="5">#REF!</definedName>
    <definedName name="_RVY53..AE53__" localSheetId="6">#REF!</definedName>
    <definedName name="_RVY53..AE53__" localSheetId="7">#REF!</definedName>
    <definedName name="_RVY53..AE53__" localSheetId="8">#REF!</definedName>
    <definedName name="_RVY53..AE53__" localSheetId="19">#REF!</definedName>
    <definedName name="_RVY53..AE53__" localSheetId="21">#REF!</definedName>
    <definedName name="_RVY53..AE53__" localSheetId="22">#REF!</definedName>
    <definedName name="_RVY53..AE53__" localSheetId="23">#REF!</definedName>
    <definedName name="_RVY53..AE53__" localSheetId="24">#REF!</definedName>
    <definedName name="_RVY53..AE53__" localSheetId="25">#REF!</definedName>
    <definedName name="_RVY53..AE53__" localSheetId="26">#REF!</definedName>
    <definedName name="_RVY53..AE53__" localSheetId="27">#REF!</definedName>
    <definedName name="_RVY53..AE53__" localSheetId="28">#REF!</definedName>
    <definedName name="_RVY53..AE53__" localSheetId="9">#REF!</definedName>
    <definedName name="_RVY53..AE53__" localSheetId="4">#REF!</definedName>
    <definedName name="_RVY53..AE53__">#REF!</definedName>
    <definedName name="_Sort" localSheetId="35" hidden="1">#REF!</definedName>
    <definedName name="_Sort" localSheetId="39" hidden="1">#REF!</definedName>
    <definedName name="_Sort" localSheetId="29" hidden="1">#REF!</definedName>
    <definedName name="_Sort" localSheetId="30" hidden="1">#REF!</definedName>
    <definedName name="_Sort" localSheetId="31" hidden="1">#REF!</definedName>
    <definedName name="_Sort" localSheetId="33" hidden="1">#REF!</definedName>
    <definedName name="_Sort" localSheetId="34" hidden="1">#REF!</definedName>
    <definedName name="_Sort" localSheetId="36" hidden="1">#REF!</definedName>
    <definedName name="_Sort" localSheetId="37" hidden="1">#REF!</definedName>
    <definedName name="_Sort" localSheetId="38" hidden="1">#REF!</definedName>
    <definedName name="_Sort" localSheetId="40" hidden="1">#REF!</definedName>
    <definedName name="_Sort" localSheetId="41" hidden="1">#REF!</definedName>
    <definedName name="_Sort" localSheetId="42" hidden="1">#REF!</definedName>
    <definedName name="_Sort" localSheetId="43" hidden="1">#REF!</definedName>
    <definedName name="_Sort" localSheetId="44" hidden="1">#REF!</definedName>
    <definedName name="_Sort" localSheetId="32"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19"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5" hidden="1">#REF!</definedName>
    <definedName name="_Sort" localSheetId="26" hidden="1">#REF!</definedName>
    <definedName name="_Sort" localSheetId="27" hidden="1">#REF!</definedName>
    <definedName name="_Sort" localSheetId="28" hidden="1">#REF!</definedName>
    <definedName name="_Sort" localSheetId="9" hidden="1">#REF!</definedName>
    <definedName name="_Sort" localSheetId="4" hidden="1">#REF!</definedName>
    <definedName name="_Sort" hidden="1">#REF!</definedName>
    <definedName name="_Tri1" localSheetId="35">#REF!</definedName>
    <definedName name="_Tri1" localSheetId="39">#REF!</definedName>
    <definedName name="_Tri1" localSheetId="29">#REF!</definedName>
    <definedName name="_Tri1" localSheetId="30">#REF!</definedName>
    <definedName name="_Tri1" localSheetId="31">#REF!</definedName>
    <definedName name="_Tri1" localSheetId="33">#REF!</definedName>
    <definedName name="_Tri1" localSheetId="34">#REF!</definedName>
    <definedName name="_Tri1" localSheetId="36">#REF!</definedName>
    <definedName name="_Tri1" localSheetId="37">#REF!</definedName>
    <definedName name="_Tri1" localSheetId="38">#REF!</definedName>
    <definedName name="_Tri1" localSheetId="40">#REF!</definedName>
    <definedName name="_Tri1" localSheetId="41">#REF!</definedName>
    <definedName name="_Tri1" localSheetId="42">#REF!</definedName>
    <definedName name="_Tri1" localSheetId="43">#REF!</definedName>
    <definedName name="_Tri1" localSheetId="44">#REF!</definedName>
    <definedName name="_Tri1" localSheetId="32">#REF!</definedName>
    <definedName name="_Tri1" localSheetId="10">#REF!</definedName>
    <definedName name="_Tri1" localSheetId="11">#REF!</definedName>
    <definedName name="_Tri1" localSheetId="12">#REF!</definedName>
    <definedName name="_Tri1" localSheetId="13">#REF!</definedName>
    <definedName name="_Tri1" localSheetId="14">#REF!</definedName>
    <definedName name="_Tri1" localSheetId="15">#REF!</definedName>
    <definedName name="_Tri1" localSheetId="16">#REF!</definedName>
    <definedName name="_Tri1" localSheetId="17">#REF!</definedName>
    <definedName name="_Tri1" localSheetId="18">#REF!</definedName>
    <definedName name="_Tri1" localSheetId="20">#REF!</definedName>
    <definedName name="_Tri1" localSheetId="5">#REF!</definedName>
    <definedName name="_Tri1" localSheetId="6">#REF!</definedName>
    <definedName name="_Tri1" localSheetId="7">#REF!</definedName>
    <definedName name="_Tri1" localSheetId="8">#REF!</definedName>
    <definedName name="_Tri1" localSheetId="19">#REF!</definedName>
    <definedName name="_Tri1" localSheetId="21">#REF!</definedName>
    <definedName name="_Tri1" localSheetId="22">#REF!</definedName>
    <definedName name="_Tri1" localSheetId="23">#REF!</definedName>
    <definedName name="_Tri1" localSheetId="24">#REF!</definedName>
    <definedName name="_Tri1" localSheetId="25">#REF!</definedName>
    <definedName name="_Tri1" localSheetId="26">#REF!</definedName>
    <definedName name="_Tri1" localSheetId="27">#REF!</definedName>
    <definedName name="_Tri1" localSheetId="28">#REF!</definedName>
    <definedName name="_Tri1" localSheetId="9">#REF!</definedName>
    <definedName name="_Tri1" localSheetId="4">#REF!</definedName>
    <definedName name="_Tri1">#REF!</definedName>
    <definedName name="_WGZY_" localSheetId="35">#REF!</definedName>
    <definedName name="_WGZY_" localSheetId="39">#REF!</definedName>
    <definedName name="_WGZY_" localSheetId="29">#REF!</definedName>
    <definedName name="_WGZY_" localSheetId="30">#REF!</definedName>
    <definedName name="_WGZY_" localSheetId="31">#REF!</definedName>
    <definedName name="_WGZY_" localSheetId="33">#REF!</definedName>
    <definedName name="_WGZY_" localSheetId="34">#REF!</definedName>
    <definedName name="_WGZY_" localSheetId="36">#REF!</definedName>
    <definedName name="_WGZY_" localSheetId="37">#REF!</definedName>
    <definedName name="_WGZY_" localSheetId="38">#REF!</definedName>
    <definedName name="_WGZY_" localSheetId="40">#REF!</definedName>
    <definedName name="_WGZY_" localSheetId="41">#REF!</definedName>
    <definedName name="_WGZY_" localSheetId="42">#REF!</definedName>
    <definedName name="_WGZY_" localSheetId="43">#REF!</definedName>
    <definedName name="_WGZY_" localSheetId="44">#REF!</definedName>
    <definedName name="_WGZY_" localSheetId="32">#REF!</definedName>
    <definedName name="_WGZY_" localSheetId="10">#REF!</definedName>
    <definedName name="_WGZY_" localSheetId="11">#REF!</definedName>
    <definedName name="_WGZY_" localSheetId="12">#REF!</definedName>
    <definedName name="_WGZY_" localSheetId="13">#REF!</definedName>
    <definedName name="_WGZY_" localSheetId="14">#REF!</definedName>
    <definedName name="_WGZY_" localSheetId="15">#REF!</definedName>
    <definedName name="_WGZY_" localSheetId="16">#REF!</definedName>
    <definedName name="_WGZY_" localSheetId="17">#REF!</definedName>
    <definedName name="_WGZY_" localSheetId="18">#REF!</definedName>
    <definedName name="_WGZY_" localSheetId="20">#REF!</definedName>
    <definedName name="_WGZY_" localSheetId="5">#REF!</definedName>
    <definedName name="_WGZY_" localSheetId="6">#REF!</definedName>
    <definedName name="_WGZY_" localSheetId="7">#REF!</definedName>
    <definedName name="_WGZY_" localSheetId="8">#REF!</definedName>
    <definedName name="_WGZY_" localSheetId="19">#REF!</definedName>
    <definedName name="_WGZY_" localSheetId="21">#REF!</definedName>
    <definedName name="_WGZY_" localSheetId="22">#REF!</definedName>
    <definedName name="_WGZY_" localSheetId="23">#REF!</definedName>
    <definedName name="_WGZY_" localSheetId="24">#REF!</definedName>
    <definedName name="_WGZY_" localSheetId="25">#REF!</definedName>
    <definedName name="_WGZY_" localSheetId="26">#REF!</definedName>
    <definedName name="_WGZY_" localSheetId="27">#REF!</definedName>
    <definedName name="_WGZY_" localSheetId="28">#REF!</definedName>
    <definedName name="_WGZY_" localSheetId="9">#REF!</definedName>
    <definedName name="_WGZY_" localSheetId="4">#REF!</definedName>
    <definedName name="_WGZY_">#REF!</definedName>
    <definedName name="AA" localSheetId="35">#REF!</definedName>
    <definedName name="AA" localSheetId="39">#REF!</definedName>
    <definedName name="AA" localSheetId="29">#REF!</definedName>
    <definedName name="AA" localSheetId="30">#REF!</definedName>
    <definedName name="AA" localSheetId="31">#REF!</definedName>
    <definedName name="AA" localSheetId="33">#REF!</definedName>
    <definedName name="AA" localSheetId="34">#REF!</definedName>
    <definedName name="AA" localSheetId="36">#REF!</definedName>
    <definedName name="AA" localSheetId="37">#REF!</definedName>
    <definedName name="AA" localSheetId="38">#REF!</definedName>
    <definedName name="AA" localSheetId="40">#REF!</definedName>
    <definedName name="AA" localSheetId="41">#REF!</definedName>
    <definedName name="AA" localSheetId="42">#REF!</definedName>
    <definedName name="AA" localSheetId="43">#REF!</definedName>
    <definedName name="AA" localSheetId="44">#REF!</definedName>
    <definedName name="AA" localSheetId="32">#REF!</definedName>
    <definedName name="AA" localSheetId="10">#REF!</definedName>
    <definedName name="AA" localSheetId="11">#REF!</definedName>
    <definedName name="AA" localSheetId="12">#REF!</definedName>
    <definedName name="AA" localSheetId="13">#REF!</definedName>
    <definedName name="AA" localSheetId="14">#REF!</definedName>
    <definedName name="AA" localSheetId="15">#REF!</definedName>
    <definedName name="AA" localSheetId="16">#REF!</definedName>
    <definedName name="AA" localSheetId="17">#REF!</definedName>
    <definedName name="AA" localSheetId="18">#REF!</definedName>
    <definedName name="AA" localSheetId="20">#REF!</definedName>
    <definedName name="AA" localSheetId="5">#REF!</definedName>
    <definedName name="AA" localSheetId="6">#REF!</definedName>
    <definedName name="AA" localSheetId="7">#REF!</definedName>
    <definedName name="AA" localSheetId="8">#REF!</definedName>
    <definedName name="AA" localSheetId="19">#REF!</definedName>
    <definedName name="AA" localSheetId="21">#REF!</definedName>
    <definedName name="AA" localSheetId="22">#REF!</definedName>
    <definedName name="AA" localSheetId="23">#REF!</definedName>
    <definedName name="AA" localSheetId="24">#REF!</definedName>
    <definedName name="AA" localSheetId="25">#REF!</definedName>
    <definedName name="AA" localSheetId="26">#REF!</definedName>
    <definedName name="AA" localSheetId="27">#REF!</definedName>
    <definedName name="AA" localSheetId="28">#REF!</definedName>
    <definedName name="AA" localSheetId="9">#REF!</definedName>
    <definedName name="AA" localSheetId="4">#REF!</definedName>
    <definedName name="AA">#REF!</definedName>
    <definedName name="aaa" hidden="1">{"'Break down'!$A$4"}</definedName>
    <definedName name="abc" localSheetId="35">#REF!</definedName>
    <definedName name="abc" localSheetId="39">#REF!</definedName>
    <definedName name="abc" localSheetId="29">#REF!</definedName>
    <definedName name="abc" localSheetId="30">#REF!</definedName>
    <definedName name="abc" localSheetId="31">#REF!</definedName>
    <definedName name="abc" localSheetId="33">#REF!</definedName>
    <definedName name="abc" localSheetId="34">#REF!</definedName>
    <definedName name="abc" localSheetId="36">#REF!</definedName>
    <definedName name="abc" localSheetId="37">#REF!</definedName>
    <definedName name="abc" localSheetId="38">#REF!</definedName>
    <definedName name="abc" localSheetId="40">#REF!</definedName>
    <definedName name="abc" localSheetId="41">#REF!</definedName>
    <definedName name="abc" localSheetId="42">#REF!</definedName>
    <definedName name="abc" localSheetId="43">#REF!</definedName>
    <definedName name="abc" localSheetId="44">#REF!</definedName>
    <definedName name="abc" localSheetId="32">#REF!</definedName>
    <definedName name="abc" localSheetId="10">#REF!</definedName>
    <definedName name="abc" localSheetId="11">#REF!</definedName>
    <definedName name="abc" localSheetId="12">#REF!</definedName>
    <definedName name="abc" localSheetId="13">#REF!</definedName>
    <definedName name="abc" localSheetId="14">#REF!</definedName>
    <definedName name="abc" localSheetId="15">#REF!</definedName>
    <definedName name="abc" localSheetId="16">#REF!</definedName>
    <definedName name="abc" localSheetId="17">#REF!</definedName>
    <definedName name="abc" localSheetId="18">#REF!</definedName>
    <definedName name="abc" localSheetId="20">#REF!</definedName>
    <definedName name="abc" localSheetId="5">#REF!</definedName>
    <definedName name="abc" localSheetId="6">#REF!</definedName>
    <definedName name="abc" localSheetId="7">#REF!</definedName>
    <definedName name="abc" localSheetId="8">#REF!</definedName>
    <definedName name="abc" localSheetId="19">#REF!</definedName>
    <definedName name="abc" localSheetId="21">#REF!</definedName>
    <definedName name="abc" localSheetId="22">#REF!</definedName>
    <definedName name="abc" localSheetId="23">#REF!</definedName>
    <definedName name="abc" localSheetId="24">#REF!</definedName>
    <definedName name="abc" localSheetId="25">#REF!</definedName>
    <definedName name="abc" localSheetId="26">#REF!</definedName>
    <definedName name="abc" localSheetId="27">#REF!</definedName>
    <definedName name="abc" localSheetId="28">#REF!</definedName>
    <definedName name="abc" localSheetId="9">#REF!</definedName>
    <definedName name="abc" localSheetId="4">#REF!</definedName>
    <definedName name="abc">#REF!</definedName>
    <definedName name="Activity_builtup" localSheetId="35">#REF!</definedName>
    <definedName name="Activity_builtup" localSheetId="39">#REF!</definedName>
    <definedName name="Activity_builtup" localSheetId="29">#REF!</definedName>
    <definedName name="Activity_builtup" localSheetId="30">#REF!</definedName>
    <definedName name="Activity_builtup" localSheetId="31">#REF!</definedName>
    <definedName name="Activity_builtup" localSheetId="33">#REF!</definedName>
    <definedName name="Activity_builtup" localSheetId="34">#REF!</definedName>
    <definedName name="Activity_builtup" localSheetId="36">#REF!</definedName>
    <definedName name="Activity_builtup" localSheetId="37">#REF!</definedName>
    <definedName name="Activity_builtup" localSheetId="38">#REF!</definedName>
    <definedName name="Activity_builtup" localSheetId="40">#REF!</definedName>
    <definedName name="Activity_builtup" localSheetId="41">#REF!</definedName>
    <definedName name="Activity_builtup" localSheetId="42">#REF!</definedName>
    <definedName name="Activity_builtup" localSheetId="43">#REF!</definedName>
    <definedName name="Activity_builtup" localSheetId="44">#REF!</definedName>
    <definedName name="Activity_builtup" localSheetId="32">#REF!</definedName>
    <definedName name="Activity_builtup" localSheetId="10">#REF!</definedName>
    <definedName name="Activity_builtup" localSheetId="11">#REF!</definedName>
    <definedName name="Activity_builtup" localSheetId="12">#REF!</definedName>
    <definedName name="Activity_builtup" localSheetId="13">#REF!</definedName>
    <definedName name="Activity_builtup" localSheetId="14">#REF!</definedName>
    <definedName name="Activity_builtup" localSheetId="15">#REF!</definedName>
    <definedName name="Activity_builtup" localSheetId="16">#REF!</definedName>
    <definedName name="Activity_builtup" localSheetId="17">#REF!</definedName>
    <definedName name="Activity_builtup" localSheetId="18">#REF!</definedName>
    <definedName name="Activity_builtup" localSheetId="20">#REF!</definedName>
    <definedName name="Activity_builtup" localSheetId="5">#REF!</definedName>
    <definedName name="Activity_builtup" localSheetId="6">#REF!</definedName>
    <definedName name="Activity_builtup" localSheetId="7">#REF!</definedName>
    <definedName name="Activity_builtup" localSheetId="8">#REF!</definedName>
    <definedName name="Activity_builtup" localSheetId="19">#REF!</definedName>
    <definedName name="Activity_builtup" localSheetId="21">#REF!</definedName>
    <definedName name="Activity_builtup" localSheetId="22">#REF!</definedName>
    <definedName name="Activity_builtup" localSheetId="23">#REF!</definedName>
    <definedName name="Activity_builtup" localSheetId="24">#REF!</definedName>
    <definedName name="Activity_builtup" localSheetId="25">#REF!</definedName>
    <definedName name="Activity_builtup" localSheetId="26">#REF!</definedName>
    <definedName name="Activity_builtup" localSheetId="27">#REF!</definedName>
    <definedName name="Activity_builtup" localSheetId="28">#REF!</definedName>
    <definedName name="Activity_builtup" localSheetId="9">#REF!</definedName>
    <definedName name="Activity_builtup" localSheetId="4">#REF!</definedName>
    <definedName name="Activity_builtup">#REF!</definedName>
    <definedName name="Additive" localSheetId="35">#REF!</definedName>
    <definedName name="Additive" localSheetId="39">#REF!</definedName>
    <definedName name="Additive" localSheetId="29">#REF!</definedName>
    <definedName name="Additive" localSheetId="30">#REF!</definedName>
    <definedName name="Additive" localSheetId="31">#REF!</definedName>
    <definedName name="Additive" localSheetId="33">#REF!</definedName>
    <definedName name="Additive" localSheetId="34">#REF!</definedName>
    <definedName name="Additive" localSheetId="36">#REF!</definedName>
    <definedName name="Additive" localSheetId="37">#REF!</definedName>
    <definedName name="Additive" localSheetId="38">#REF!</definedName>
    <definedName name="Additive" localSheetId="40">#REF!</definedName>
    <definedName name="Additive" localSheetId="41">#REF!</definedName>
    <definedName name="Additive" localSheetId="42">#REF!</definedName>
    <definedName name="Additive" localSheetId="43">#REF!</definedName>
    <definedName name="Additive" localSheetId="44">#REF!</definedName>
    <definedName name="Additive" localSheetId="32">#REF!</definedName>
    <definedName name="Additive" localSheetId="10">#REF!</definedName>
    <definedName name="Additive" localSheetId="11">#REF!</definedName>
    <definedName name="Additive" localSheetId="12">#REF!</definedName>
    <definedName name="Additive" localSheetId="13">#REF!</definedName>
    <definedName name="Additive" localSheetId="14">#REF!</definedName>
    <definedName name="Additive" localSheetId="15">#REF!</definedName>
    <definedName name="Additive" localSheetId="16">#REF!</definedName>
    <definedName name="Additive" localSheetId="17">#REF!</definedName>
    <definedName name="Additive" localSheetId="18">#REF!</definedName>
    <definedName name="Additive" localSheetId="20">#REF!</definedName>
    <definedName name="Additive" localSheetId="5">#REF!</definedName>
    <definedName name="Additive" localSheetId="6">#REF!</definedName>
    <definedName name="Additive" localSheetId="7">#REF!</definedName>
    <definedName name="Additive" localSheetId="8">#REF!</definedName>
    <definedName name="Additive" localSheetId="19">#REF!</definedName>
    <definedName name="Additive" localSheetId="21">#REF!</definedName>
    <definedName name="Additive" localSheetId="22">#REF!</definedName>
    <definedName name="Additive" localSheetId="23">#REF!</definedName>
    <definedName name="Additive" localSheetId="24">#REF!</definedName>
    <definedName name="Additive" localSheetId="25">#REF!</definedName>
    <definedName name="Additive" localSheetId="26">#REF!</definedName>
    <definedName name="Additive" localSheetId="27">#REF!</definedName>
    <definedName name="Additive" localSheetId="28">#REF!</definedName>
    <definedName name="Additive" localSheetId="9">#REF!</definedName>
    <definedName name="Additive" localSheetId="4">#REF!</definedName>
    <definedName name="Additive">#REF!</definedName>
    <definedName name="Address" localSheetId="35">#REF!</definedName>
    <definedName name="Address" localSheetId="39">#REF!</definedName>
    <definedName name="Address" localSheetId="29">#REF!</definedName>
    <definedName name="Address" localSheetId="30">#REF!</definedName>
    <definedName name="Address" localSheetId="31">#REF!</definedName>
    <definedName name="Address" localSheetId="33">#REF!</definedName>
    <definedName name="Address" localSheetId="34">#REF!</definedName>
    <definedName name="Address" localSheetId="36">#REF!</definedName>
    <definedName name="Address" localSheetId="37">#REF!</definedName>
    <definedName name="Address" localSheetId="38">#REF!</definedName>
    <definedName name="Address" localSheetId="40">#REF!</definedName>
    <definedName name="Address" localSheetId="41">#REF!</definedName>
    <definedName name="Address" localSheetId="42">#REF!</definedName>
    <definedName name="Address" localSheetId="43">#REF!</definedName>
    <definedName name="Address" localSheetId="44">#REF!</definedName>
    <definedName name="Address" localSheetId="32">#REF!</definedName>
    <definedName name="Address" localSheetId="10">#REF!</definedName>
    <definedName name="Address" localSheetId="11">#REF!</definedName>
    <definedName name="Address" localSheetId="12">#REF!</definedName>
    <definedName name="Address" localSheetId="13">#REF!</definedName>
    <definedName name="Address" localSheetId="14">#REF!</definedName>
    <definedName name="Address" localSheetId="15">#REF!</definedName>
    <definedName name="Address" localSheetId="16">#REF!</definedName>
    <definedName name="Address" localSheetId="17">#REF!</definedName>
    <definedName name="Address" localSheetId="18">#REF!</definedName>
    <definedName name="Address" localSheetId="20">#REF!</definedName>
    <definedName name="Address" localSheetId="5">#REF!</definedName>
    <definedName name="Address" localSheetId="6">#REF!</definedName>
    <definedName name="Address" localSheetId="7">#REF!</definedName>
    <definedName name="Address" localSheetId="8">#REF!</definedName>
    <definedName name="Address" localSheetId="19">#REF!</definedName>
    <definedName name="Address" localSheetId="21">#REF!</definedName>
    <definedName name="Address" localSheetId="22">#REF!</definedName>
    <definedName name="Address" localSheetId="23">#REF!</definedName>
    <definedName name="Address" localSheetId="24">#REF!</definedName>
    <definedName name="Address" localSheetId="25">#REF!</definedName>
    <definedName name="Address" localSheetId="26">#REF!</definedName>
    <definedName name="Address" localSheetId="27">#REF!</definedName>
    <definedName name="Address" localSheetId="28">#REF!</definedName>
    <definedName name="Address" localSheetId="9">#REF!</definedName>
    <definedName name="Address" localSheetId="4">#REF!</definedName>
    <definedName name="Address">#REF!</definedName>
    <definedName name="admn_off" localSheetId="35">#REF!</definedName>
    <definedName name="admn_off" localSheetId="39">#REF!</definedName>
    <definedName name="admn_off" localSheetId="29">#REF!</definedName>
    <definedName name="admn_off" localSheetId="30">#REF!</definedName>
    <definedName name="admn_off" localSheetId="31">#REF!</definedName>
    <definedName name="admn_off" localSheetId="33">#REF!</definedName>
    <definedName name="admn_off" localSheetId="34">#REF!</definedName>
    <definedName name="admn_off" localSheetId="36">#REF!</definedName>
    <definedName name="admn_off" localSheetId="37">#REF!</definedName>
    <definedName name="admn_off" localSheetId="38">#REF!</definedName>
    <definedName name="admn_off" localSheetId="40">#REF!</definedName>
    <definedName name="admn_off" localSheetId="41">#REF!</definedName>
    <definedName name="admn_off" localSheetId="42">#REF!</definedName>
    <definedName name="admn_off" localSheetId="43">#REF!</definedName>
    <definedName name="admn_off" localSheetId="44">#REF!</definedName>
    <definedName name="admn_off" localSheetId="32">#REF!</definedName>
    <definedName name="admn_off" localSheetId="10">#REF!</definedName>
    <definedName name="admn_off" localSheetId="11">#REF!</definedName>
    <definedName name="admn_off" localSheetId="12">#REF!</definedName>
    <definedName name="admn_off" localSheetId="13">#REF!</definedName>
    <definedName name="admn_off" localSheetId="14">#REF!</definedName>
    <definedName name="admn_off" localSheetId="15">#REF!</definedName>
    <definedName name="admn_off" localSheetId="16">#REF!</definedName>
    <definedName name="admn_off" localSheetId="17">#REF!</definedName>
    <definedName name="admn_off" localSheetId="18">#REF!</definedName>
    <definedName name="admn_off" localSheetId="20">#REF!</definedName>
    <definedName name="admn_off" localSheetId="5">#REF!</definedName>
    <definedName name="admn_off" localSheetId="6">#REF!</definedName>
    <definedName name="admn_off" localSheetId="7">#REF!</definedName>
    <definedName name="admn_off" localSheetId="8">#REF!</definedName>
    <definedName name="admn_off" localSheetId="19">#REF!</definedName>
    <definedName name="admn_off" localSheetId="21">#REF!</definedName>
    <definedName name="admn_off" localSheetId="22">#REF!</definedName>
    <definedName name="admn_off" localSheetId="23">#REF!</definedName>
    <definedName name="admn_off" localSheetId="24">#REF!</definedName>
    <definedName name="admn_off" localSheetId="25">#REF!</definedName>
    <definedName name="admn_off" localSheetId="26">#REF!</definedName>
    <definedName name="admn_off" localSheetId="27">#REF!</definedName>
    <definedName name="admn_off" localSheetId="28">#REF!</definedName>
    <definedName name="admn_off" localSheetId="9">#REF!</definedName>
    <definedName name="admn_off" localSheetId="4">#REF!</definedName>
    <definedName name="admn_off">#REF!</definedName>
    <definedName name="admn_site" localSheetId="35">#REF!</definedName>
    <definedName name="admn_site" localSheetId="39">#REF!</definedName>
    <definedName name="admn_site" localSheetId="29">#REF!</definedName>
    <definedName name="admn_site" localSheetId="30">#REF!</definedName>
    <definedName name="admn_site" localSheetId="31">#REF!</definedName>
    <definedName name="admn_site" localSheetId="33">#REF!</definedName>
    <definedName name="admn_site" localSheetId="34">#REF!</definedName>
    <definedName name="admn_site" localSheetId="36">#REF!</definedName>
    <definedName name="admn_site" localSheetId="37">#REF!</definedName>
    <definedName name="admn_site" localSheetId="38">#REF!</definedName>
    <definedName name="admn_site" localSheetId="40">#REF!</definedName>
    <definedName name="admn_site" localSheetId="41">#REF!</definedName>
    <definedName name="admn_site" localSheetId="42">#REF!</definedName>
    <definedName name="admn_site" localSheetId="43">#REF!</definedName>
    <definedName name="admn_site" localSheetId="44">#REF!</definedName>
    <definedName name="admn_site" localSheetId="32">#REF!</definedName>
    <definedName name="admn_site" localSheetId="10">#REF!</definedName>
    <definedName name="admn_site" localSheetId="11">#REF!</definedName>
    <definedName name="admn_site" localSheetId="12">#REF!</definedName>
    <definedName name="admn_site" localSheetId="13">#REF!</definedName>
    <definedName name="admn_site" localSheetId="14">#REF!</definedName>
    <definedName name="admn_site" localSheetId="15">#REF!</definedName>
    <definedName name="admn_site" localSheetId="16">#REF!</definedName>
    <definedName name="admn_site" localSheetId="17">#REF!</definedName>
    <definedName name="admn_site" localSheetId="18">#REF!</definedName>
    <definedName name="admn_site" localSheetId="20">#REF!</definedName>
    <definedName name="admn_site" localSheetId="5">#REF!</definedName>
    <definedName name="admn_site" localSheetId="6">#REF!</definedName>
    <definedName name="admn_site" localSheetId="7">#REF!</definedName>
    <definedName name="admn_site" localSheetId="8">#REF!</definedName>
    <definedName name="admn_site" localSheetId="19">#REF!</definedName>
    <definedName name="admn_site" localSheetId="21">#REF!</definedName>
    <definedName name="admn_site" localSheetId="22">#REF!</definedName>
    <definedName name="admn_site" localSheetId="23">#REF!</definedName>
    <definedName name="admn_site" localSheetId="24">#REF!</definedName>
    <definedName name="admn_site" localSheetId="25">#REF!</definedName>
    <definedName name="admn_site" localSheetId="26">#REF!</definedName>
    <definedName name="admn_site" localSheetId="27">#REF!</definedName>
    <definedName name="admn_site" localSheetId="28">#REF!</definedName>
    <definedName name="admn_site" localSheetId="9">#REF!</definedName>
    <definedName name="admn_site" localSheetId="4">#REF!</definedName>
    <definedName name="admn_site">#REF!</definedName>
    <definedName name="afggjghgjh" hidden="1">{"'Break down'!$A$4"}</definedName>
    <definedName name="AggregateBaseCourse" localSheetId="35">#REF!</definedName>
    <definedName name="AggregateBaseCourse" localSheetId="39">#REF!</definedName>
    <definedName name="AggregateBaseCourse" localSheetId="29">#REF!</definedName>
    <definedName name="AggregateBaseCourse" localSheetId="30">#REF!</definedName>
    <definedName name="AggregateBaseCourse" localSheetId="31">#REF!</definedName>
    <definedName name="AggregateBaseCourse" localSheetId="33">#REF!</definedName>
    <definedName name="AggregateBaseCourse" localSheetId="34">#REF!</definedName>
    <definedName name="AggregateBaseCourse" localSheetId="36">#REF!</definedName>
    <definedName name="AggregateBaseCourse" localSheetId="37">#REF!</definedName>
    <definedName name="AggregateBaseCourse" localSheetId="38">#REF!</definedName>
    <definedName name="AggregateBaseCourse" localSheetId="40">#REF!</definedName>
    <definedName name="AggregateBaseCourse" localSheetId="41">#REF!</definedName>
    <definedName name="AggregateBaseCourse" localSheetId="42">#REF!</definedName>
    <definedName name="AggregateBaseCourse" localSheetId="43">#REF!</definedName>
    <definedName name="AggregateBaseCourse" localSheetId="44">#REF!</definedName>
    <definedName name="AggregateBaseCourse" localSheetId="32">#REF!</definedName>
    <definedName name="AggregateBaseCourse" localSheetId="10">#REF!</definedName>
    <definedName name="AggregateBaseCourse" localSheetId="11">#REF!</definedName>
    <definedName name="AggregateBaseCourse" localSheetId="12">#REF!</definedName>
    <definedName name="AggregateBaseCourse" localSheetId="13">#REF!</definedName>
    <definedName name="AggregateBaseCourse" localSheetId="14">#REF!</definedName>
    <definedName name="AggregateBaseCourse" localSheetId="15">#REF!</definedName>
    <definedName name="AggregateBaseCourse" localSheetId="16">#REF!</definedName>
    <definedName name="AggregateBaseCourse" localSheetId="17">#REF!</definedName>
    <definedName name="AggregateBaseCourse" localSheetId="18">#REF!</definedName>
    <definedName name="AggregateBaseCourse" localSheetId="20">#REF!</definedName>
    <definedName name="AggregateBaseCourse" localSheetId="5">#REF!</definedName>
    <definedName name="AggregateBaseCourse" localSheetId="6">#REF!</definedName>
    <definedName name="AggregateBaseCourse" localSheetId="7">#REF!</definedName>
    <definedName name="AggregateBaseCourse" localSheetId="8">#REF!</definedName>
    <definedName name="AggregateBaseCourse" localSheetId="19">#REF!</definedName>
    <definedName name="AggregateBaseCourse" localSheetId="21">#REF!</definedName>
    <definedName name="AggregateBaseCourse" localSheetId="22">#REF!</definedName>
    <definedName name="AggregateBaseCourse" localSheetId="23">#REF!</definedName>
    <definedName name="AggregateBaseCourse" localSheetId="24">#REF!</definedName>
    <definedName name="AggregateBaseCourse" localSheetId="25">#REF!</definedName>
    <definedName name="AggregateBaseCourse" localSheetId="26">#REF!</definedName>
    <definedName name="AggregateBaseCourse" localSheetId="27">#REF!</definedName>
    <definedName name="AggregateBaseCourse" localSheetId="28">#REF!</definedName>
    <definedName name="AggregateBaseCourse" localSheetId="9">#REF!</definedName>
    <definedName name="AggregateBaseCourse" localSheetId="4">#REF!</definedName>
    <definedName name="AggregateBaseCourse">#REF!</definedName>
    <definedName name="ALT" localSheetId="35">#REF!</definedName>
    <definedName name="ALT" localSheetId="39">#REF!</definedName>
    <definedName name="ALT" localSheetId="29">#REF!</definedName>
    <definedName name="ALT" localSheetId="30">#REF!</definedName>
    <definedName name="ALT" localSheetId="31">#REF!</definedName>
    <definedName name="ALT" localSheetId="33">#REF!</definedName>
    <definedName name="ALT" localSheetId="34">#REF!</definedName>
    <definedName name="ALT" localSheetId="36">#REF!</definedName>
    <definedName name="ALT" localSheetId="37">#REF!</definedName>
    <definedName name="ALT" localSheetId="38">#REF!</definedName>
    <definedName name="ALT" localSheetId="40">#REF!</definedName>
    <definedName name="ALT" localSheetId="41">#REF!</definedName>
    <definedName name="ALT" localSheetId="42">#REF!</definedName>
    <definedName name="ALT" localSheetId="43">#REF!</definedName>
    <definedName name="ALT" localSheetId="44">#REF!</definedName>
    <definedName name="ALT" localSheetId="32">#REF!</definedName>
    <definedName name="ALT" localSheetId="10">#REF!</definedName>
    <definedName name="ALT" localSheetId="11">#REF!</definedName>
    <definedName name="ALT" localSheetId="12">#REF!</definedName>
    <definedName name="ALT" localSheetId="13">#REF!</definedName>
    <definedName name="ALT" localSheetId="14">#REF!</definedName>
    <definedName name="ALT" localSheetId="15">#REF!</definedName>
    <definedName name="ALT" localSheetId="16">#REF!</definedName>
    <definedName name="ALT" localSheetId="17">#REF!</definedName>
    <definedName name="ALT" localSheetId="18">#REF!</definedName>
    <definedName name="ALT" localSheetId="20">#REF!</definedName>
    <definedName name="ALT" localSheetId="5">#REF!</definedName>
    <definedName name="ALT" localSheetId="6">#REF!</definedName>
    <definedName name="ALT" localSheetId="7">#REF!</definedName>
    <definedName name="ALT" localSheetId="8">#REF!</definedName>
    <definedName name="ALT" localSheetId="19">#REF!</definedName>
    <definedName name="ALT" localSheetId="21">#REF!</definedName>
    <definedName name="ALT" localSheetId="22">#REF!</definedName>
    <definedName name="ALT" localSheetId="23">#REF!</definedName>
    <definedName name="ALT" localSheetId="24">#REF!</definedName>
    <definedName name="ALT" localSheetId="25">#REF!</definedName>
    <definedName name="ALT" localSheetId="26">#REF!</definedName>
    <definedName name="ALT" localSheetId="27">#REF!</definedName>
    <definedName name="ALT" localSheetId="28">#REF!</definedName>
    <definedName name="ALT" localSheetId="9">#REF!</definedName>
    <definedName name="ALT" localSheetId="4">#REF!</definedName>
    <definedName name="ALT">#REF!</definedName>
    <definedName name="Amen">13/100</definedName>
    <definedName name="Amount" localSheetId="35">#REF!</definedName>
    <definedName name="Amount" localSheetId="39">#REF!</definedName>
    <definedName name="Amount" localSheetId="29">#REF!</definedName>
    <definedName name="Amount" localSheetId="30">#REF!</definedName>
    <definedName name="Amount" localSheetId="31">#REF!</definedName>
    <definedName name="Amount" localSheetId="33">#REF!</definedName>
    <definedName name="Amount" localSheetId="34">#REF!</definedName>
    <definedName name="Amount" localSheetId="36">#REF!</definedName>
    <definedName name="Amount" localSheetId="37">#REF!</definedName>
    <definedName name="Amount" localSheetId="38">#REF!</definedName>
    <definedName name="Amount" localSheetId="40">#REF!</definedName>
    <definedName name="Amount" localSheetId="41">#REF!</definedName>
    <definedName name="Amount" localSheetId="42">#REF!</definedName>
    <definedName name="Amount" localSheetId="43">#REF!</definedName>
    <definedName name="Amount" localSheetId="44">#REF!</definedName>
    <definedName name="Amount" localSheetId="32">#REF!</definedName>
    <definedName name="Amount" localSheetId="10">#REF!</definedName>
    <definedName name="Amount" localSheetId="11">#REF!</definedName>
    <definedName name="Amount" localSheetId="12">#REF!</definedName>
    <definedName name="Amount" localSheetId="13">#REF!</definedName>
    <definedName name="Amount" localSheetId="14">#REF!</definedName>
    <definedName name="Amount" localSheetId="15">#REF!</definedName>
    <definedName name="Amount" localSheetId="16">#REF!</definedName>
    <definedName name="Amount" localSheetId="17">#REF!</definedName>
    <definedName name="Amount" localSheetId="18">#REF!</definedName>
    <definedName name="Amount" localSheetId="20">#REF!</definedName>
    <definedName name="Amount" localSheetId="5">#REF!</definedName>
    <definedName name="Amount" localSheetId="6">#REF!</definedName>
    <definedName name="Amount" localSheetId="7">#REF!</definedName>
    <definedName name="Amount" localSheetId="8">#REF!</definedName>
    <definedName name="Amount" localSheetId="19">#REF!</definedName>
    <definedName name="Amount" localSheetId="21">#REF!</definedName>
    <definedName name="Amount" localSheetId="22">#REF!</definedName>
    <definedName name="Amount" localSheetId="23">#REF!</definedName>
    <definedName name="Amount" localSheetId="24">#REF!</definedName>
    <definedName name="Amount" localSheetId="25">#REF!</definedName>
    <definedName name="Amount" localSheetId="26">#REF!</definedName>
    <definedName name="Amount" localSheetId="27">#REF!</definedName>
    <definedName name="Amount" localSheetId="28">#REF!</definedName>
    <definedName name="Amount" localSheetId="9">#REF!</definedName>
    <definedName name="Amount" localSheetId="4">#REF!</definedName>
    <definedName name="Amount">#REF!</definedName>
    <definedName name="Amount_Dhs.">"F1"</definedName>
    <definedName name="anscount" hidden="1">1</definedName>
    <definedName name="area" localSheetId="35">#REF!</definedName>
    <definedName name="area" localSheetId="39">#REF!</definedName>
    <definedName name="area" localSheetId="29">#REF!</definedName>
    <definedName name="area" localSheetId="30">#REF!</definedName>
    <definedName name="area" localSheetId="31">#REF!</definedName>
    <definedName name="area" localSheetId="33">#REF!</definedName>
    <definedName name="area" localSheetId="34">#REF!</definedName>
    <definedName name="area" localSheetId="36">#REF!</definedName>
    <definedName name="area" localSheetId="37">#REF!</definedName>
    <definedName name="area" localSheetId="38">#REF!</definedName>
    <definedName name="area" localSheetId="40">#REF!</definedName>
    <definedName name="area" localSheetId="41">#REF!</definedName>
    <definedName name="area" localSheetId="42">#REF!</definedName>
    <definedName name="area" localSheetId="43">#REF!</definedName>
    <definedName name="area" localSheetId="44">#REF!</definedName>
    <definedName name="area" localSheetId="32">#REF!</definedName>
    <definedName name="area" localSheetId="10">#REF!</definedName>
    <definedName name="area" localSheetId="11">#REF!</definedName>
    <definedName name="area" localSheetId="12">#REF!</definedName>
    <definedName name="area" localSheetId="13">#REF!</definedName>
    <definedName name="area" localSheetId="14">#REF!</definedName>
    <definedName name="area" localSheetId="15">#REF!</definedName>
    <definedName name="area" localSheetId="16">#REF!</definedName>
    <definedName name="area" localSheetId="17">#REF!</definedName>
    <definedName name="area" localSheetId="18">#REF!</definedName>
    <definedName name="area" localSheetId="20">#REF!</definedName>
    <definedName name="area" localSheetId="5">#REF!</definedName>
    <definedName name="area" localSheetId="6">#REF!</definedName>
    <definedName name="area" localSheetId="7">#REF!</definedName>
    <definedName name="area" localSheetId="8">#REF!</definedName>
    <definedName name="area" localSheetId="19">#REF!</definedName>
    <definedName name="area" localSheetId="21">#REF!</definedName>
    <definedName name="area" localSheetId="22">#REF!</definedName>
    <definedName name="area" localSheetId="23">#REF!</definedName>
    <definedName name="area" localSheetId="24">#REF!</definedName>
    <definedName name="area" localSheetId="25">#REF!</definedName>
    <definedName name="area" localSheetId="26">#REF!</definedName>
    <definedName name="area" localSheetId="27">#REF!</definedName>
    <definedName name="area" localSheetId="28">#REF!</definedName>
    <definedName name="area" localSheetId="9">#REF!</definedName>
    <definedName name="area" localSheetId="4">#REF!</definedName>
    <definedName name="area">#REF!</definedName>
    <definedName name="asjgkhgaskgh" hidden="1">{"'Break down'!$A$4"}</definedName>
    <definedName name="askghksghk" hidden="1">{"'Break down'!$A$4"}</definedName>
    <definedName name="AsphalticBaseCourse" localSheetId="35">#REF!</definedName>
    <definedName name="AsphalticBaseCourse" localSheetId="39">#REF!</definedName>
    <definedName name="AsphalticBaseCourse" localSheetId="29">#REF!</definedName>
    <definedName name="AsphalticBaseCourse" localSheetId="30">#REF!</definedName>
    <definedName name="AsphalticBaseCourse" localSheetId="31">#REF!</definedName>
    <definedName name="AsphalticBaseCourse" localSheetId="33">#REF!</definedName>
    <definedName name="AsphalticBaseCourse" localSheetId="34">#REF!</definedName>
    <definedName name="AsphalticBaseCourse" localSheetId="36">#REF!</definedName>
    <definedName name="AsphalticBaseCourse" localSheetId="37">#REF!</definedName>
    <definedName name="AsphalticBaseCourse" localSheetId="38">#REF!</definedName>
    <definedName name="AsphalticBaseCourse" localSheetId="40">#REF!</definedName>
    <definedName name="AsphalticBaseCourse" localSheetId="41">#REF!</definedName>
    <definedName name="AsphalticBaseCourse" localSheetId="42">#REF!</definedName>
    <definedName name="AsphalticBaseCourse" localSheetId="43">#REF!</definedName>
    <definedName name="AsphalticBaseCourse" localSheetId="44">#REF!</definedName>
    <definedName name="AsphalticBaseCourse" localSheetId="32">#REF!</definedName>
    <definedName name="AsphalticBaseCourse" localSheetId="10">#REF!</definedName>
    <definedName name="AsphalticBaseCourse" localSheetId="11">#REF!</definedName>
    <definedName name="AsphalticBaseCourse" localSheetId="12">#REF!</definedName>
    <definedName name="AsphalticBaseCourse" localSheetId="13">#REF!</definedName>
    <definedName name="AsphalticBaseCourse" localSheetId="14">#REF!</definedName>
    <definedName name="AsphalticBaseCourse" localSheetId="15">#REF!</definedName>
    <definedName name="AsphalticBaseCourse" localSheetId="16">#REF!</definedName>
    <definedName name="AsphalticBaseCourse" localSheetId="17">#REF!</definedName>
    <definedName name="AsphalticBaseCourse" localSheetId="18">#REF!</definedName>
    <definedName name="AsphalticBaseCourse" localSheetId="20">#REF!</definedName>
    <definedName name="AsphalticBaseCourse" localSheetId="5">#REF!</definedName>
    <definedName name="AsphalticBaseCourse" localSheetId="6">#REF!</definedName>
    <definedName name="AsphalticBaseCourse" localSheetId="7">#REF!</definedName>
    <definedName name="AsphalticBaseCourse" localSheetId="8">#REF!</definedName>
    <definedName name="AsphalticBaseCourse" localSheetId="19">#REF!</definedName>
    <definedName name="AsphalticBaseCourse" localSheetId="21">#REF!</definedName>
    <definedName name="AsphalticBaseCourse" localSheetId="22">#REF!</definedName>
    <definedName name="AsphalticBaseCourse" localSheetId="23">#REF!</definedName>
    <definedName name="AsphalticBaseCourse" localSheetId="24">#REF!</definedName>
    <definedName name="AsphalticBaseCourse" localSheetId="25">#REF!</definedName>
    <definedName name="AsphalticBaseCourse" localSheetId="26">#REF!</definedName>
    <definedName name="AsphalticBaseCourse" localSheetId="27">#REF!</definedName>
    <definedName name="AsphalticBaseCourse" localSheetId="28">#REF!</definedName>
    <definedName name="AsphalticBaseCourse" localSheetId="9">#REF!</definedName>
    <definedName name="AsphalticBaseCourse" localSheetId="4">#REF!</definedName>
    <definedName name="AsphalticBaseCourse">#REF!</definedName>
    <definedName name="Assembly___Fab." localSheetId="35">#REF!</definedName>
    <definedName name="Assembly___Fab." localSheetId="39">#REF!</definedName>
    <definedName name="Assembly___Fab." localSheetId="29">#REF!</definedName>
    <definedName name="Assembly___Fab." localSheetId="30">#REF!</definedName>
    <definedName name="Assembly___Fab." localSheetId="31">#REF!</definedName>
    <definedName name="Assembly___Fab." localSheetId="33">#REF!</definedName>
    <definedName name="Assembly___Fab." localSheetId="34">#REF!</definedName>
    <definedName name="Assembly___Fab." localSheetId="36">#REF!</definedName>
    <definedName name="Assembly___Fab." localSheetId="37">#REF!</definedName>
    <definedName name="Assembly___Fab." localSheetId="38">#REF!</definedName>
    <definedName name="Assembly___Fab." localSheetId="40">#REF!</definedName>
    <definedName name="Assembly___Fab." localSheetId="41">#REF!</definedName>
    <definedName name="Assembly___Fab." localSheetId="42">#REF!</definedName>
    <definedName name="Assembly___Fab." localSheetId="43">#REF!</definedName>
    <definedName name="Assembly___Fab." localSheetId="44">#REF!</definedName>
    <definedName name="Assembly___Fab." localSheetId="32">#REF!</definedName>
    <definedName name="Assembly___Fab." localSheetId="10">#REF!</definedName>
    <definedName name="Assembly___Fab." localSheetId="11">#REF!</definedName>
    <definedName name="Assembly___Fab." localSheetId="12">#REF!</definedName>
    <definedName name="Assembly___Fab." localSheetId="13">#REF!</definedName>
    <definedName name="Assembly___Fab." localSheetId="14">#REF!</definedName>
    <definedName name="Assembly___Fab." localSheetId="15">#REF!</definedName>
    <definedName name="Assembly___Fab." localSheetId="16">#REF!</definedName>
    <definedName name="Assembly___Fab." localSheetId="17">#REF!</definedName>
    <definedName name="Assembly___Fab." localSheetId="18">#REF!</definedName>
    <definedName name="Assembly___Fab." localSheetId="20">#REF!</definedName>
    <definedName name="Assembly___Fab." localSheetId="5">#REF!</definedName>
    <definedName name="Assembly___Fab." localSheetId="6">#REF!</definedName>
    <definedName name="Assembly___Fab." localSheetId="7">#REF!</definedName>
    <definedName name="Assembly___Fab." localSheetId="8">#REF!</definedName>
    <definedName name="Assembly___Fab." localSheetId="19">#REF!</definedName>
    <definedName name="Assembly___Fab." localSheetId="21">#REF!</definedName>
    <definedName name="Assembly___Fab." localSheetId="22">#REF!</definedName>
    <definedName name="Assembly___Fab." localSheetId="23">#REF!</definedName>
    <definedName name="Assembly___Fab." localSheetId="24">#REF!</definedName>
    <definedName name="Assembly___Fab." localSheetId="25">#REF!</definedName>
    <definedName name="Assembly___Fab." localSheetId="26">#REF!</definedName>
    <definedName name="Assembly___Fab." localSheetId="27">#REF!</definedName>
    <definedName name="Assembly___Fab." localSheetId="28">#REF!</definedName>
    <definedName name="Assembly___Fab." localSheetId="9">#REF!</definedName>
    <definedName name="Assembly___Fab." localSheetId="4">#REF!</definedName>
    <definedName name="Assembly___Fab.">#REF!</definedName>
    <definedName name="autonum" localSheetId="35">#REF!</definedName>
    <definedName name="autonum" localSheetId="39">#REF!</definedName>
    <definedName name="autonum" localSheetId="29">#REF!</definedName>
    <definedName name="autonum" localSheetId="30">#REF!</definedName>
    <definedName name="autonum" localSheetId="31">#REF!</definedName>
    <definedName name="autonum" localSheetId="33">#REF!</definedName>
    <definedName name="autonum" localSheetId="34">#REF!</definedName>
    <definedName name="autonum" localSheetId="36">#REF!</definedName>
    <definedName name="autonum" localSheetId="37">#REF!</definedName>
    <definedName name="autonum" localSheetId="38">#REF!</definedName>
    <definedName name="autonum" localSheetId="40">#REF!</definedName>
    <definedName name="autonum" localSheetId="41">#REF!</definedName>
    <definedName name="autonum" localSheetId="42">#REF!</definedName>
    <definedName name="autonum" localSheetId="43">#REF!</definedName>
    <definedName name="autonum" localSheetId="44">#REF!</definedName>
    <definedName name="autonum" localSheetId="32">#REF!</definedName>
    <definedName name="autonum" localSheetId="10">#REF!</definedName>
    <definedName name="autonum" localSheetId="11">#REF!</definedName>
    <definedName name="autonum" localSheetId="12">#REF!</definedName>
    <definedName name="autonum" localSheetId="13">#REF!</definedName>
    <definedName name="autonum" localSheetId="14">#REF!</definedName>
    <definedName name="autonum" localSheetId="15">#REF!</definedName>
    <definedName name="autonum" localSheetId="16">#REF!</definedName>
    <definedName name="autonum" localSheetId="17">#REF!</definedName>
    <definedName name="autonum" localSheetId="18">#REF!</definedName>
    <definedName name="autonum" localSheetId="20">#REF!</definedName>
    <definedName name="autonum" localSheetId="5">#REF!</definedName>
    <definedName name="autonum" localSheetId="6">#REF!</definedName>
    <definedName name="autonum" localSheetId="7">#REF!</definedName>
    <definedName name="autonum" localSheetId="8">#REF!</definedName>
    <definedName name="autonum" localSheetId="19">#REF!</definedName>
    <definedName name="autonum" localSheetId="21">#REF!</definedName>
    <definedName name="autonum" localSheetId="22">#REF!</definedName>
    <definedName name="autonum" localSheetId="23">#REF!</definedName>
    <definedName name="autonum" localSheetId="24">#REF!</definedName>
    <definedName name="autonum" localSheetId="25">#REF!</definedName>
    <definedName name="autonum" localSheetId="26">#REF!</definedName>
    <definedName name="autonum" localSheetId="27">#REF!</definedName>
    <definedName name="autonum" localSheetId="28">#REF!</definedName>
    <definedName name="autonum" localSheetId="9">#REF!</definedName>
    <definedName name="autonum" localSheetId="4">#REF!</definedName>
    <definedName name="autonum">#REF!</definedName>
    <definedName name="BB" localSheetId="35">#REF!</definedName>
    <definedName name="BB" localSheetId="39">#REF!</definedName>
    <definedName name="BB" localSheetId="29">#REF!</definedName>
    <definedName name="BB" localSheetId="30">#REF!</definedName>
    <definedName name="BB" localSheetId="31">#REF!</definedName>
    <definedName name="BB" localSheetId="33">#REF!</definedName>
    <definedName name="BB" localSheetId="34">#REF!</definedName>
    <definedName name="BB" localSheetId="36">#REF!</definedName>
    <definedName name="BB" localSheetId="37">#REF!</definedName>
    <definedName name="BB" localSheetId="38">#REF!</definedName>
    <definedName name="BB" localSheetId="40">#REF!</definedName>
    <definedName name="BB" localSheetId="41">#REF!</definedName>
    <definedName name="BB" localSheetId="42">#REF!</definedName>
    <definedName name="BB" localSheetId="43">#REF!</definedName>
    <definedName name="BB" localSheetId="44">#REF!</definedName>
    <definedName name="BB" localSheetId="32">#REF!</definedName>
    <definedName name="BB" localSheetId="10">#REF!</definedName>
    <definedName name="BB" localSheetId="11">#REF!</definedName>
    <definedName name="BB" localSheetId="12">#REF!</definedName>
    <definedName name="BB" localSheetId="13">#REF!</definedName>
    <definedName name="BB" localSheetId="14">#REF!</definedName>
    <definedName name="BB" localSheetId="15">#REF!</definedName>
    <definedName name="BB" localSheetId="16">#REF!</definedName>
    <definedName name="BB" localSheetId="17">#REF!</definedName>
    <definedName name="BB" localSheetId="18">#REF!</definedName>
    <definedName name="BB" localSheetId="20">#REF!</definedName>
    <definedName name="BB" localSheetId="5">#REF!</definedName>
    <definedName name="BB" localSheetId="6">#REF!</definedName>
    <definedName name="BB" localSheetId="7">#REF!</definedName>
    <definedName name="BB" localSheetId="8">#REF!</definedName>
    <definedName name="BB" localSheetId="19">#REF!</definedName>
    <definedName name="BB" localSheetId="21">#REF!</definedName>
    <definedName name="BB" localSheetId="22">#REF!</definedName>
    <definedName name="BB" localSheetId="23">#REF!</definedName>
    <definedName name="BB" localSheetId="24">#REF!</definedName>
    <definedName name="BB" localSheetId="25">#REF!</definedName>
    <definedName name="BB" localSheetId="26">#REF!</definedName>
    <definedName name="BB" localSheetId="27">#REF!</definedName>
    <definedName name="BB" localSheetId="28">#REF!</definedName>
    <definedName name="BB" localSheetId="9">#REF!</definedName>
    <definedName name="BB" localSheetId="4">#REF!</definedName>
    <definedName name="BB">#REF!</definedName>
    <definedName name="Bedding" localSheetId="35">#REF!</definedName>
    <definedName name="Bedding" localSheetId="39">#REF!</definedName>
    <definedName name="Bedding" localSheetId="29">#REF!</definedName>
    <definedName name="Bedding" localSheetId="30">#REF!</definedName>
    <definedName name="Bedding" localSheetId="31">#REF!</definedName>
    <definedName name="Bedding" localSheetId="33">#REF!</definedName>
    <definedName name="Bedding" localSheetId="34">#REF!</definedName>
    <definedName name="Bedding" localSheetId="36">#REF!</definedName>
    <definedName name="Bedding" localSheetId="37">#REF!</definedName>
    <definedName name="Bedding" localSheetId="38">#REF!</definedName>
    <definedName name="Bedding" localSheetId="40">#REF!</definedName>
    <definedName name="Bedding" localSheetId="41">#REF!</definedName>
    <definedName name="Bedding" localSheetId="42">#REF!</definedName>
    <definedName name="Bedding" localSheetId="43">#REF!</definedName>
    <definedName name="Bedding" localSheetId="44">#REF!</definedName>
    <definedName name="Bedding" localSheetId="32">#REF!</definedName>
    <definedName name="Bedding" localSheetId="10">#REF!</definedName>
    <definedName name="Bedding" localSheetId="11">#REF!</definedName>
    <definedName name="Bedding" localSheetId="12">#REF!</definedName>
    <definedName name="Bedding" localSheetId="13">#REF!</definedName>
    <definedName name="Bedding" localSheetId="14">#REF!</definedName>
    <definedName name="Bedding" localSheetId="15">#REF!</definedName>
    <definedName name="Bedding" localSheetId="16">#REF!</definedName>
    <definedName name="Bedding" localSheetId="17">#REF!</definedName>
    <definedName name="Bedding" localSheetId="18">#REF!</definedName>
    <definedName name="Bedding" localSheetId="20">#REF!</definedName>
    <definedName name="Bedding" localSheetId="5">#REF!</definedName>
    <definedName name="Bedding" localSheetId="6">#REF!</definedName>
    <definedName name="Bedding" localSheetId="7">#REF!</definedName>
    <definedName name="Bedding" localSheetId="8">#REF!</definedName>
    <definedName name="Bedding" localSheetId="19">#REF!</definedName>
    <definedName name="Bedding" localSheetId="21">#REF!</definedName>
    <definedName name="Bedding" localSheetId="22">#REF!</definedName>
    <definedName name="Bedding" localSheetId="23">#REF!</definedName>
    <definedName name="Bedding" localSheetId="24">#REF!</definedName>
    <definedName name="Bedding" localSheetId="25">#REF!</definedName>
    <definedName name="Bedding" localSheetId="26">#REF!</definedName>
    <definedName name="Bedding" localSheetId="27">#REF!</definedName>
    <definedName name="Bedding" localSheetId="28">#REF!</definedName>
    <definedName name="Bedding" localSheetId="9">#REF!</definedName>
    <definedName name="Bedding" localSheetId="4">#REF!</definedName>
    <definedName name="Bedding">#REF!</definedName>
    <definedName name="Bitumen" localSheetId="35">#REF!</definedName>
    <definedName name="Bitumen" localSheetId="39">#REF!</definedName>
    <definedName name="Bitumen" localSheetId="29">#REF!</definedName>
    <definedName name="Bitumen" localSheetId="30">#REF!</definedName>
    <definedName name="Bitumen" localSheetId="31">#REF!</definedName>
    <definedName name="Bitumen" localSheetId="33">#REF!</definedName>
    <definedName name="Bitumen" localSheetId="34">#REF!</definedName>
    <definedName name="Bitumen" localSheetId="36">#REF!</definedName>
    <definedName name="Bitumen" localSheetId="37">#REF!</definedName>
    <definedName name="Bitumen" localSheetId="38">#REF!</definedName>
    <definedName name="Bitumen" localSheetId="40">#REF!</definedName>
    <definedName name="Bitumen" localSheetId="41">#REF!</definedName>
    <definedName name="Bitumen" localSheetId="42">#REF!</definedName>
    <definedName name="Bitumen" localSheetId="43">#REF!</definedName>
    <definedName name="Bitumen" localSheetId="44">#REF!</definedName>
    <definedName name="Bitumen" localSheetId="32">#REF!</definedName>
    <definedName name="Bitumen" localSheetId="10">#REF!</definedName>
    <definedName name="Bitumen" localSheetId="11">#REF!</definedName>
    <definedName name="Bitumen" localSheetId="12">#REF!</definedName>
    <definedName name="Bitumen" localSheetId="13">#REF!</definedName>
    <definedName name="Bitumen" localSheetId="14">#REF!</definedName>
    <definedName name="Bitumen" localSheetId="15">#REF!</definedName>
    <definedName name="Bitumen" localSheetId="16">#REF!</definedName>
    <definedName name="Bitumen" localSheetId="17">#REF!</definedName>
    <definedName name="Bitumen" localSheetId="18">#REF!</definedName>
    <definedName name="Bitumen" localSheetId="20">#REF!</definedName>
    <definedName name="Bitumen" localSheetId="5">#REF!</definedName>
    <definedName name="Bitumen" localSheetId="6">#REF!</definedName>
    <definedName name="Bitumen" localSheetId="7">#REF!</definedName>
    <definedName name="Bitumen" localSheetId="8">#REF!</definedName>
    <definedName name="Bitumen" localSheetId="19">#REF!</definedName>
    <definedName name="Bitumen" localSheetId="21">#REF!</definedName>
    <definedName name="Bitumen" localSheetId="22">#REF!</definedName>
    <definedName name="Bitumen" localSheetId="23">#REF!</definedName>
    <definedName name="Bitumen" localSheetId="24">#REF!</definedName>
    <definedName name="Bitumen" localSheetId="25">#REF!</definedName>
    <definedName name="Bitumen" localSheetId="26">#REF!</definedName>
    <definedName name="Bitumen" localSheetId="27">#REF!</definedName>
    <definedName name="Bitumen" localSheetId="28">#REF!</definedName>
    <definedName name="Bitumen" localSheetId="9">#REF!</definedName>
    <definedName name="Bitumen" localSheetId="4">#REF!</definedName>
    <definedName name="Bitumen">#REF!</definedName>
    <definedName name="bol" localSheetId="35">#REF!</definedName>
    <definedName name="bol" localSheetId="39">#REF!</definedName>
    <definedName name="bol" localSheetId="29">#REF!</definedName>
    <definedName name="bol" localSheetId="30">#REF!</definedName>
    <definedName name="bol" localSheetId="31">#REF!</definedName>
    <definedName name="bol" localSheetId="33">#REF!</definedName>
    <definedName name="bol" localSheetId="34">#REF!</definedName>
    <definedName name="bol" localSheetId="36">#REF!</definedName>
    <definedName name="bol" localSheetId="37">#REF!</definedName>
    <definedName name="bol" localSheetId="38">#REF!</definedName>
    <definedName name="bol" localSheetId="40">#REF!</definedName>
    <definedName name="bol" localSheetId="41">#REF!</definedName>
    <definedName name="bol" localSheetId="42">#REF!</definedName>
    <definedName name="bol" localSheetId="43">#REF!</definedName>
    <definedName name="bol" localSheetId="44">#REF!</definedName>
    <definedName name="bol" localSheetId="32">#REF!</definedName>
    <definedName name="bol" localSheetId="10">#REF!</definedName>
    <definedName name="bol" localSheetId="11">#REF!</definedName>
    <definedName name="bol" localSheetId="12">#REF!</definedName>
    <definedName name="bol" localSheetId="13">#REF!</definedName>
    <definedName name="bol" localSheetId="14">#REF!</definedName>
    <definedName name="bol" localSheetId="15">#REF!</definedName>
    <definedName name="bol" localSheetId="16">#REF!</definedName>
    <definedName name="bol" localSheetId="17">#REF!</definedName>
    <definedName name="bol" localSheetId="18">#REF!</definedName>
    <definedName name="bol" localSheetId="20">#REF!</definedName>
    <definedName name="bol" localSheetId="5">#REF!</definedName>
    <definedName name="bol" localSheetId="6">#REF!</definedName>
    <definedName name="bol" localSheetId="7">#REF!</definedName>
    <definedName name="bol" localSheetId="8">#REF!</definedName>
    <definedName name="bol" localSheetId="19">#REF!</definedName>
    <definedName name="bol" localSheetId="21">#REF!</definedName>
    <definedName name="bol" localSheetId="22">#REF!</definedName>
    <definedName name="bol" localSheetId="23">#REF!</definedName>
    <definedName name="bol" localSheetId="24">#REF!</definedName>
    <definedName name="bol" localSheetId="25">#REF!</definedName>
    <definedName name="bol" localSheetId="26">#REF!</definedName>
    <definedName name="bol" localSheetId="27">#REF!</definedName>
    <definedName name="bol" localSheetId="28">#REF!</definedName>
    <definedName name="bol" localSheetId="9">#REF!</definedName>
    <definedName name="bol" localSheetId="4">#REF!</definedName>
    <definedName name="bol">#REF!</definedName>
    <definedName name="boml" localSheetId="35">#REF!</definedName>
    <definedName name="boml" localSheetId="39">#REF!</definedName>
    <definedName name="boml" localSheetId="29">#REF!</definedName>
    <definedName name="boml" localSheetId="30">#REF!</definedName>
    <definedName name="boml" localSheetId="31">#REF!</definedName>
    <definedName name="boml" localSheetId="33">#REF!</definedName>
    <definedName name="boml" localSheetId="34">#REF!</definedName>
    <definedName name="boml" localSheetId="36">#REF!</definedName>
    <definedName name="boml" localSheetId="37">#REF!</definedName>
    <definedName name="boml" localSheetId="38">#REF!</definedName>
    <definedName name="boml" localSheetId="40">#REF!</definedName>
    <definedName name="boml" localSheetId="41">#REF!</definedName>
    <definedName name="boml" localSheetId="42">#REF!</definedName>
    <definedName name="boml" localSheetId="43">#REF!</definedName>
    <definedName name="boml" localSheetId="44">#REF!</definedName>
    <definedName name="boml" localSheetId="32">#REF!</definedName>
    <definedName name="boml" localSheetId="10">#REF!</definedName>
    <definedName name="boml" localSheetId="11">#REF!</definedName>
    <definedName name="boml" localSheetId="12">#REF!</definedName>
    <definedName name="boml" localSheetId="13">#REF!</definedName>
    <definedName name="boml" localSheetId="14">#REF!</definedName>
    <definedName name="boml" localSheetId="15">#REF!</definedName>
    <definedName name="boml" localSheetId="16">#REF!</definedName>
    <definedName name="boml" localSheetId="17">#REF!</definedName>
    <definedName name="boml" localSheetId="18">#REF!</definedName>
    <definedName name="boml" localSheetId="20">#REF!</definedName>
    <definedName name="boml" localSheetId="5">#REF!</definedName>
    <definedName name="boml" localSheetId="6">#REF!</definedName>
    <definedName name="boml" localSheetId="7">#REF!</definedName>
    <definedName name="boml" localSheetId="8">#REF!</definedName>
    <definedName name="boml" localSheetId="19">#REF!</definedName>
    <definedName name="boml" localSheetId="21">#REF!</definedName>
    <definedName name="boml" localSheetId="22">#REF!</definedName>
    <definedName name="boml" localSheetId="23">#REF!</definedName>
    <definedName name="boml" localSheetId="24">#REF!</definedName>
    <definedName name="boml" localSheetId="25">#REF!</definedName>
    <definedName name="boml" localSheetId="26">#REF!</definedName>
    <definedName name="boml" localSheetId="27">#REF!</definedName>
    <definedName name="boml" localSheetId="28">#REF!</definedName>
    <definedName name="boml" localSheetId="9">#REF!</definedName>
    <definedName name="boml" localSheetId="4">#REF!</definedName>
    <definedName name="boml">#REF!</definedName>
    <definedName name="BORDERROWS" localSheetId="35">#REF!</definedName>
    <definedName name="BORDERROWS" localSheetId="39">#REF!</definedName>
    <definedName name="BORDERROWS" localSheetId="29">#REF!</definedName>
    <definedName name="BORDERROWS" localSheetId="30">#REF!</definedName>
    <definedName name="BORDERROWS" localSheetId="31">#REF!</definedName>
    <definedName name="BORDERROWS" localSheetId="33">#REF!</definedName>
    <definedName name="BORDERROWS" localSheetId="34">#REF!</definedName>
    <definedName name="BORDERROWS" localSheetId="36">#REF!</definedName>
    <definedName name="BORDERROWS" localSheetId="37">#REF!</definedName>
    <definedName name="BORDERROWS" localSheetId="38">#REF!</definedName>
    <definedName name="BORDERROWS" localSheetId="40">#REF!</definedName>
    <definedName name="BORDERROWS" localSheetId="41">#REF!</definedName>
    <definedName name="BORDERROWS" localSheetId="42">#REF!</definedName>
    <definedName name="BORDERROWS" localSheetId="43">#REF!</definedName>
    <definedName name="BORDERROWS" localSheetId="44">#REF!</definedName>
    <definedName name="BORDERROWS" localSheetId="32">#REF!</definedName>
    <definedName name="BORDERROWS" localSheetId="10">#REF!</definedName>
    <definedName name="BORDERROWS" localSheetId="11">#REF!</definedName>
    <definedName name="BORDERROWS" localSheetId="12">#REF!</definedName>
    <definedName name="BORDERROWS" localSheetId="13">#REF!</definedName>
    <definedName name="BORDERROWS" localSheetId="14">#REF!</definedName>
    <definedName name="BORDERROWS" localSheetId="15">#REF!</definedName>
    <definedName name="BORDERROWS" localSheetId="16">#REF!</definedName>
    <definedName name="BORDERROWS" localSheetId="17">#REF!</definedName>
    <definedName name="BORDERROWS" localSheetId="18">#REF!</definedName>
    <definedName name="BORDERROWS" localSheetId="20">#REF!</definedName>
    <definedName name="BORDERROWS" localSheetId="5">#REF!</definedName>
    <definedName name="BORDERROWS" localSheetId="6">#REF!</definedName>
    <definedName name="BORDERROWS" localSheetId="7">#REF!</definedName>
    <definedName name="BORDERROWS" localSheetId="8">#REF!</definedName>
    <definedName name="BORDERROWS" localSheetId="19">#REF!</definedName>
    <definedName name="BORDERROWS" localSheetId="21">#REF!</definedName>
    <definedName name="BORDERROWS" localSheetId="22">#REF!</definedName>
    <definedName name="BORDERROWS" localSheetId="23">#REF!</definedName>
    <definedName name="BORDERROWS" localSheetId="24">#REF!</definedName>
    <definedName name="BORDERROWS" localSheetId="25">#REF!</definedName>
    <definedName name="BORDERROWS" localSheetId="26">#REF!</definedName>
    <definedName name="BORDERROWS" localSheetId="27">#REF!</definedName>
    <definedName name="BORDERROWS" localSheetId="28">#REF!</definedName>
    <definedName name="BORDERROWS" localSheetId="9">#REF!</definedName>
    <definedName name="BORDERROWS" localSheetId="4">#REF!</definedName>
    <definedName name="BORDERROWS">#REF!</definedName>
    <definedName name="boring" localSheetId="35">#REF!</definedName>
    <definedName name="boring" localSheetId="39">#REF!</definedName>
    <definedName name="boring" localSheetId="29">#REF!</definedName>
    <definedName name="boring" localSheetId="30">#REF!</definedName>
    <definedName name="boring" localSheetId="31">#REF!</definedName>
    <definedName name="boring" localSheetId="33">#REF!</definedName>
    <definedName name="boring" localSheetId="34">#REF!</definedName>
    <definedName name="boring" localSheetId="36">#REF!</definedName>
    <definedName name="boring" localSheetId="37">#REF!</definedName>
    <definedName name="boring" localSheetId="38">#REF!</definedName>
    <definedName name="boring" localSheetId="40">#REF!</definedName>
    <definedName name="boring" localSheetId="41">#REF!</definedName>
    <definedName name="boring" localSheetId="42">#REF!</definedName>
    <definedName name="boring" localSheetId="43">#REF!</definedName>
    <definedName name="boring" localSheetId="44">#REF!</definedName>
    <definedName name="boring" localSheetId="32">#REF!</definedName>
    <definedName name="boring" localSheetId="10">#REF!</definedName>
    <definedName name="boring" localSheetId="11">#REF!</definedName>
    <definedName name="boring" localSheetId="12">#REF!</definedName>
    <definedName name="boring" localSheetId="13">#REF!</definedName>
    <definedName name="boring" localSheetId="14">#REF!</definedName>
    <definedName name="boring" localSheetId="15">#REF!</definedName>
    <definedName name="boring" localSheetId="16">#REF!</definedName>
    <definedName name="boring" localSheetId="17">#REF!</definedName>
    <definedName name="boring" localSheetId="18">#REF!</definedName>
    <definedName name="boring" localSheetId="20">#REF!</definedName>
    <definedName name="boring" localSheetId="5">#REF!</definedName>
    <definedName name="boring" localSheetId="6">#REF!</definedName>
    <definedName name="boring" localSheetId="7">#REF!</definedName>
    <definedName name="boring" localSheetId="8">#REF!</definedName>
    <definedName name="boring" localSheetId="19">#REF!</definedName>
    <definedName name="boring" localSheetId="21">#REF!</definedName>
    <definedName name="boring" localSheetId="22">#REF!</definedName>
    <definedName name="boring" localSheetId="23">#REF!</definedName>
    <definedName name="boring" localSheetId="24">#REF!</definedName>
    <definedName name="boring" localSheetId="25">#REF!</definedName>
    <definedName name="boring" localSheetId="26">#REF!</definedName>
    <definedName name="boring" localSheetId="27">#REF!</definedName>
    <definedName name="boring" localSheetId="28">#REF!</definedName>
    <definedName name="boring" localSheetId="9">#REF!</definedName>
    <definedName name="boring" localSheetId="4">#REF!</definedName>
    <definedName name="boring">#REF!</definedName>
    <definedName name="botl" localSheetId="35">#REF!</definedName>
    <definedName name="botl" localSheetId="39">#REF!</definedName>
    <definedName name="botl" localSheetId="29">#REF!</definedName>
    <definedName name="botl" localSheetId="30">#REF!</definedName>
    <definedName name="botl" localSheetId="31">#REF!</definedName>
    <definedName name="botl" localSheetId="33">#REF!</definedName>
    <definedName name="botl" localSheetId="34">#REF!</definedName>
    <definedName name="botl" localSheetId="36">#REF!</definedName>
    <definedName name="botl" localSheetId="37">#REF!</definedName>
    <definedName name="botl" localSheetId="38">#REF!</definedName>
    <definedName name="botl" localSheetId="40">#REF!</definedName>
    <definedName name="botl" localSheetId="41">#REF!</definedName>
    <definedName name="botl" localSheetId="42">#REF!</definedName>
    <definedName name="botl" localSheetId="43">#REF!</definedName>
    <definedName name="botl" localSheetId="44">#REF!</definedName>
    <definedName name="botl" localSheetId="32">#REF!</definedName>
    <definedName name="botl" localSheetId="10">#REF!</definedName>
    <definedName name="botl" localSheetId="11">#REF!</definedName>
    <definedName name="botl" localSheetId="12">#REF!</definedName>
    <definedName name="botl" localSheetId="13">#REF!</definedName>
    <definedName name="botl" localSheetId="14">#REF!</definedName>
    <definedName name="botl" localSheetId="15">#REF!</definedName>
    <definedName name="botl" localSheetId="16">#REF!</definedName>
    <definedName name="botl" localSheetId="17">#REF!</definedName>
    <definedName name="botl" localSheetId="18">#REF!</definedName>
    <definedName name="botl" localSheetId="20">#REF!</definedName>
    <definedName name="botl" localSheetId="5">#REF!</definedName>
    <definedName name="botl" localSheetId="6">#REF!</definedName>
    <definedName name="botl" localSheetId="7">#REF!</definedName>
    <definedName name="botl" localSheetId="8">#REF!</definedName>
    <definedName name="botl" localSheetId="19">#REF!</definedName>
    <definedName name="botl" localSheetId="21">#REF!</definedName>
    <definedName name="botl" localSheetId="22">#REF!</definedName>
    <definedName name="botl" localSheetId="23">#REF!</definedName>
    <definedName name="botl" localSheetId="24">#REF!</definedName>
    <definedName name="botl" localSheetId="25">#REF!</definedName>
    <definedName name="botl" localSheetId="26">#REF!</definedName>
    <definedName name="botl" localSheetId="27">#REF!</definedName>
    <definedName name="botl" localSheetId="28">#REF!</definedName>
    <definedName name="botl" localSheetId="9">#REF!</definedName>
    <definedName name="botl" localSheetId="4">#REF!</definedName>
    <definedName name="botl">#REF!</definedName>
    <definedName name="botn" localSheetId="35">#REF!</definedName>
    <definedName name="botn" localSheetId="39">#REF!</definedName>
    <definedName name="botn" localSheetId="29">#REF!</definedName>
    <definedName name="botn" localSheetId="30">#REF!</definedName>
    <definedName name="botn" localSheetId="31">#REF!</definedName>
    <definedName name="botn" localSheetId="33">#REF!</definedName>
    <definedName name="botn" localSheetId="34">#REF!</definedName>
    <definedName name="botn" localSheetId="36">#REF!</definedName>
    <definedName name="botn" localSheetId="37">#REF!</definedName>
    <definedName name="botn" localSheetId="38">#REF!</definedName>
    <definedName name="botn" localSheetId="40">#REF!</definedName>
    <definedName name="botn" localSheetId="41">#REF!</definedName>
    <definedName name="botn" localSheetId="42">#REF!</definedName>
    <definedName name="botn" localSheetId="43">#REF!</definedName>
    <definedName name="botn" localSheetId="44">#REF!</definedName>
    <definedName name="botn" localSheetId="32">#REF!</definedName>
    <definedName name="botn" localSheetId="10">#REF!</definedName>
    <definedName name="botn" localSheetId="11">#REF!</definedName>
    <definedName name="botn" localSheetId="12">#REF!</definedName>
    <definedName name="botn" localSheetId="13">#REF!</definedName>
    <definedName name="botn" localSheetId="14">#REF!</definedName>
    <definedName name="botn" localSheetId="15">#REF!</definedName>
    <definedName name="botn" localSheetId="16">#REF!</definedName>
    <definedName name="botn" localSheetId="17">#REF!</definedName>
    <definedName name="botn" localSheetId="18">#REF!</definedName>
    <definedName name="botn" localSheetId="20">#REF!</definedName>
    <definedName name="botn" localSheetId="5">#REF!</definedName>
    <definedName name="botn" localSheetId="6">#REF!</definedName>
    <definedName name="botn" localSheetId="7">#REF!</definedName>
    <definedName name="botn" localSheetId="8">#REF!</definedName>
    <definedName name="botn" localSheetId="19">#REF!</definedName>
    <definedName name="botn" localSheetId="21">#REF!</definedName>
    <definedName name="botn" localSheetId="22">#REF!</definedName>
    <definedName name="botn" localSheetId="23">#REF!</definedName>
    <definedName name="botn" localSheetId="24">#REF!</definedName>
    <definedName name="botn" localSheetId="25">#REF!</definedName>
    <definedName name="botn" localSheetId="26">#REF!</definedName>
    <definedName name="botn" localSheetId="27">#REF!</definedName>
    <definedName name="botn" localSheetId="28">#REF!</definedName>
    <definedName name="botn" localSheetId="9">#REF!</definedName>
    <definedName name="botn" localSheetId="4">#REF!</definedName>
    <definedName name="botn">#REF!</definedName>
    <definedName name="BSIWhichPageSetup" hidden="1">1</definedName>
    <definedName name="BSIWhichPageSetup_0" hidden="1">"0þ"</definedName>
    <definedName name="bua" localSheetId="35">#REF!</definedName>
    <definedName name="bua" localSheetId="39">#REF!</definedName>
    <definedName name="bua" localSheetId="29">#REF!</definedName>
    <definedName name="bua" localSheetId="30">#REF!</definedName>
    <definedName name="bua" localSheetId="31">#REF!</definedName>
    <definedName name="bua" localSheetId="33">#REF!</definedName>
    <definedName name="bua" localSheetId="34">#REF!</definedName>
    <definedName name="bua" localSheetId="36">#REF!</definedName>
    <definedName name="bua" localSheetId="37">#REF!</definedName>
    <definedName name="bua" localSheetId="38">#REF!</definedName>
    <definedName name="bua" localSheetId="40">#REF!</definedName>
    <definedName name="bua" localSheetId="41">#REF!</definedName>
    <definedName name="bua" localSheetId="42">#REF!</definedName>
    <definedName name="bua" localSheetId="43">#REF!</definedName>
    <definedName name="bua" localSheetId="44">#REF!</definedName>
    <definedName name="bua" localSheetId="32">#REF!</definedName>
    <definedName name="bua" localSheetId="10">#REF!</definedName>
    <definedName name="bua" localSheetId="11">#REF!</definedName>
    <definedName name="bua" localSheetId="12">#REF!</definedName>
    <definedName name="bua" localSheetId="13">#REF!</definedName>
    <definedName name="bua" localSheetId="14">#REF!</definedName>
    <definedName name="bua" localSheetId="15">#REF!</definedName>
    <definedName name="bua" localSheetId="16">#REF!</definedName>
    <definedName name="bua" localSheetId="17">#REF!</definedName>
    <definedName name="bua" localSheetId="18">#REF!</definedName>
    <definedName name="bua" localSheetId="20">#REF!</definedName>
    <definedName name="bua" localSheetId="5">#REF!</definedName>
    <definedName name="bua" localSheetId="6">#REF!</definedName>
    <definedName name="bua" localSheetId="7">#REF!</definedName>
    <definedName name="bua" localSheetId="8">#REF!</definedName>
    <definedName name="bua" localSheetId="19">#REF!</definedName>
    <definedName name="bua" localSheetId="21">#REF!</definedName>
    <definedName name="bua" localSheetId="22">#REF!</definedName>
    <definedName name="bua" localSheetId="23">#REF!</definedName>
    <definedName name="bua" localSheetId="24">#REF!</definedName>
    <definedName name="bua" localSheetId="25">#REF!</definedName>
    <definedName name="bua" localSheetId="26">#REF!</definedName>
    <definedName name="bua" localSheetId="27">#REF!</definedName>
    <definedName name="bua" localSheetId="28">#REF!</definedName>
    <definedName name="bua" localSheetId="9">#REF!</definedName>
    <definedName name="bua" localSheetId="4">#REF!</definedName>
    <definedName name="bua">#REF!</definedName>
    <definedName name="C_">#N/A</definedName>
    <definedName name="capital" localSheetId="35">#REF!</definedName>
    <definedName name="capital" localSheetId="39">#REF!</definedName>
    <definedName name="capital" localSheetId="29">#REF!</definedName>
    <definedName name="capital" localSheetId="30">#REF!</definedName>
    <definedName name="capital" localSheetId="31">#REF!</definedName>
    <definedName name="capital" localSheetId="33">#REF!</definedName>
    <definedName name="capital" localSheetId="34">#REF!</definedName>
    <definedName name="capital" localSheetId="36">#REF!</definedName>
    <definedName name="capital" localSheetId="37">#REF!</definedName>
    <definedName name="capital" localSheetId="38">#REF!</definedName>
    <definedName name="capital" localSheetId="40">#REF!</definedName>
    <definedName name="capital" localSheetId="41">#REF!</definedName>
    <definedName name="capital" localSheetId="42">#REF!</definedName>
    <definedName name="capital" localSheetId="43">#REF!</definedName>
    <definedName name="capital" localSheetId="44">#REF!</definedName>
    <definedName name="capital" localSheetId="32">#REF!</definedName>
    <definedName name="capital" localSheetId="10">#REF!</definedName>
    <definedName name="capital" localSheetId="11">#REF!</definedName>
    <definedName name="capital" localSheetId="12">#REF!</definedName>
    <definedName name="capital" localSheetId="13">#REF!</definedName>
    <definedName name="capital" localSheetId="14">#REF!</definedName>
    <definedName name="capital" localSheetId="15">#REF!</definedName>
    <definedName name="capital" localSheetId="16">#REF!</definedName>
    <definedName name="capital" localSheetId="17">#REF!</definedName>
    <definedName name="capital" localSheetId="18">#REF!</definedName>
    <definedName name="capital" localSheetId="20">#REF!</definedName>
    <definedName name="capital" localSheetId="5">#REF!</definedName>
    <definedName name="capital" localSheetId="6">#REF!</definedName>
    <definedName name="capital" localSheetId="7">#REF!</definedName>
    <definedName name="capital" localSheetId="8">#REF!</definedName>
    <definedName name="capital" localSheetId="19">#REF!</definedName>
    <definedName name="capital" localSheetId="21">#REF!</definedName>
    <definedName name="capital" localSheetId="22">#REF!</definedName>
    <definedName name="capital" localSheetId="23">#REF!</definedName>
    <definedName name="capital" localSheetId="24">#REF!</definedName>
    <definedName name="capital" localSheetId="25">#REF!</definedName>
    <definedName name="capital" localSheetId="26">#REF!</definedName>
    <definedName name="capital" localSheetId="27">#REF!</definedName>
    <definedName name="capital" localSheetId="28">#REF!</definedName>
    <definedName name="capital" localSheetId="9">#REF!</definedName>
    <definedName name="capital" localSheetId="4">#REF!</definedName>
    <definedName name="capital">#REF!</definedName>
    <definedName name="cash_bank" localSheetId="35">#REF!</definedName>
    <definedName name="cash_bank" localSheetId="39">#REF!</definedName>
    <definedName name="cash_bank" localSheetId="29">#REF!</definedName>
    <definedName name="cash_bank" localSheetId="30">#REF!</definedName>
    <definedName name="cash_bank" localSheetId="31">#REF!</definedName>
    <definedName name="cash_bank" localSheetId="33">#REF!</definedName>
    <definedName name="cash_bank" localSheetId="34">#REF!</definedName>
    <definedName name="cash_bank" localSheetId="36">#REF!</definedName>
    <definedName name="cash_bank" localSheetId="37">#REF!</definedName>
    <definedName name="cash_bank" localSheetId="38">#REF!</definedName>
    <definedName name="cash_bank" localSheetId="40">#REF!</definedName>
    <definedName name="cash_bank" localSheetId="41">#REF!</definedName>
    <definedName name="cash_bank" localSheetId="42">#REF!</definedName>
    <definedName name="cash_bank" localSheetId="43">#REF!</definedName>
    <definedName name="cash_bank" localSheetId="44">#REF!</definedName>
    <definedName name="cash_bank" localSheetId="32">#REF!</definedName>
    <definedName name="cash_bank" localSheetId="10">#REF!</definedName>
    <definedName name="cash_bank" localSheetId="11">#REF!</definedName>
    <definedName name="cash_bank" localSheetId="12">#REF!</definedName>
    <definedName name="cash_bank" localSheetId="13">#REF!</definedName>
    <definedName name="cash_bank" localSheetId="14">#REF!</definedName>
    <definedName name="cash_bank" localSheetId="15">#REF!</definedName>
    <definedName name="cash_bank" localSheetId="16">#REF!</definedName>
    <definedName name="cash_bank" localSheetId="17">#REF!</definedName>
    <definedName name="cash_bank" localSheetId="18">#REF!</definedName>
    <definedName name="cash_bank" localSheetId="20">#REF!</definedName>
    <definedName name="cash_bank" localSheetId="5">#REF!</definedName>
    <definedName name="cash_bank" localSheetId="6">#REF!</definedName>
    <definedName name="cash_bank" localSheetId="7">#REF!</definedName>
    <definedName name="cash_bank" localSheetId="8">#REF!</definedName>
    <definedName name="cash_bank" localSheetId="19">#REF!</definedName>
    <definedName name="cash_bank" localSheetId="21">#REF!</definedName>
    <definedName name="cash_bank" localSheetId="22">#REF!</definedName>
    <definedName name="cash_bank" localSheetId="23">#REF!</definedName>
    <definedName name="cash_bank" localSheetId="24">#REF!</definedName>
    <definedName name="cash_bank" localSheetId="25">#REF!</definedName>
    <definedName name="cash_bank" localSheetId="26">#REF!</definedName>
    <definedName name="cash_bank" localSheetId="27">#REF!</definedName>
    <definedName name="cash_bank" localSheetId="28">#REF!</definedName>
    <definedName name="cash_bank" localSheetId="9">#REF!</definedName>
    <definedName name="cash_bank" localSheetId="4">#REF!</definedName>
    <definedName name="cash_bank">#REF!</definedName>
    <definedName name="cashfl" hidden="1">{#N/A,#N/A,TRUE,"Cover";#N/A,#N/A,TRUE,"Conts";#N/A,#N/A,TRUE,"VOS";#N/A,#N/A,TRUE,"Warrington";#N/A,#N/A,TRUE,"Widnes"}</definedName>
    <definedName name="CatEyes" localSheetId="35">#REF!</definedName>
    <definedName name="CatEyes" localSheetId="39">#REF!</definedName>
    <definedName name="CatEyes" localSheetId="29">#REF!</definedName>
    <definedName name="CatEyes" localSheetId="30">#REF!</definedName>
    <definedName name="CatEyes" localSheetId="31">#REF!</definedName>
    <definedName name="CatEyes" localSheetId="33">#REF!</definedName>
    <definedName name="CatEyes" localSheetId="34">#REF!</definedName>
    <definedName name="CatEyes" localSheetId="36">#REF!</definedName>
    <definedName name="CatEyes" localSheetId="37">#REF!</definedName>
    <definedName name="CatEyes" localSheetId="38">#REF!</definedName>
    <definedName name="CatEyes" localSheetId="40">#REF!</definedName>
    <definedName name="CatEyes" localSheetId="41">#REF!</definedName>
    <definedName name="CatEyes" localSheetId="42">#REF!</definedName>
    <definedName name="CatEyes" localSheetId="43">#REF!</definedName>
    <definedName name="CatEyes" localSheetId="44">#REF!</definedName>
    <definedName name="CatEyes" localSheetId="32">#REF!</definedName>
    <definedName name="CatEyes" localSheetId="10">#REF!</definedName>
    <definedName name="CatEyes" localSheetId="11">#REF!</definedName>
    <definedName name="CatEyes" localSheetId="12">#REF!</definedName>
    <definedName name="CatEyes" localSheetId="13">#REF!</definedName>
    <definedName name="CatEyes" localSheetId="14">#REF!</definedName>
    <definedName name="CatEyes" localSheetId="15">#REF!</definedName>
    <definedName name="CatEyes" localSheetId="16">#REF!</definedName>
    <definedName name="CatEyes" localSheetId="17">#REF!</definedName>
    <definedName name="CatEyes" localSheetId="18">#REF!</definedName>
    <definedName name="CatEyes" localSheetId="20">#REF!</definedName>
    <definedName name="CatEyes" localSheetId="5">#REF!</definedName>
    <definedName name="CatEyes" localSheetId="6">#REF!</definedName>
    <definedName name="CatEyes" localSheetId="7">#REF!</definedName>
    <definedName name="CatEyes" localSheetId="8">#REF!</definedName>
    <definedName name="CatEyes" localSheetId="19">#REF!</definedName>
    <definedName name="CatEyes" localSheetId="21">#REF!</definedName>
    <definedName name="CatEyes" localSheetId="22">#REF!</definedName>
    <definedName name="CatEyes" localSheetId="23">#REF!</definedName>
    <definedName name="CatEyes" localSheetId="24">#REF!</definedName>
    <definedName name="CatEyes" localSheetId="25">#REF!</definedName>
    <definedName name="CatEyes" localSheetId="26">#REF!</definedName>
    <definedName name="CatEyes" localSheetId="27">#REF!</definedName>
    <definedName name="CatEyes" localSheetId="28">#REF!</definedName>
    <definedName name="CatEyes" localSheetId="9">#REF!</definedName>
    <definedName name="CatEyes" localSheetId="4">#REF!</definedName>
    <definedName name="CatEyes">#REF!</definedName>
    <definedName name="CC">#N/A</definedName>
    <definedName name="CCR" hidden="1">{#N/A,#N/A,TRUE,"Cover";#N/A,#N/A,TRUE,"Conts";#N/A,#N/A,TRUE,"VOS";#N/A,#N/A,TRUE,"Warrington";#N/A,#N/A,TRUE,"Widnes"}</definedName>
    <definedName name="Certificate" localSheetId="35">#REF!</definedName>
    <definedName name="Certificate" localSheetId="39">#REF!</definedName>
    <definedName name="Certificate" localSheetId="29">#REF!</definedName>
    <definedName name="Certificate" localSheetId="30">#REF!</definedName>
    <definedName name="Certificate" localSheetId="31">#REF!</definedName>
    <definedName name="Certificate" localSheetId="33">#REF!</definedName>
    <definedName name="Certificate" localSheetId="34">#REF!</definedName>
    <definedName name="Certificate" localSheetId="36">#REF!</definedName>
    <definedName name="Certificate" localSheetId="37">#REF!</definedName>
    <definedName name="Certificate" localSheetId="38">#REF!</definedName>
    <definedName name="Certificate" localSheetId="40">#REF!</definedName>
    <definedName name="Certificate" localSheetId="41">#REF!</definedName>
    <definedName name="Certificate" localSheetId="42">#REF!</definedName>
    <definedName name="Certificate" localSheetId="43">#REF!</definedName>
    <definedName name="Certificate" localSheetId="44">#REF!</definedName>
    <definedName name="Certificate" localSheetId="32">#REF!</definedName>
    <definedName name="Certificate" localSheetId="10">#REF!</definedName>
    <definedName name="Certificate" localSheetId="11">#REF!</definedName>
    <definedName name="Certificate" localSheetId="12">#REF!</definedName>
    <definedName name="Certificate" localSheetId="13">#REF!</definedName>
    <definedName name="Certificate" localSheetId="14">#REF!</definedName>
    <definedName name="Certificate" localSheetId="15">#REF!</definedName>
    <definedName name="Certificate" localSheetId="16">#REF!</definedName>
    <definedName name="Certificate" localSheetId="17">#REF!</definedName>
    <definedName name="Certificate" localSheetId="18">#REF!</definedName>
    <definedName name="Certificate" localSheetId="20">#REF!</definedName>
    <definedName name="Certificate" localSheetId="5">#REF!</definedName>
    <definedName name="Certificate" localSheetId="6">#REF!</definedName>
    <definedName name="Certificate" localSheetId="7">#REF!</definedName>
    <definedName name="Certificate" localSheetId="8">#REF!</definedName>
    <definedName name="Certificate" localSheetId="19">#REF!</definedName>
    <definedName name="Certificate" localSheetId="21">#REF!</definedName>
    <definedName name="Certificate" localSheetId="22">#REF!</definedName>
    <definedName name="Certificate" localSheetId="23">#REF!</definedName>
    <definedName name="Certificate" localSheetId="24">#REF!</definedName>
    <definedName name="Certificate" localSheetId="25">#REF!</definedName>
    <definedName name="Certificate" localSheetId="26">#REF!</definedName>
    <definedName name="Certificate" localSheetId="27">#REF!</definedName>
    <definedName name="Certificate" localSheetId="28">#REF!</definedName>
    <definedName name="Certificate" localSheetId="9">#REF!</definedName>
    <definedName name="Certificate" localSheetId="4">#REF!</definedName>
    <definedName name="Certificate">#REF!</definedName>
    <definedName name="CHANGE" localSheetId="35">#REF!</definedName>
    <definedName name="CHANGE" localSheetId="39">#REF!</definedName>
    <definedName name="CHANGE" localSheetId="29">#REF!</definedName>
    <definedName name="CHANGE" localSheetId="30">#REF!</definedName>
    <definedName name="CHANGE" localSheetId="31">#REF!</definedName>
    <definedName name="CHANGE" localSheetId="33">#REF!</definedName>
    <definedName name="CHANGE" localSheetId="34">#REF!</definedName>
    <definedName name="CHANGE" localSheetId="36">#REF!</definedName>
    <definedName name="CHANGE" localSheetId="37">#REF!</definedName>
    <definedName name="CHANGE" localSheetId="38">#REF!</definedName>
    <definedName name="CHANGE" localSheetId="40">#REF!</definedName>
    <definedName name="CHANGE" localSheetId="41">#REF!</definedName>
    <definedName name="CHANGE" localSheetId="42">#REF!</definedName>
    <definedName name="CHANGE" localSheetId="43">#REF!</definedName>
    <definedName name="CHANGE" localSheetId="44">#REF!</definedName>
    <definedName name="CHANGE" localSheetId="32">#REF!</definedName>
    <definedName name="CHANGE" localSheetId="10">#REF!</definedName>
    <definedName name="CHANGE" localSheetId="11">#REF!</definedName>
    <definedName name="CHANGE" localSheetId="12">#REF!</definedName>
    <definedName name="CHANGE" localSheetId="13">#REF!</definedName>
    <definedName name="CHANGE" localSheetId="14">#REF!</definedName>
    <definedName name="CHANGE" localSheetId="15">#REF!</definedName>
    <definedName name="CHANGE" localSheetId="16">#REF!</definedName>
    <definedName name="CHANGE" localSheetId="17">#REF!</definedName>
    <definedName name="CHANGE" localSheetId="18">#REF!</definedName>
    <definedName name="CHANGE" localSheetId="20">#REF!</definedName>
    <definedName name="CHANGE" localSheetId="5">#REF!</definedName>
    <definedName name="CHANGE" localSheetId="6">#REF!</definedName>
    <definedName name="CHANGE" localSheetId="7">#REF!</definedName>
    <definedName name="CHANGE" localSheetId="8">#REF!</definedName>
    <definedName name="CHANGE" localSheetId="19">#REF!</definedName>
    <definedName name="CHANGE" localSheetId="21">#REF!</definedName>
    <definedName name="CHANGE" localSheetId="22">#REF!</definedName>
    <definedName name="CHANGE" localSheetId="23">#REF!</definedName>
    <definedName name="CHANGE" localSheetId="24">#REF!</definedName>
    <definedName name="CHANGE" localSheetId="25">#REF!</definedName>
    <definedName name="CHANGE" localSheetId="26">#REF!</definedName>
    <definedName name="CHANGE" localSheetId="27">#REF!</definedName>
    <definedName name="CHANGE" localSheetId="28">#REF!</definedName>
    <definedName name="CHANGE" localSheetId="9">#REF!</definedName>
    <definedName name="CHANGE" localSheetId="4">#REF!</definedName>
    <definedName name="CHANGE">#REF!</definedName>
    <definedName name="City" localSheetId="35">#REF!</definedName>
    <definedName name="City" localSheetId="39">#REF!</definedName>
    <definedName name="City" localSheetId="29">#REF!</definedName>
    <definedName name="City" localSheetId="30">#REF!</definedName>
    <definedName name="City" localSheetId="31">#REF!</definedName>
    <definedName name="City" localSheetId="33">#REF!</definedName>
    <definedName name="City" localSheetId="34">#REF!</definedName>
    <definedName name="City" localSheetId="36">#REF!</definedName>
    <definedName name="City" localSheetId="37">#REF!</definedName>
    <definedName name="City" localSheetId="38">#REF!</definedName>
    <definedName name="City" localSheetId="40">#REF!</definedName>
    <definedName name="City" localSheetId="41">#REF!</definedName>
    <definedName name="City" localSheetId="42">#REF!</definedName>
    <definedName name="City" localSheetId="43">#REF!</definedName>
    <definedName name="City" localSheetId="44">#REF!</definedName>
    <definedName name="City" localSheetId="32">#REF!</definedName>
    <definedName name="City" localSheetId="10">#REF!</definedName>
    <definedName name="City" localSheetId="11">#REF!</definedName>
    <definedName name="City" localSheetId="12">#REF!</definedName>
    <definedName name="City" localSheetId="13">#REF!</definedName>
    <definedName name="City" localSheetId="14">#REF!</definedName>
    <definedName name="City" localSheetId="15">#REF!</definedName>
    <definedName name="City" localSheetId="16">#REF!</definedName>
    <definedName name="City" localSheetId="17">#REF!</definedName>
    <definedName name="City" localSheetId="18">#REF!</definedName>
    <definedName name="City" localSheetId="20">#REF!</definedName>
    <definedName name="City" localSheetId="5">#REF!</definedName>
    <definedName name="City" localSheetId="6">#REF!</definedName>
    <definedName name="City" localSheetId="7">#REF!</definedName>
    <definedName name="City" localSheetId="8">#REF!</definedName>
    <definedName name="City" localSheetId="19">#REF!</definedName>
    <definedName name="City" localSheetId="21">#REF!</definedName>
    <definedName name="City" localSheetId="22">#REF!</definedName>
    <definedName name="City" localSheetId="23">#REF!</definedName>
    <definedName name="City" localSheetId="24">#REF!</definedName>
    <definedName name="City" localSheetId="25">#REF!</definedName>
    <definedName name="City" localSheetId="26">#REF!</definedName>
    <definedName name="City" localSheetId="27">#REF!</definedName>
    <definedName name="City" localSheetId="28">#REF!</definedName>
    <definedName name="City" localSheetId="9">#REF!</definedName>
    <definedName name="City" localSheetId="4">#REF!</definedName>
    <definedName name="City">#REF!</definedName>
    <definedName name="CivilWorks" localSheetId="35">#REF!</definedName>
    <definedName name="CivilWorks" localSheetId="39">#REF!</definedName>
    <definedName name="CivilWorks" localSheetId="29">#REF!</definedName>
    <definedName name="CivilWorks" localSheetId="30">#REF!</definedName>
    <definedName name="CivilWorks" localSheetId="31">#REF!</definedName>
    <definedName name="CivilWorks" localSheetId="33">#REF!</definedName>
    <definedName name="CivilWorks" localSheetId="34">#REF!</definedName>
    <definedName name="CivilWorks" localSheetId="36">#REF!</definedName>
    <definedName name="CivilWorks" localSheetId="37">#REF!</definedName>
    <definedName name="CivilWorks" localSheetId="38">#REF!</definedName>
    <definedName name="CivilWorks" localSheetId="40">#REF!</definedName>
    <definedName name="CivilWorks" localSheetId="41">#REF!</definedName>
    <definedName name="CivilWorks" localSheetId="42">#REF!</definedName>
    <definedName name="CivilWorks" localSheetId="43">#REF!</definedName>
    <definedName name="CivilWorks" localSheetId="44">#REF!</definedName>
    <definedName name="CivilWorks" localSheetId="32">#REF!</definedName>
    <definedName name="CivilWorks" localSheetId="10">#REF!</definedName>
    <definedName name="CivilWorks" localSheetId="11">#REF!</definedName>
    <definedName name="CivilWorks" localSheetId="12">#REF!</definedName>
    <definedName name="CivilWorks" localSheetId="13">#REF!</definedName>
    <definedName name="CivilWorks" localSheetId="14">#REF!</definedName>
    <definedName name="CivilWorks" localSheetId="15">#REF!</definedName>
    <definedName name="CivilWorks" localSheetId="16">#REF!</definedName>
    <definedName name="CivilWorks" localSheetId="17">#REF!</definedName>
    <definedName name="CivilWorks" localSheetId="18">#REF!</definedName>
    <definedName name="CivilWorks" localSheetId="20">#REF!</definedName>
    <definedName name="CivilWorks" localSheetId="5">#REF!</definedName>
    <definedName name="CivilWorks" localSheetId="6">#REF!</definedName>
    <definedName name="CivilWorks" localSheetId="7">#REF!</definedName>
    <definedName name="CivilWorks" localSheetId="8">#REF!</definedName>
    <definedName name="CivilWorks" localSheetId="19">#REF!</definedName>
    <definedName name="CivilWorks" localSheetId="21">#REF!</definedName>
    <definedName name="CivilWorks" localSheetId="22">#REF!</definedName>
    <definedName name="CivilWorks" localSheetId="23">#REF!</definedName>
    <definedName name="CivilWorks" localSheetId="24">#REF!</definedName>
    <definedName name="CivilWorks" localSheetId="25">#REF!</definedName>
    <definedName name="CivilWorks" localSheetId="26">#REF!</definedName>
    <definedName name="CivilWorks" localSheetId="27">#REF!</definedName>
    <definedName name="CivilWorks" localSheetId="28">#REF!</definedName>
    <definedName name="CivilWorks" localSheetId="9">#REF!</definedName>
    <definedName name="CivilWorks" localSheetId="4">#REF!</definedName>
    <definedName name="CivilWorks">#REF!</definedName>
    <definedName name="CLB">#N/A</definedName>
    <definedName name="ClearingAndGrubbing" localSheetId="35">#REF!</definedName>
    <definedName name="ClearingAndGrubbing" localSheetId="39">#REF!</definedName>
    <definedName name="ClearingAndGrubbing" localSheetId="29">#REF!</definedName>
    <definedName name="ClearingAndGrubbing" localSheetId="30">#REF!</definedName>
    <definedName name="ClearingAndGrubbing" localSheetId="31">#REF!</definedName>
    <definedName name="ClearingAndGrubbing" localSheetId="33">#REF!</definedName>
    <definedName name="ClearingAndGrubbing" localSheetId="34">#REF!</definedName>
    <definedName name="ClearingAndGrubbing" localSheetId="36">#REF!</definedName>
    <definedName name="ClearingAndGrubbing" localSheetId="37">#REF!</definedName>
    <definedName name="ClearingAndGrubbing" localSheetId="38">#REF!</definedName>
    <definedName name="ClearingAndGrubbing" localSheetId="40">#REF!</definedName>
    <definedName name="ClearingAndGrubbing" localSheetId="41">#REF!</definedName>
    <definedName name="ClearingAndGrubbing" localSheetId="42">#REF!</definedName>
    <definedName name="ClearingAndGrubbing" localSheetId="43">#REF!</definedName>
    <definedName name="ClearingAndGrubbing" localSheetId="44">#REF!</definedName>
    <definedName name="ClearingAndGrubbing" localSheetId="32">#REF!</definedName>
    <definedName name="ClearingAndGrubbing" localSheetId="10">#REF!</definedName>
    <definedName name="ClearingAndGrubbing" localSheetId="11">#REF!</definedName>
    <definedName name="ClearingAndGrubbing" localSheetId="12">#REF!</definedName>
    <definedName name="ClearingAndGrubbing" localSheetId="13">#REF!</definedName>
    <definedName name="ClearingAndGrubbing" localSheetId="14">#REF!</definedName>
    <definedName name="ClearingAndGrubbing" localSheetId="15">#REF!</definedName>
    <definedName name="ClearingAndGrubbing" localSheetId="16">#REF!</definedName>
    <definedName name="ClearingAndGrubbing" localSheetId="17">#REF!</definedName>
    <definedName name="ClearingAndGrubbing" localSheetId="18">#REF!</definedName>
    <definedName name="ClearingAndGrubbing" localSheetId="20">#REF!</definedName>
    <definedName name="ClearingAndGrubbing" localSheetId="5">#REF!</definedName>
    <definedName name="ClearingAndGrubbing" localSheetId="6">#REF!</definedName>
    <definedName name="ClearingAndGrubbing" localSheetId="7">#REF!</definedName>
    <definedName name="ClearingAndGrubbing" localSheetId="8">#REF!</definedName>
    <definedName name="ClearingAndGrubbing" localSheetId="19">#REF!</definedName>
    <definedName name="ClearingAndGrubbing" localSheetId="21">#REF!</definedName>
    <definedName name="ClearingAndGrubbing" localSheetId="22">#REF!</definedName>
    <definedName name="ClearingAndGrubbing" localSheetId="23">#REF!</definedName>
    <definedName name="ClearingAndGrubbing" localSheetId="24">#REF!</definedName>
    <definedName name="ClearingAndGrubbing" localSheetId="25">#REF!</definedName>
    <definedName name="ClearingAndGrubbing" localSheetId="26">#REF!</definedName>
    <definedName name="ClearingAndGrubbing" localSheetId="27">#REF!</definedName>
    <definedName name="ClearingAndGrubbing" localSheetId="28">#REF!</definedName>
    <definedName name="ClearingAndGrubbing" localSheetId="9">#REF!</definedName>
    <definedName name="ClearingAndGrubbing" localSheetId="4">#REF!</definedName>
    <definedName name="ClearingAndGrubbing">#REF!</definedName>
    <definedName name="Client" localSheetId="35">#REF!</definedName>
    <definedName name="Client" localSheetId="39">#REF!</definedName>
    <definedName name="Client" localSheetId="29">#REF!</definedName>
    <definedName name="Client" localSheetId="30">#REF!</definedName>
    <definedName name="Client" localSheetId="31">#REF!</definedName>
    <definedName name="Client" localSheetId="33">#REF!</definedName>
    <definedName name="Client" localSheetId="34">#REF!</definedName>
    <definedName name="Client" localSheetId="36">#REF!</definedName>
    <definedName name="Client" localSheetId="37">#REF!</definedName>
    <definedName name="Client" localSheetId="38">#REF!</definedName>
    <definedName name="Client" localSheetId="40">#REF!</definedName>
    <definedName name="Client" localSheetId="41">#REF!</definedName>
    <definedName name="Client" localSheetId="42">#REF!</definedName>
    <definedName name="Client" localSheetId="43">#REF!</definedName>
    <definedName name="Client" localSheetId="44">#REF!</definedName>
    <definedName name="Client" localSheetId="32">#REF!</definedName>
    <definedName name="Client" localSheetId="10">#REF!</definedName>
    <definedName name="Client" localSheetId="11">#REF!</definedName>
    <definedName name="Client" localSheetId="12">#REF!</definedName>
    <definedName name="Client" localSheetId="13">#REF!</definedName>
    <definedName name="Client" localSheetId="14">#REF!</definedName>
    <definedName name="Client" localSheetId="15">#REF!</definedName>
    <definedName name="Client" localSheetId="16">#REF!</definedName>
    <definedName name="Client" localSheetId="17">#REF!</definedName>
    <definedName name="Client" localSheetId="18">#REF!</definedName>
    <definedName name="Client" localSheetId="20">#REF!</definedName>
    <definedName name="Client" localSheetId="5">#REF!</definedName>
    <definedName name="Client" localSheetId="6">#REF!</definedName>
    <definedName name="Client" localSheetId="7">#REF!</definedName>
    <definedName name="Client" localSheetId="8">#REF!</definedName>
    <definedName name="Client" localSheetId="19">#REF!</definedName>
    <definedName name="Client" localSheetId="21">#REF!</definedName>
    <definedName name="Client" localSheetId="22">#REF!</definedName>
    <definedName name="Client" localSheetId="23">#REF!</definedName>
    <definedName name="Client" localSheetId="24">#REF!</definedName>
    <definedName name="Client" localSheetId="25">#REF!</definedName>
    <definedName name="Client" localSheetId="26">#REF!</definedName>
    <definedName name="Client" localSheetId="27">#REF!</definedName>
    <definedName name="Client" localSheetId="28">#REF!</definedName>
    <definedName name="Client" localSheetId="9">#REF!</definedName>
    <definedName name="Client" localSheetId="4">#REF!</definedName>
    <definedName name="Client">#REF!</definedName>
    <definedName name="Code" localSheetId="35" hidden="1">#REF!</definedName>
    <definedName name="Code" localSheetId="39" hidden="1">#REF!</definedName>
    <definedName name="Code" localSheetId="29" hidden="1">#REF!</definedName>
    <definedName name="Code" localSheetId="30" hidden="1">#REF!</definedName>
    <definedName name="Code" localSheetId="31" hidden="1">#REF!</definedName>
    <definedName name="Code" localSheetId="33" hidden="1">#REF!</definedName>
    <definedName name="Code" localSheetId="34" hidden="1">#REF!</definedName>
    <definedName name="Code" localSheetId="36" hidden="1">#REF!</definedName>
    <definedName name="Code" localSheetId="37" hidden="1">#REF!</definedName>
    <definedName name="Code" localSheetId="38" hidden="1">#REF!</definedName>
    <definedName name="Code" localSheetId="40" hidden="1">#REF!</definedName>
    <definedName name="Code" localSheetId="41" hidden="1">#REF!</definedName>
    <definedName name="Code" localSheetId="42" hidden="1">#REF!</definedName>
    <definedName name="Code" localSheetId="43" hidden="1">#REF!</definedName>
    <definedName name="Code" localSheetId="44" hidden="1">#REF!</definedName>
    <definedName name="Code" localSheetId="32" hidden="1">#REF!</definedName>
    <definedName name="Code" localSheetId="10" hidden="1">#REF!</definedName>
    <definedName name="Code" localSheetId="11" hidden="1">#REF!</definedName>
    <definedName name="Code" localSheetId="12" hidden="1">#REF!</definedName>
    <definedName name="Code" localSheetId="13" hidden="1">#REF!</definedName>
    <definedName name="Code" localSheetId="14" hidden="1">#REF!</definedName>
    <definedName name="Code" localSheetId="15" hidden="1">#REF!</definedName>
    <definedName name="Code" localSheetId="16" hidden="1">#REF!</definedName>
    <definedName name="Code" localSheetId="17" hidden="1">#REF!</definedName>
    <definedName name="Code" localSheetId="18" hidden="1">#REF!</definedName>
    <definedName name="Code" localSheetId="20" hidden="1">#REF!</definedName>
    <definedName name="Code" localSheetId="5" hidden="1">#REF!</definedName>
    <definedName name="Code" localSheetId="6" hidden="1">#REF!</definedName>
    <definedName name="Code" localSheetId="7" hidden="1">#REF!</definedName>
    <definedName name="Code" localSheetId="8" hidden="1">#REF!</definedName>
    <definedName name="Code" localSheetId="19" hidden="1">#REF!</definedName>
    <definedName name="Code" localSheetId="21" hidden="1">#REF!</definedName>
    <definedName name="Code" localSheetId="22" hidden="1">#REF!</definedName>
    <definedName name="Code" localSheetId="23" hidden="1">#REF!</definedName>
    <definedName name="Code" localSheetId="24" hidden="1">#REF!</definedName>
    <definedName name="Code" localSheetId="25" hidden="1">#REF!</definedName>
    <definedName name="Code" localSheetId="26" hidden="1">#REF!</definedName>
    <definedName name="Code" localSheetId="27" hidden="1">#REF!</definedName>
    <definedName name="Code" localSheetId="28" hidden="1">#REF!</definedName>
    <definedName name="Code" localSheetId="9" hidden="1">#REF!</definedName>
    <definedName name="Code" localSheetId="4" hidden="1">#REF!</definedName>
    <definedName name="Code" hidden="1">#REF!</definedName>
    <definedName name="coimbatore" localSheetId="35">#REF!</definedName>
    <definedName name="coimbatore" localSheetId="39">#REF!</definedName>
    <definedName name="coimbatore" localSheetId="29">#REF!</definedName>
    <definedName name="coimbatore" localSheetId="30">#REF!</definedName>
    <definedName name="coimbatore" localSheetId="31">#REF!</definedName>
    <definedName name="coimbatore" localSheetId="33">#REF!</definedName>
    <definedName name="coimbatore" localSheetId="34">#REF!</definedName>
    <definedName name="coimbatore" localSheetId="36">#REF!</definedName>
    <definedName name="coimbatore" localSheetId="37">#REF!</definedName>
    <definedName name="coimbatore" localSheetId="38">#REF!</definedName>
    <definedName name="coimbatore" localSheetId="40">#REF!</definedName>
    <definedName name="coimbatore" localSheetId="41">#REF!</definedName>
    <definedName name="coimbatore" localSheetId="42">#REF!</definedName>
    <definedName name="coimbatore" localSheetId="43">#REF!</definedName>
    <definedName name="coimbatore" localSheetId="44">#REF!</definedName>
    <definedName name="coimbatore" localSheetId="32">#REF!</definedName>
    <definedName name="coimbatore" localSheetId="10">#REF!</definedName>
    <definedName name="coimbatore" localSheetId="11">#REF!</definedName>
    <definedName name="coimbatore" localSheetId="12">#REF!</definedName>
    <definedName name="coimbatore" localSheetId="13">#REF!</definedName>
    <definedName name="coimbatore" localSheetId="14">#REF!</definedName>
    <definedName name="coimbatore" localSheetId="15">#REF!</definedName>
    <definedName name="coimbatore" localSheetId="16">#REF!</definedName>
    <definedName name="coimbatore" localSheetId="17">#REF!</definedName>
    <definedName name="coimbatore" localSheetId="18">#REF!</definedName>
    <definedName name="coimbatore" localSheetId="20">#REF!</definedName>
    <definedName name="coimbatore" localSheetId="5">#REF!</definedName>
    <definedName name="coimbatore" localSheetId="6">#REF!</definedName>
    <definedName name="coimbatore" localSheetId="7">#REF!</definedName>
    <definedName name="coimbatore" localSheetId="8">#REF!</definedName>
    <definedName name="coimbatore" localSheetId="19">#REF!</definedName>
    <definedName name="coimbatore" localSheetId="21">#REF!</definedName>
    <definedName name="coimbatore" localSheetId="22">#REF!</definedName>
    <definedName name="coimbatore" localSheetId="23">#REF!</definedName>
    <definedName name="coimbatore" localSheetId="24">#REF!</definedName>
    <definedName name="coimbatore" localSheetId="25">#REF!</definedName>
    <definedName name="coimbatore" localSheetId="26">#REF!</definedName>
    <definedName name="coimbatore" localSheetId="27">#REF!</definedName>
    <definedName name="coimbatore" localSheetId="28">#REF!</definedName>
    <definedName name="coimbatore" localSheetId="9">#REF!</definedName>
    <definedName name="coimbatore" localSheetId="4">#REF!</definedName>
    <definedName name="coimbatore">#REF!</definedName>
    <definedName name="Company" localSheetId="35">#REF!</definedName>
    <definedName name="Company" localSheetId="39">#REF!</definedName>
    <definedName name="Company" localSheetId="29">#REF!</definedName>
    <definedName name="Company" localSheetId="30">#REF!</definedName>
    <definedName name="Company" localSheetId="31">#REF!</definedName>
    <definedName name="Company" localSheetId="33">#REF!</definedName>
    <definedName name="Company" localSheetId="34">#REF!</definedName>
    <definedName name="Company" localSheetId="36">#REF!</definedName>
    <definedName name="Company" localSheetId="37">#REF!</definedName>
    <definedName name="Company" localSheetId="38">#REF!</definedName>
    <definedName name="Company" localSheetId="40">#REF!</definedName>
    <definedName name="Company" localSheetId="41">#REF!</definedName>
    <definedName name="Company" localSheetId="42">#REF!</definedName>
    <definedName name="Company" localSheetId="43">#REF!</definedName>
    <definedName name="Company" localSheetId="44">#REF!</definedName>
    <definedName name="Company" localSheetId="32">#REF!</definedName>
    <definedName name="Company" localSheetId="10">#REF!</definedName>
    <definedName name="Company" localSheetId="11">#REF!</definedName>
    <definedName name="Company" localSheetId="12">#REF!</definedName>
    <definedName name="Company" localSheetId="13">#REF!</definedName>
    <definedName name="Company" localSheetId="14">#REF!</definedName>
    <definedName name="Company" localSheetId="15">#REF!</definedName>
    <definedName name="Company" localSheetId="16">#REF!</definedName>
    <definedName name="Company" localSheetId="17">#REF!</definedName>
    <definedName name="Company" localSheetId="18">#REF!</definedName>
    <definedName name="Company" localSheetId="20">#REF!</definedName>
    <definedName name="Company" localSheetId="5">#REF!</definedName>
    <definedName name="Company" localSheetId="6">#REF!</definedName>
    <definedName name="Company" localSheetId="7">#REF!</definedName>
    <definedName name="Company" localSheetId="8">#REF!</definedName>
    <definedName name="Company" localSheetId="19">#REF!</definedName>
    <definedName name="Company" localSheetId="21">#REF!</definedName>
    <definedName name="Company" localSheetId="22">#REF!</definedName>
    <definedName name="Company" localSheetId="23">#REF!</definedName>
    <definedName name="Company" localSheetId="24">#REF!</definedName>
    <definedName name="Company" localSheetId="25">#REF!</definedName>
    <definedName name="Company" localSheetId="26">#REF!</definedName>
    <definedName name="Company" localSheetId="27">#REF!</definedName>
    <definedName name="Company" localSheetId="28">#REF!</definedName>
    <definedName name="Company" localSheetId="9">#REF!</definedName>
    <definedName name="Company" localSheetId="4">#REF!</definedName>
    <definedName name="Company">#REF!</definedName>
    <definedName name="Con">0.03</definedName>
    <definedName name="CONCOURSE" hidden="1">{#N/A,#N/A,TRUE,"Cover";#N/A,#N/A,TRUE,"Conts";#N/A,#N/A,TRUE,"VOS";#N/A,#N/A,TRUE,"Warrington";#N/A,#N/A,TRUE,"Widnes"}</definedName>
    <definedName name="ConcreteClassA" localSheetId="35">#REF!</definedName>
    <definedName name="ConcreteClassA" localSheetId="39">#REF!</definedName>
    <definedName name="ConcreteClassA" localSheetId="29">#REF!</definedName>
    <definedName name="ConcreteClassA" localSheetId="30">#REF!</definedName>
    <definedName name="ConcreteClassA" localSheetId="31">#REF!</definedName>
    <definedName name="ConcreteClassA" localSheetId="33">#REF!</definedName>
    <definedName name="ConcreteClassA" localSheetId="34">#REF!</definedName>
    <definedName name="ConcreteClassA" localSheetId="36">#REF!</definedName>
    <definedName name="ConcreteClassA" localSheetId="37">#REF!</definedName>
    <definedName name="ConcreteClassA" localSheetId="38">#REF!</definedName>
    <definedName name="ConcreteClassA" localSheetId="40">#REF!</definedName>
    <definedName name="ConcreteClassA" localSheetId="41">#REF!</definedName>
    <definedName name="ConcreteClassA" localSheetId="42">#REF!</definedName>
    <definedName name="ConcreteClassA" localSheetId="43">#REF!</definedName>
    <definedName name="ConcreteClassA" localSheetId="44">#REF!</definedName>
    <definedName name="ConcreteClassA" localSheetId="32">#REF!</definedName>
    <definedName name="ConcreteClassA" localSheetId="10">#REF!</definedName>
    <definedName name="ConcreteClassA" localSheetId="11">#REF!</definedName>
    <definedName name="ConcreteClassA" localSheetId="12">#REF!</definedName>
    <definedName name="ConcreteClassA" localSheetId="13">#REF!</definedName>
    <definedName name="ConcreteClassA" localSheetId="14">#REF!</definedName>
    <definedName name="ConcreteClassA" localSheetId="15">#REF!</definedName>
    <definedName name="ConcreteClassA" localSheetId="16">#REF!</definedName>
    <definedName name="ConcreteClassA" localSheetId="17">#REF!</definedName>
    <definedName name="ConcreteClassA" localSheetId="18">#REF!</definedName>
    <definedName name="ConcreteClassA" localSheetId="20">#REF!</definedName>
    <definedName name="ConcreteClassA" localSheetId="5">#REF!</definedName>
    <definedName name="ConcreteClassA" localSheetId="6">#REF!</definedName>
    <definedName name="ConcreteClassA" localSheetId="7">#REF!</definedName>
    <definedName name="ConcreteClassA" localSheetId="8">#REF!</definedName>
    <definedName name="ConcreteClassA" localSheetId="19">#REF!</definedName>
    <definedName name="ConcreteClassA" localSheetId="21">#REF!</definedName>
    <definedName name="ConcreteClassA" localSheetId="22">#REF!</definedName>
    <definedName name="ConcreteClassA" localSheetId="23">#REF!</definedName>
    <definedName name="ConcreteClassA" localSheetId="24">#REF!</definedName>
    <definedName name="ConcreteClassA" localSheetId="25">#REF!</definedName>
    <definedName name="ConcreteClassA" localSheetId="26">#REF!</definedName>
    <definedName name="ConcreteClassA" localSheetId="27">#REF!</definedName>
    <definedName name="ConcreteClassA" localSheetId="28">#REF!</definedName>
    <definedName name="ConcreteClassA" localSheetId="9">#REF!</definedName>
    <definedName name="ConcreteClassA" localSheetId="4">#REF!</definedName>
    <definedName name="ConcreteClassA">#REF!</definedName>
    <definedName name="Conert" localSheetId="35">#REF!</definedName>
    <definedName name="Conert" localSheetId="39">#REF!</definedName>
    <definedName name="Conert" localSheetId="29">#REF!</definedName>
    <definedName name="Conert" localSheetId="30">#REF!</definedName>
    <definedName name="Conert" localSheetId="31">#REF!</definedName>
    <definedName name="Conert" localSheetId="33">#REF!</definedName>
    <definedName name="Conert" localSheetId="34">#REF!</definedName>
    <definedName name="Conert" localSheetId="36">#REF!</definedName>
    <definedName name="Conert" localSheetId="37">#REF!</definedName>
    <definedName name="Conert" localSheetId="38">#REF!</definedName>
    <definedName name="Conert" localSheetId="40">#REF!</definedName>
    <definedName name="Conert" localSheetId="41">#REF!</definedName>
    <definedName name="Conert" localSheetId="42">#REF!</definedName>
    <definedName name="Conert" localSheetId="43">#REF!</definedName>
    <definedName name="Conert" localSheetId="44">#REF!</definedName>
    <definedName name="Conert" localSheetId="32">#REF!</definedName>
    <definedName name="Conert" localSheetId="10">#REF!</definedName>
    <definedName name="Conert" localSheetId="11">#REF!</definedName>
    <definedName name="Conert" localSheetId="12">#REF!</definedName>
    <definedName name="Conert" localSheetId="13">#REF!</definedName>
    <definedName name="Conert" localSheetId="14">#REF!</definedName>
    <definedName name="Conert" localSheetId="15">#REF!</definedName>
    <definedName name="Conert" localSheetId="16">#REF!</definedName>
    <definedName name="Conert" localSheetId="17">#REF!</definedName>
    <definedName name="Conert" localSheetId="18">#REF!</definedName>
    <definedName name="Conert" localSheetId="20">#REF!</definedName>
    <definedName name="Conert" localSheetId="5">#REF!</definedName>
    <definedName name="Conert" localSheetId="6">#REF!</definedName>
    <definedName name="Conert" localSheetId="7">#REF!</definedName>
    <definedName name="Conert" localSheetId="8">#REF!</definedName>
    <definedName name="Conert" localSheetId="19">#REF!</definedName>
    <definedName name="Conert" localSheetId="21">#REF!</definedName>
    <definedName name="Conert" localSheetId="22">#REF!</definedName>
    <definedName name="Conert" localSheetId="23">#REF!</definedName>
    <definedName name="Conert" localSheetId="24">#REF!</definedName>
    <definedName name="Conert" localSheetId="25">#REF!</definedName>
    <definedName name="Conert" localSheetId="26">#REF!</definedName>
    <definedName name="Conert" localSheetId="27">#REF!</definedName>
    <definedName name="Conert" localSheetId="28">#REF!</definedName>
    <definedName name="Conert" localSheetId="9">#REF!</definedName>
    <definedName name="Conert" localSheetId="4">#REF!</definedName>
    <definedName name="Conert">#REF!</definedName>
    <definedName name="constrn" localSheetId="35">#REF!</definedName>
    <definedName name="constrn" localSheetId="39">#REF!</definedName>
    <definedName name="constrn" localSheetId="29">#REF!</definedName>
    <definedName name="constrn" localSheetId="30">#REF!</definedName>
    <definedName name="constrn" localSheetId="31">#REF!</definedName>
    <definedName name="constrn" localSheetId="33">#REF!</definedName>
    <definedName name="constrn" localSheetId="34">#REF!</definedName>
    <definedName name="constrn" localSheetId="36">#REF!</definedName>
    <definedName name="constrn" localSheetId="37">#REF!</definedName>
    <definedName name="constrn" localSheetId="38">#REF!</definedName>
    <definedName name="constrn" localSheetId="40">#REF!</definedName>
    <definedName name="constrn" localSheetId="41">#REF!</definedName>
    <definedName name="constrn" localSheetId="42">#REF!</definedName>
    <definedName name="constrn" localSheetId="43">#REF!</definedName>
    <definedName name="constrn" localSheetId="44">#REF!</definedName>
    <definedName name="constrn" localSheetId="32">#REF!</definedName>
    <definedName name="constrn" localSheetId="10">#REF!</definedName>
    <definedName name="constrn" localSheetId="11">#REF!</definedName>
    <definedName name="constrn" localSheetId="12">#REF!</definedName>
    <definedName name="constrn" localSheetId="13">#REF!</definedName>
    <definedName name="constrn" localSheetId="14">#REF!</definedName>
    <definedName name="constrn" localSheetId="15">#REF!</definedName>
    <definedName name="constrn" localSheetId="16">#REF!</definedName>
    <definedName name="constrn" localSheetId="17">#REF!</definedName>
    <definedName name="constrn" localSheetId="18">#REF!</definedName>
    <definedName name="constrn" localSheetId="20">#REF!</definedName>
    <definedName name="constrn" localSheetId="5">#REF!</definedName>
    <definedName name="constrn" localSheetId="6">#REF!</definedName>
    <definedName name="constrn" localSheetId="7">#REF!</definedName>
    <definedName name="constrn" localSheetId="8">#REF!</definedName>
    <definedName name="constrn" localSheetId="19">#REF!</definedName>
    <definedName name="constrn" localSheetId="21">#REF!</definedName>
    <definedName name="constrn" localSheetId="22">#REF!</definedName>
    <definedName name="constrn" localSheetId="23">#REF!</definedName>
    <definedName name="constrn" localSheetId="24">#REF!</definedName>
    <definedName name="constrn" localSheetId="25">#REF!</definedName>
    <definedName name="constrn" localSheetId="26">#REF!</definedName>
    <definedName name="constrn" localSheetId="27">#REF!</definedName>
    <definedName name="constrn" localSheetId="28">#REF!</definedName>
    <definedName name="constrn" localSheetId="9">#REF!</definedName>
    <definedName name="constrn" localSheetId="4">#REF!</definedName>
    <definedName name="constrn">#REF!</definedName>
    <definedName name="Contract_Duration" localSheetId="35">#REF!</definedName>
    <definedName name="Contract_Duration" localSheetId="39">#REF!</definedName>
    <definedName name="Contract_Duration" localSheetId="29">#REF!</definedName>
    <definedName name="Contract_Duration" localSheetId="30">#REF!</definedName>
    <definedName name="Contract_Duration" localSheetId="31">#REF!</definedName>
    <definedName name="Contract_Duration" localSheetId="33">#REF!</definedName>
    <definedName name="Contract_Duration" localSheetId="34">#REF!</definedName>
    <definedName name="Contract_Duration" localSheetId="36">#REF!</definedName>
    <definedName name="Contract_Duration" localSheetId="37">#REF!</definedName>
    <definedName name="Contract_Duration" localSheetId="38">#REF!</definedName>
    <definedName name="Contract_Duration" localSheetId="40">#REF!</definedName>
    <definedName name="Contract_Duration" localSheetId="41">#REF!</definedName>
    <definedName name="Contract_Duration" localSheetId="42">#REF!</definedName>
    <definedName name="Contract_Duration" localSheetId="43">#REF!</definedName>
    <definedName name="Contract_Duration" localSheetId="44">#REF!</definedName>
    <definedName name="Contract_Duration" localSheetId="32">#REF!</definedName>
    <definedName name="Contract_Duration" localSheetId="10">#REF!</definedName>
    <definedName name="Contract_Duration" localSheetId="11">#REF!</definedName>
    <definedName name="Contract_Duration" localSheetId="12">#REF!</definedName>
    <definedName name="Contract_Duration" localSheetId="13">#REF!</definedName>
    <definedName name="Contract_Duration" localSheetId="14">#REF!</definedName>
    <definedName name="Contract_Duration" localSheetId="15">#REF!</definedName>
    <definedName name="Contract_Duration" localSheetId="16">#REF!</definedName>
    <definedName name="Contract_Duration" localSheetId="17">#REF!</definedName>
    <definedName name="Contract_Duration" localSheetId="18">#REF!</definedName>
    <definedName name="Contract_Duration" localSheetId="20">#REF!</definedName>
    <definedName name="Contract_Duration" localSheetId="5">#REF!</definedName>
    <definedName name="Contract_Duration" localSheetId="6">#REF!</definedName>
    <definedName name="Contract_Duration" localSheetId="7">#REF!</definedName>
    <definedName name="Contract_Duration" localSheetId="8">#REF!</definedName>
    <definedName name="Contract_Duration" localSheetId="19">#REF!</definedName>
    <definedName name="Contract_Duration" localSheetId="21">#REF!</definedName>
    <definedName name="Contract_Duration" localSheetId="22">#REF!</definedName>
    <definedName name="Contract_Duration" localSheetId="23">#REF!</definedName>
    <definedName name="Contract_Duration" localSheetId="24">#REF!</definedName>
    <definedName name="Contract_Duration" localSheetId="25">#REF!</definedName>
    <definedName name="Contract_Duration" localSheetId="26">#REF!</definedName>
    <definedName name="Contract_Duration" localSheetId="27">#REF!</definedName>
    <definedName name="Contract_Duration" localSheetId="28">#REF!</definedName>
    <definedName name="Contract_Duration" localSheetId="9">#REF!</definedName>
    <definedName name="Contract_Duration" localSheetId="4">#REF!</definedName>
    <definedName name="Contract_Duration">#REF!</definedName>
    <definedName name="Contract_Value" localSheetId="35">#REF!</definedName>
    <definedName name="Contract_Value" localSheetId="39">#REF!</definedName>
    <definedName name="Contract_Value" localSheetId="29">#REF!</definedName>
    <definedName name="Contract_Value" localSheetId="30">#REF!</definedName>
    <definedName name="Contract_Value" localSheetId="31">#REF!</definedName>
    <definedName name="Contract_Value" localSheetId="33">#REF!</definedName>
    <definedName name="Contract_Value" localSheetId="34">#REF!</definedName>
    <definedName name="Contract_Value" localSheetId="36">#REF!</definedName>
    <definedName name="Contract_Value" localSheetId="37">#REF!</definedName>
    <definedName name="Contract_Value" localSheetId="38">#REF!</definedName>
    <definedName name="Contract_Value" localSheetId="40">#REF!</definedName>
    <definedName name="Contract_Value" localSheetId="41">#REF!</definedName>
    <definedName name="Contract_Value" localSheetId="42">#REF!</definedName>
    <definedName name="Contract_Value" localSheetId="43">#REF!</definedName>
    <definedName name="Contract_Value" localSheetId="44">#REF!</definedName>
    <definedName name="Contract_Value" localSheetId="32">#REF!</definedName>
    <definedName name="Contract_Value" localSheetId="10">#REF!</definedName>
    <definedName name="Contract_Value" localSheetId="11">#REF!</definedName>
    <definedName name="Contract_Value" localSheetId="12">#REF!</definedName>
    <definedName name="Contract_Value" localSheetId="13">#REF!</definedName>
    <definedName name="Contract_Value" localSheetId="14">#REF!</definedName>
    <definedName name="Contract_Value" localSheetId="15">#REF!</definedName>
    <definedName name="Contract_Value" localSheetId="16">#REF!</definedName>
    <definedName name="Contract_Value" localSheetId="17">#REF!</definedName>
    <definedName name="Contract_Value" localSheetId="18">#REF!</definedName>
    <definedName name="Contract_Value" localSheetId="20">#REF!</definedName>
    <definedName name="Contract_Value" localSheetId="5">#REF!</definedName>
    <definedName name="Contract_Value" localSheetId="6">#REF!</definedName>
    <definedName name="Contract_Value" localSheetId="7">#REF!</definedName>
    <definedName name="Contract_Value" localSheetId="8">#REF!</definedName>
    <definedName name="Contract_Value" localSheetId="19">#REF!</definedName>
    <definedName name="Contract_Value" localSheetId="21">#REF!</definedName>
    <definedName name="Contract_Value" localSheetId="22">#REF!</definedName>
    <definedName name="Contract_Value" localSheetId="23">#REF!</definedName>
    <definedName name="Contract_Value" localSheetId="24">#REF!</definedName>
    <definedName name="Contract_Value" localSheetId="25">#REF!</definedName>
    <definedName name="Contract_Value" localSheetId="26">#REF!</definedName>
    <definedName name="Contract_Value" localSheetId="27">#REF!</definedName>
    <definedName name="Contract_Value" localSheetId="28">#REF!</definedName>
    <definedName name="Contract_Value" localSheetId="9">#REF!</definedName>
    <definedName name="Contract_Value" localSheetId="4">#REF!</definedName>
    <definedName name="Contract_Value">#REF!</definedName>
    <definedName name="ContractorProfit">12/100</definedName>
    <definedName name="Convert" localSheetId="35">#REF!</definedName>
    <definedName name="Convert" localSheetId="39">#REF!</definedName>
    <definedName name="Convert" localSheetId="29">#REF!</definedName>
    <definedName name="Convert" localSheetId="30">#REF!</definedName>
    <definedName name="Convert" localSheetId="31">#REF!</definedName>
    <definedName name="Convert" localSheetId="33">#REF!</definedName>
    <definedName name="Convert" localSheetId="34">#REF!</definedName>
    <definedName name="Convert" localSheetId="36">#REF!</definedName>
    <definedName name="Convert" localSheetId="37">#REF!</definedName>
    <definedName name="Convert" localSheetId="38">#REF!</definedName>
    <definedName name="Convert" localSheetId="40">#REF!</definedName>
    <definedName name="Convert" localSheetId="41">#REF!</definedName>
    <definedName name="Convert" localSheetId="42">#REF!</definedName>
    <definedName name="Convert" localSheetId="43">#REF!</definedName>
    <definedName name="Convert" localSheetId="44">#REF!</definedName>
    <definedName name="Convert" localSheetId="32">#REF!</definedName>
    <definedName name="Convert" localSheetId="10">#REF!</definedName>
    <definedName name="Convert" localSheetId="11">#REF!</definedName>
    <definedName name="Convert" localSheetId="12">#REF!</definedName>
    <definedName name="Convert" localSheetId="13">#REF!</definedName>
    <definedName name="Convert" localSheetId="14">#REF!</definedName>
    <definedName name="Convert" localSheetId="15">#REF!</definedName>
    <definedName name="Convert" localSheetId="16">#REF!</definedName>
    <definedName name="Convert" localSheetId="17">#REF!</definedName>
    <definedName name="Convert" localSheetId="18">#REF!</definedName>
    <definedName name="Convert" localSheetId="20">#REF!</definedName>
    <definedName name="Convert" localSheetId="5">#REF!</definedName>
    <definedName name="Convert" localSheetId="6">#REF!</definedName>
    <definedName name="Convert" localSheetId="7">#REF!</definedName>
    <definedName name="Convert" localSheetId="8">#REF!</definedName>
    <definedName name="Convert" localSheetId="19">#REF!</definedName>
    <definedName name="Convert" localSheetId="21">#REF!</definedName>
    <definedName name="Convert" localSheetId="22">#REF!</definedName>
    <definedName name="Convert" localSheetId="23">#REF!</definedName>
    <definedName name="Convert" localSheetId="24">#REF!</definedName>
    <definedName name="Convert" localSheetId="25">#REF!</definedName>
    <definedName name="Convert" localSheetId="26">#REF!</definedName>
    <definedName name="Convert" localSheetId="27">#REF!</definedName>
    <definedName name="Convert" localSheetId="28">#REF!</definedName>
    <definedName name="Convert" localSheetId="9">#REF!</definedName>
    <definedName name="Convert" localSheetId="4">#REF!</definedName>
    <definedName name="Convert">#REF!</definedName>
    <definedName name="copy_this" localSheetId="35">#REF!</definedName>
    <definedName name="copy_this" localSheetId="39">#REF!</definedName>
    <definedName name="copy_this" localSheetId="29">#REF!</definedName>
    <definedName name="copy_this" localSheetId="30">#REF!</definedName>
    <definedName name="copy_this" localSheetId="31">#REF!</definedName>
    <definedName name="copy_this" localSheetId="33">#REF!</definedName>
    <definedName name="copy_this" localSheetId="34">#REF!</definedName>
    <definedName name="copy_this" localSheetId="36">#REF!</definedName>
    <definedName name="copy_this" localSheetId="37">#REF!</definedName>
    <definedName name="copy_this" localSheetId="38">#REF!</definedName>
    <definedName name="copy_this" localSheetId="40">#REF!</definedName>
    <definedName name="copy_this" localSheetId="41">#REF!</definedName>
    <definedName name="copy_this" localSheetId="42">#REF!</definedName>
    <definedName name="copy_this" localSheetId="43">#REF!</definedName>
    <definedName name="copy_this" localSheetId="44">#REF!</definedName>
    <definedName name="copy_this" localSheetId="32">#REF!</definedName>
    <definedName name="copy_this" localSheetId="10">#REF!</definedName>
    <definedName name="copy_this" localSheetId="11">#REF!</definedName>
    <definedName name="copy_this" localSheetId="12">#REF!</definedName>
    <definedName name="copy_this" localSheetId="13">#REF!</definedName>
    <definedName name="copy_this" localSheetId="14">#REF!</definedName>
    <definedName name="copy_this" localSheetId="15">#REF!</definedName>
    <definedName name="copy_this" localSheetId="16">#REF!</definedName>
    <definedName name="copy_this" localSheetId="17">#REF!</definedName>
    <definedName name="copy_this" localSheetId="18">#REF!</definedName>
    <definedName name="copy_this" localSheetId="20">#REF!</definedName>
    <definedName name="copy_this" localSheetId="5">#REF!</definedName>
    <definedName name="copy_this" localSheetId="6">#REF!</definedName>
    <definedName name="copy_this" localSheetId="7">#REF!</definedName>
    <definedName name="copy_this" localSheetId="8">#REF!</definedName>
    <definedName name="copy_this" localSheetId="19">#REF!</definedName>
    <definedName name="copy_this" localSheetId="21">#REF!</definedName>
    <definedName name="copy_this" localSheetId="22">#REF!</definedName>
    <definedName name="copy_this" localSheetId="23">#REF!</definedName>
    <definedName name="copy_this" localSheetId="24">#REF!</definedName>
    <definedName name="copy_this" localSheetId="25">#REF!</definedName>
    <definedName name="copy_this" localSheetId="26">#REF!</definedName>
    <definedName name="copy_this" localSheetId="27">#REF!</definedName>
    <definedName name="copy_this" localSheetId="28">#REF!</definedName>
    <definedName name="copy_this" localSheetId="9">#REF!</definedName>
    <definedName name="copy_this" localSheetId="4">#REF!</definedName>
    <definedName name="copy_this">#REF!</definedName>
    <definedName name="Country" localSheetId="35">#REF!</definedName>
    <definedName name="Country" localSheetId="39">#REF!</definedName>
    <definedName name="Country" localSheetId="29">#REF!</definedName>
    <definedName name="Country" localSheetId="30">#REF!</definedName>
    <definedName name="Country" localSheetId="31">#REF!</definedName>
    <definedName name="Country" localSheetId="33">#REF!</definedName>
    <definedName name="Country" localSheetId="34">#REF!</definedName>
    <definedName name="Country" localSheetId="36">#REF!</definedName>
    <definedName name="Country" localSheetId="37">#REF!</definedName>
    <definedName name="Country" localSheetId="38">#REF!</definedName>
    <definedName name="Country" localSheetId="40">#REF!</definedName>
    <definedName name="Country" localSheetId="41">#REF!</definedName>
    <definedName name="Country" localSheetId="42">#REF!</definedName>
    <definedName name="Country" localSheetId="43">#REF!</definedName>
    <definedName name="Country" localSheetId="44">#REF!</definedName>
    <definedName name="Country" localSheetId="32">#REF!</definedName>
    <definedName name="Country" localSheetId="10">#REF!</definedName>
    <definedName name="Country" localSheetId="11">#REF!</definedName>
    <definedName name="Country" localSheetId="12">#REF!</definedName>
    <definedName name="Country" localSheetId="13">#REF!</definedName>
    <definedName name="Country" localSheetId="14">#REF!</definedName>
    <definedName name="Country" localSheetId="15">#REF!</definedName>
    <definedName name="Country" localSheetId="16">#REF!</definedName>
    <definedName name="Country" localSheetId="17">#REF!</definedName>
    <definedName name="Country" localSheetId="18">#REF!</definedName>
    <definedName name="Country" localSheetId="20">#REF!</definedName>
    <definedName name="Country" localSheetId="5">#REF!</definedName>
    <definedName name="Country" localSheetId="6">#REF!</definedName>
    <definedName name="Country" localSheetId="7">#REF!</definedName>
    <definedName name="Country" localSheetId="8">#REF!</definedName>
    <definedName name="Country" localSheetId="19">#REF!</definedName>
    <definedName name="Country" localSheetId="21">#REF!</definedName>
    <definedName name="Country" localSheetId="22">#REF!</definedName>
    <definedName name="Country" localSheetId="23">#REF!</definedName>
    <definedName name="Country" localSheetId="24">#REF!</definedName>
    <definedName name="Country" localSheetId="25">#REF!</definedName>
    <definedName name="Country" localSheetId="26">#REF!</definedName>
    <definedName name="Country" localSheetId="27">#REF!</definedName>
    <definedName name="Country" localSheetId="28">#REF!</definedName>
    <definedName name="Country" localSheetId="9">#REF!</definedName>
    <definedName name="Country" localSheetId="4">#REF!</definedName>
    <definedName name="Country">#REF!</definedName>
    <definedName name="cp">0.2</definedName>
    <definedName name="CTS_Waste" localSheetId="35">#REF!</definedName>
    <definedName name="CTS_Waste" localSheetId="39">#REF!</definedName>
    <definedName name="CTS_Waste" localSheetId="29">#REF!</definedName>
    <definedName name="CTS_Waste" localSheetId="30">#REF!</definedName>
    <definedName name="CTS_Waste" localSheetId="31">#REF!</definedName>
    <definedName name="CTS_Waste" localSheetId="33">#REF!</definedName>
    <definedName name="CTS_Waste" localSheetId="34">#REF!</definedName>
    <definedName name="CTS_Waste" localSheetId="36">#REF!</definedName>
    <definedName name="CTS_Waste" localSheetId="37">#REF!</definedName>
    <definedName name="CTS_Waste" localSheetId="38">#REF!</definedName>
    <definedName name="CTS_Waste" localSheetId="40">#REF!</definedName>
    <definedName name="CTS_Waste" localSheetId="41">#REF!</definedName>
    <definedName name="CTS_Waste" localSheetId="42">#REF!</definedName>
    <definedName name="CTS_Waste" localSheetId="43">#REF!</definedName>
    <definedName name="CTS_Waste" localSheetId="44">#REF!</definedName>
    <definedName name="CTS_Waste" localSheetId="32">#REF!</definedName>
    <definedName name="CTS_Waste" localSheetId="10">#REF!</definedName>
    <definedName name="CTS_Waste" localSheetId="11">#REF!</definedName>
    <definedName name="CTS_Waste" localSheetId="12">#REF!</definedName>
    <definedName name="CTS_Waste" localSheetId="13">#REF!</definedName>
    <definedName name="CTS_Waste" localSheetId="14">#REF!</definedName>
    <definedName name="CTS_Waste" localSheetId="15">#REF!</definedName>
    <definedName name="CTS_Waste" localSheetId="16">#REF!</definedName>
    <definedName name="CTS_Waste" localSheetId="17">#REF!</definedName>
    <definedName name="CTS_Waste" localSheetId="18">#REF!</definedName>
    <definedName name="CTS_Waste" localSheetId="20">#REF!</definedName>
    <definedName name="CTS_Waste" localSheetId="5">#REF!</definedName>
    <definedName name="CTS_Waste" localSheetId="6">#REF!</definedName>
    <definedName name="CTS_Waste" localSheetId="7">#REF!</definedName>
    <definedName name="CTS_Waste" localSheetId="8">#REF!</definedName>
    <definedName name="CTS_Waste" localSheetId="19">#REF!</definedName>
    <definedName name="CTS_Waste" localSheetId="21">#REF!</definedName>
    <definedName name="CTS_Waste" localSheetId="22">#REF!</definedName>
    <definedName name="CTS_Waste" localSheetId="23">#REF!</definedName>
    <definedName name="CTS_Waste" localSheetId="24">#REF!</definedName>
    <definedName name="CTS_Waste" localSheetId="25">#REF!</definedName>
    <definedName name="CTS_Waste" localSheetId="26">#REF!</definedName>
    <definedName name="CTS_Waste" localSheetId="27">#REF!</definedName>
    <definedName name="CTS_Waste" localSheetId="28">#REF!</definedName>
    <definedName name="CTS_Waste" localSheetId="9">#REF!</definedName>
    <definedName name="CTS_Waste" localSheetId="4">#REF!</definedName>
    <definedName name="CTS_Waste">#REF!</definedName>
    <definedName name="CumulativeFinancialProgress" localSheetId="35">#REF!</definedName>
    <definedName name="CumulativeFinancialProgress" localSheetId="39">#REF!</definedName>
    <definedName name="CumulativeFinancialProgress" localSheetId="29">#REF!</definedName>
    <definedName name="CumulativeFinancialProgress" localSheetId="30">#REF!</definedName>
    <definedName name="CumulativeFinancialProgress" localSheetId="31">#REF!</definedName>
    <definedName name="CumulativeFinancialProgress" localSheetId="33">#REF!</definedName>
    <definedName name="CumulativeFinancialProgress" localSheetId="34">#REF!</definedName>
    <definedName name="CumulativeFinancialProgress" localSheetId="36">#REF!</definedName>
    <definedName name="CumulativeFinancialProgress" localSheetId="37">#REF!</definedName>
    <definedName name="CumulativeFinancialProgress" localSheetId="38">#REF!</definedName>
    <definedName name="CumulativeFinancialProgress" localSheetId="40">#REF!</definedName>
    <definedName name="CumulativeFinancialProgress" localSheetId="41">#REF!</definedName>
    <definedName name="CumulativeFinancialProgress" localSheetId="42">#REF!</definedName>
    <definedName name="CumulativeFinancialProgress" localSheetId="43">#REF!</definedName>
    <definedName name="CumulativeFinancialProgress" localSheetId="44">#REF!</definedName>
    <definedName name="CumulativeFinancialProgress" localSheetId="32">#REF!</definedName>
    <definedName name="CumulativeFinancialProgress" localSheetId="10">#REF!</definedName>
    <definedName name="CumulativeFinancialProgress" localSheetId="11">#REF!</definedName>
    <definedName name="CumulativeFinancialProgress" localSheetId="12">#REF!</definedName>
    <definedName name="CumulativeFinancialProgress" localSheetId="13">#REF!</definedName>
    <definedName name="CumulativeFinancialProgress" localSheetId="14">#REF!</definedName>
    <definedName name="CumulativeFinancialProgress" localSheetId="15">#REF!</definedName>
    <definedName name="CumulativeFinancialProgress" localSheetId="16">#REF!</definedName>
    <definedName name="CumulativeFinancialProgress" localSheetId="17">#REF!</definedName>
    <definedName name="CumulativeFinancialProgress" localSheetId="18">#REF!</definedName>
    <definedName name="CumulativeFinancialProgress" localSheetId="20">#REF!</definedName>
    <definedName name="CumulativeFinancialProgress" localSheetId="5">#REF!</definedName>
    <definedName name="CumulativeFinancialProgress" localSheetId="6">#REF!</definedName>
    <definedName name="CumulativeFinancialProgress" localSheetId="7">#REF!</definedName>
    <definedName name="CumulativeFinancialProgress" localSheetId="8">#REF!</definedName>
    <definedName name="CumulativeFinancialProgress" localSheetId="19">#REF!</definedName>
    <definedName name="CumulativeFinancialProgress" localSheetId="21">#REF!</definedName>
    <definedName name="CumulativeFinancialProgress" localSheetId="22">#REF!</definedName>
    <definedName name="CumulativeFinancialProgress" localSheetId="23">#REF!</definedName>
    <definedName name="CumulativeFinancialProgress" localSheetId="24">#REF!</definedName>
    <definedName name="CumulativeFinancialProgress" localSheetId="25">#REF!</definedName>
    <definedName name="CumulativeFinancialProgress" localSheetId="26">#REF!</definedName>
    <definedName name="CumulativeFinancialProgress" localSheetId="27">#REF!</definedName>
    <definedName name="CumulativeFinancialProgress" localSheetId="28">#REF!</definedName>
    <definedName name="CumulativeFinancialProgress" localSheetId="9">#REF!</definedName>
    <definedName name="CumulativeFinancialProgress" localSheetId="4">#REF!</definedName>
    <definedName name="CumulativeFinancialProgress">#REF!</definedName>
    <definedName name="CumulativePercentCompletion" localSheetId="35">#REF!</definedName>
    <definedName name="CumulativePercentCompletion" localSheetId="39">#REF!</definedName>
    <definedName name="CumulativePercentCompletion" localSheetId="29">#REF!</definedName>
    <definedName name="CumulativePercentCompletion" localSheetId="30">#REF!</definedName>
    <definedName name="CumulativePercentCompletion" localSheetId="31">#REF!</definedName>
    <definedName name="CumulativePercentCompletion" localSheetId="33">#REF!</definedName>
    <definedName name="CumulativePercentCompletion" localSheetId="34">#REF!</definedName>
    <definedName name="CumulativePercentCompletion" localSheetId="36">#REF!</definedName>
    <definedName name="CumulativePercentCompletion" localSheetId="37">#REF!</definedName>
    <definedName name="CumulativePercentCompletion" localSheetId="38">#REF!</definedName>
    <definedName name="CumulativePercentCompletion" localSheetId="40">#REF!</definedName>
    <definedName name="CumulativePercentCompletion" localSheetId="41">#REF!</definedName>
    <definedName name="CumulativePercentCompletion" localSheetId="42">#REF!</definedName>
    <definedName name="CumulativePercentCompletion" localSheetId="43">#REF!</definedName>
    <definedName name="CumulativePercentCompletion" localSheetId="44">#REF!</definedName>
    <definedName name="CumulativePercentCompletion" localSheetId="32">#REF!</definedName>
    <definedName name="CumulativePercentCompletion" localSheetId="10">#REF!</definedName>
    <definedName name="CumulativePercentCompletion" localSheetId="11">#REF!</definedName>
    <definedName name="CumulativePercentCompletion" localSheetId="12">#REF!</definedName>
    <definedName name="CumulativePercentCompletion" localSheetId="13">#REF!</definedName>
    <definedName name="CumulativePercentCompletion" localSheetId="14">#REF!</definedName>
    <definedName name="CumulativePercentCompletion" localSheetId="15">#REF!</definedName>
    <definedName name="CumulativePercentCompletion" localSheetId="16">#REF!</definedName>
    <definedName name="CumulativePercentCompletion" localSheetId="17">#REF!</definedName>
    <definedName name="CumulativePercentCompletion" localSheetId="18">#REF!</definedName>
    <definedName name="CumulativePercentCompletion" localSheetId="20">#REF!</definedName>
    <definedName name="CumulativePercentCompletion" localSheetId="5">#REF!</definedName>
    <definedName name="CumulativePercentCompletion" localSheetId="6">#REF!</definedName>
    <definedName name="CumulativePercentCompletion" localSheetId="7">#REF!</definedName>
    <definedName name="CumulativePercentCompletion" localSheetId="8">#REF!</definedName>
    <definedName name="CumulativePercentCompletion" localSheetId="19">#REF!</definedName>
    <definedName name="CumulativePercentCompletion" localSheetId="21">#REF!</definedName>
    <definedName name="CumulativePercentCompletion" localSheetId="22">#REF!</definedName>
    <definedName name="CumulativePercentCompletion" localSheetId="23">#REF!</definedName>
    <definedName name="CumulativePercentCompletion" localSheetId="24">#REF!</definedName>
    <definedName name="CumulativePercentCompletion" localSheetId="25">#REF!</definedName>
    <definedName name="CumulativePercentCompletion" localSheetId="26">#REF!</definedName>
    <definedName name="CumulativePercentCompletion" localSheetId="27">#REF!</definedName>
    <definedName name="CumulativePercentCompletion" localSheetId="28">#REF!</definedName>
    <definedName name="CumulativePercentCompletion" localSheetId="9">#REF!</definedName>
    <definedName name="CumulativePercentCompletion" localSheetId="4">#REF!</definedName>
    <definedName name="CumulativePercentCompletion">#REF!</definedName>
    <definedName name="CumulativePercentCompletion1" localSheetId="35">#REF!</definedName>
    <definedName name="CumulativePercentCompletion1" localSheetId="39">#REF!</definedName>
    <definedName name="CumulativePercentCompletion1" localSheetId="29">#REF!</definedName>
    <definedName name="CumulativePercentCompletion1" localSheetId="30">#REF!</definedName>
    <definedName name="CumulativePercentCompletion1" localSheetId="31">#REF!</definedName>
    <definedName name="CumulativePercentCompletion1" localSheetId="33">#REF!</definedName>
    <definedName name="CumulativePercentCompletion1" localSheetId="34">#REF!</definedName>
    <definedName name="CumulativePercentCompletion1" localSheetId="36">#REF!</definedName>
    <definedName name="CumulativePercentCompletion1" localSheetId="37">#REF!</definedName>
    <definedName name="CumulativePercentCompletion1" localSheetId="38">#REF!</definedName>
    <definedName name="CumulativePercentCompletion1" localSheetId="40">#REF!</definedName>
    <definedName name="CumulativePercentCompletion1" localSheetId="41">#REF!</definedName>
    <definedName name="CumulativePercentCompletion1" localSheetId="42">#REF!</definedName>
    <definedName name="CumulativePercentCompletion1" localSheetId="43">#REF!</definedName>
    <definedName name="CumulativePercentCompletion1" localSheetId="44">#REF!</definedName>
    <definedName name="CumulativePercentCompletion1" localSheetId="32">#REF!</definedName>
    <definedName name="CumulativePercentCompletion1" localSheetId="10">#REF!</definedName>
    <definedName name="CumulativePercentCompletion1" localSheetId="11">#REF!</definedName>
    <definedName name="CumulativePercentCompletion1" localSheetId="12">#REF!</definedName>
    <definedName name="CumulativePercentCompletion1" localSheetId="13">#REF!</definedName>
    <definedName name="CumulativePercentCompletion1" localSheetId="14">#REF!</definedName>
    <definedName name="CumulativePercentCompletion1" localSheetId="15">#REF!</definedName>
    <definedName name="CumulativePercentCompletion1" localSheetId="16">#REF!</definedName>
    <definedName name="CumulativePercentCompletion1" localSheetId="17">#REF!</definedName>
    <definedName name="CumulativePercentCompletion1" localSheetId="18">#REF!</definedName>
    <definedName name="CumulativePercentCompletion1" localSheetId="20">#REF!</definedName>
    <definedName name="CumulativePercentCompletion1" localSheetId="5">#REF!</definedName>
    <definedName name="CumulativePercentCompletion1" localSheetId="6">#REF!</definedName>
    <definedName name="CumulativePercentCompletion1" localSheetId="7">#REF!</definedName>
    <definedName name="CumulativePercentCompletion1" localSheetId="8">#REF!</definedName>
    <definedName name="CumulativePercentCompletion1" localSheetId="19">#REF!</definedName>
    <definedName name="CumulativePercentCompletion1" localSheetId="21">#REF!</definedName>
    <definedName name="CumulativePercentCompletion1" localSheetId="22">#REF!</definedName>
    <definedName name="CumulativePercentCompletion1" localSheetId="23">#REF!</definedName>
    <definedName name="CumulativePercentCompletion1" localSheetId="24">#REF!</definedName>
    <definedName name="CumulativePercentCompletion1" localSheetId="25">#REF!</definedName>
    <definedName name="CumulativePercentCompletion1" localSheetId="26">#REF!</definedName>
    <definedName name="CumulativePercentCompletion1" localSheetId="27">#REF!</definedName>
    <definedName name="CumulativePercentCompletion1" localSheetId="28">#REF!</definedName>
    <definedName name="CumulativePercentCompletion1" localSheetId="9">#REF!</definedName>
    <definedName name="CumulativePercentCompletion1" localSheetId="4">#REF!</definedName>
    <definedName name="CumulativePercentCompletion1">#REF!</definedName>
    <definedName name="curr_liab_prov" localSheetId="35">#REF!</definedName>
    <definedName name="curr_liab_prov" localSheetId="39">#REF!</definedName>
    <definedName name="curr_liab_prov" localSheetId="29">#REF!</definedName>
    <definedName name="curr_liab_prov" localSheetId="30">#REF!</definedName>
    <definedName name="curr_liab_prov" localSheetId="31">#REF!</definedName>
    <definedName name="curr_liab_prov" localSheetId="33">#REF!</definedName>
    <definedName name="curr_liab_prov" localSheetId="34">#REF!</definedName>
    <definedName name="curr_liab_prov" localSheetId="36">#REF!</definedName>
    <definedName name="curr_liab_prov" localSheetId="37">#REF!</definedName>
    <definedName name="curr_liab_prov" localSheetId="38">#REF!</definedName>
    <definedName name="curr_liab_prov" localSheetId="40">#REF!</definedName>
    <definedName name="curr_liab_prov" localSheetId="41">#REF!</definedName>
    <definedName name="curr_liab_prov" localSheetId="42">#REF!</definedName>
    <definedName name="curr_liab_prov" localSheetId="43">#REF!</definedName>
    <definedName name="curr_liab_prov" localSheetId="44">#REF!</definedName>
    <definedName name="curr_liab_prov" localSheetId="32">#REF!</definedName>
    <definedName name="curr_liab_prov" localSheetId="10">#REF!</definedName>
    <definedName name="curr_liab_prov" localSheetId="11">#REF!</definedName>
    <definedName name="curr_liab_prov" localSheetId="12">#REF!</definedName>
    <definedName name="curr_liab_prov" localSheetId="13">#REF!</definedName>
    <definedName name="curr_liab_prov" localSheetId="14">#REF!</definedName>
    <definedName name="curr_liab_prov" localSheetId="15">#REF!</definedName>
    <definedName name="curr_liab_prov" localSheetId="16">#REF!</definedName>
    <definedName name="curr_liab_prov" localSheetId="17">#REF!</definedName>
    <definedName name="curr_liab_prov" localSheetId="18">#REF!</definedName>
    <definedName name="curr_liab_prov" localSheetId="20">#REF!</definedName>
    <definedName name="curr_liab_prov" localSheetId="5">#REF!</definedName>
    <definedName name="curr_liab_prov" localSheetId="6">#REF!</definedName>
    <definedName name="curr_liab_prov" localSheetId="7">#REF!</definedName>
    <definedName name="curr_liab_prov" localSheetId="8">#REF!</definedName>
    <definedName name="curr_liab_prov" localSheetId="19">#REF!</definedName>
    <definedName name="curr_liab_prov" localSheetId="21">#REF!</definedName>
    <definedName name="curr_liab_prov" localSheetId="22">#REF!</definedName>
    <definedName name="curr_liab_prov" localSheetId="23">#REF!</definedName>
    <definedName name="curr_liab_prov" localSheetId="24">#REF!</definedName>
    <definedName name="curr_liab_prov" localSheetId="25">#REF!</definedName>
    <definedName name="curr_liab_prov" localSheetId="26">#REF!</definedName>
    <definedName name="curr_liab_prov" localSheetId="27">#REF!</definedName>
    <definedName name="curr_liab_prov" localSheetId="28">#REF!</definedName>
    <definedName name="curr_liab_prov" localSheetId="9">#REF!</definedName>
    <definedName name="curr_liab_prov" localSheetId="4">#REF!</definedName>
    <definedName name="curr_liab_prov">#REF!</definedName>
    <definedName name="CURRENCY" localSheetId="35">#REF!</definedName>
    <definedName name="CURRENCY" localSheetId="39">#REF!</definedName>
    <definedName name="CURRENCY" localSheetId="29">#REF!</definedName>
    <definedName name="CURRENCY" localSheetId="30">#REF!</definedName>
    <definedName name="CURRENCY" localSheetId="31">#REF!</definedName>
    <definedName name="CURRENCY" localSheetId="33">#REF!</definedName>
    <definedName name="CURRENCY" localSheetId="34">#REF!</definedName>
    <definedName name="CURRENCY" localSheetId="36">#REF!</definedName>
    <definedName name="CURRENCY" localSheetId="37">#REF!</definedName>
    <definedName name="CURRENCY" localSheetId="38">#REF!</definedName>
    <definedName name="CURRENCY" localSheetId="40">#REF!</definedName>
    <definedName name="CURRENCY" localSheetId="41">#REF!</definedName>
    <definedName name="CURRENCY" localSheetId="42">#REF!</definedName>
    <definedName name="CURRENCY" localSheetId="43">#REF!</definedName>
    <definedName name="CURRENCY" localSheetId="44">#REF!</definedName>
    <definedName name="CURRENCY" localSheetId="32">#REF!</definedName>
    <definedName name="CURRENCY" localSheetId="10">#REF!</definedName>
    <definedName name="CURRENCY" localSheetId="11">#REF!</definedName>
    <definedName name="CURRENCY" localSheetId="12">#REF!</definedName>
    <definedName name="CURRENCY" localSheetId="13">#REF!</definedName>
    <definedName name="CURRENCY" localSheetId="14">#REF!</definedName>
    <definedName name="CURRENCY" localSheetId="15">#REF!</definedName>
    <definedName name="CURRENCY" localSheetId="16">#REF!</definedName>
    <definedName name="CURRENCY" localSheetId="17">#REF!</definedName>
    <definedName name="CURRENCY" localSheetId="18">#REF!</definedName>
    <definedName name="CURRENCY" localSheetId="20">#REF!</definedName>
    <definedName name="CURRENCY" localSheetId="5">#REF!</definedName>
    <definedName name="CURRENCY" localSheetId="6">#REF!</definedName>
    <definedName name="CURRENCY" localSheetId="7">#REF!</definedName>
    <definedName name="CURRENCY" localSheetId="8">#REF!</definedName>
    <definedName name="CURRENCY" localSheetId="19">#REF!</definedName>
    <definedName name="CURRENCY" localSheetId="21">#REF!</definedName>
    <definedName name="CURRENCY" localSheetId="22">#REF!</definedName>
    <definedName name="CURRENCY" localSheetId="23">#REF!</definedName>
    <definedName name="CURRENCY" localSheetId="24">#REF!</definedName>
    <definedName name="CURRENCY" localSheetId="25">#REF!</definedName>
    <definedName name="CURRENCY" localSheetId="26">#REF!</definedName>
    <definedName name="CURRENCY" localSheetId="27">#REF!</definedName>
    <definedName name="CURRENCY" localSheetId="28">#REF!</definedName>
    <definedName name="CURRENCY" localSheetId="9">#REF!</definedName>
    <definedName name="CURRENCY" localSheetId="4">#REF!</definedName>
    <definedName name="CURRENCY">#REF!</definedName>
    <definedName name="Custom_Duty___Others" localSheetId="35">#REF!</definedName>
    <definedName name="Custom_Duty___Others" localSheetId="39">#REF!</definedName>
    <definedName name="Custom_Duty___Others" localSheetId="29">#REF!</definedName>
    <definedName name="Custom_Duty___Others" localSheetId="30">#REF!</definedName>
    <definedName name="Custom_Duty___Others" localSheetId="31">#REF!</definedName>
    <definedName name="Custom_Duty___Others" localSheetId="33">#REF!</definedName>
    <definedName name="Custom_Duty___Others" localSheetId="34">#REF!</definedName>
    <definedName name="Custom_Duty___Others" localSheetId="36">#REF!</definedName>
    <definedName name="Custom_Duty___Others" localSheetId="37">#REF!</definedName>
    <definedName name="Custom_Duty___Others" localSheetId="38">#REF!</definedName>
    <definedName name="Custom_Duty___Others" localSheetId="40">#REF!</definedName>
    <definedName name="Custom_Duty___Others" localSheetId="41">#REF!</definedName>
    <definedName name="Custom_Duty___Others" localSheetId="42">#REF!</definedName>
    <definedName name="Custom_Duty___Others" localSheetId="43">#REF!</definedName>
    <definedName name="Custom_Duty___Others" localSheetId="44">#REF!</definedName>
    <definedName name="Custom_Duty___Others" localSheetId="32">#REF!</definedName>
    <definedName name="Custom_Duty___Others" localSheetId="10">#REF!</definedName>
    <definedName name="Custom_Duty___Others" localSheetId="11">#REF!</definedName>
    <definedName name="Custom_Duty___Others" localSheetId="12">#REF!</definedName>
    <definedName name="Custom_Duty___Others" localSheetId="13">#REF!</definedName>
    <definedName name="Custom_Duty___Others" localSheetId="14">#REF!</definedName>
    <definedName name="Custom_Duty___Others" localSheetId="15">#REF!</definedName>
    <definedName name="Custom_Duty___Others" localSheetId="16">#REF!</definedName>
    <definedName name="Custom_Duty___Others" localSheetId="17">#REF!</definedName>
    <definedName name="Custom_Duty___Others" localSheetId="18">#REF!</definedName>
    <definedName name="Custom_Duty___Others" localSheetId="20">#REF!</definedName>
    <definedName name="Custom_Duty___Others" localSheetId="5">#REF!</definedName>
    <definedName name="Custom_Duty___Others" localSheetId="6">#REF!</definedName>
    <definedName name="Custom_Duty___Others" localSheetId="7">#REF!</definedName>
    <definedName name="Custom_Duty___Others" localSheetId="8">#REF!</definedName>
    <definedName name="Custom_Duty___Others" localSheetId="19">#REF!</definedName>
    <definedName name="Custom_Duty___Others" localSheetId="21">#REF!</definedName>
    <definedName name="Custom_Duty___Others" localSheetId="22">#REF!</definedName>
    <definedName name="Custom_Duty___Others" localSheetId="23">#REF!</definedName>
    <definedName name="Custom_Duty___Others" localSheetId="24">#REF!</definedName>
    <definedName name="Custom_Duty___Others" localSheetId="25">#REF!</definedName>
    <definedName name="Custom_Duty___Others" localSheetId="26">#REF!</definedName>
    <definedName name="Custom_Duty___Others" localSheetId="27">#REF!</definedName>
    <definedName name="Custom_Duty___Others" localSheetId="28">#REF!</definedName>
    <definedName name="Custom_Duty___Others" localSheetId="9">#REF!</definedName>
    <definedName name="Custom_Duty___Others" localSheetId="4">#REF!</definedName>
    <definedName name="Custom_Duty___Others">#REF!</definedName>
    <definedName name="Cut_Out" localSheetId="35">#REF!</definedName>
    <definedName name="Cut_Out" localSheetId="39">#REF!</definedName>
    <definedName name="Cut_Out" localSheetId="29">#REF!</definedName>
    <definedName name="Cut_Out" localSheetId="30">#REF!</definedName>
    <definedName name="Cut_Out" localSheetId="31">#REF!</definedName>
    <definedName name="Cut_Out" localSheetId="33">#REF!</definedName>
    <definedName name="Cut_Out" localSheetId="34">#REF!</definedName>
    <definedName name="Cut_Out" localSheetId="36">#REF!</definedName>
    <definedName name="Cut_Out" localSheetId="37">#REF!</definedName>
    <definedName name="Cut_Out" localSheetId="38">#REF!</definedName>
    <definedName name="Cut_Out" localSheetId="40">#REF!</definedName>
    <definedName name="Cut_Out" localSheetId="41">#REF!</definedName>
    <definedName name="Cut_Out" localSheetId="42">#REF!</definedName>
    <definedName name="Cut_Out" localSheetId="43">#REF!</definedName>
    <definedName name="Cut_Out" localSheetId="44">#REF!</definedName>
    <definedName name="Cut_Out" localSheetId="32">#REF!</definedName>
    <definedName name="Cut_Out" localSheetId="10">#REF!</definedName>
    <definedName name="Cut_Out" localSheetId="11">#REF!</definedName>
    <definedName name="Cut_Out" localSheetId="12">#REF!</definedName>
    <definedName name="Cut_Out" localSheetId="13">#REF!</definedName>
    <definedName name="Cut_Out" localSheetId="14">#REF!</definedName>
    <definedName name="Cut_Out" localSheetId="15">#REF!</definedName>
    <definedName name="Cut_Out" localSheetId="16">#REF!</definedName>
    <definedName name="Cut_Out" localSheetId="17">#REF!</definedName>
    <definedName name="Cut_Out" localSheetId="18">#REF!</definedName>
    <definedName name="Cut_Out" localSheetId="20">#REF!</definedName>
    <definedName name="Cut_Out" localSheetId="5">#REF!</definedName>
    <definedName name="Cut_Out" localSheetId="6">#REF!</definedName>
    <definedName name="Cut_Out" localSheetId="7">#REF!</definedName>
    <definedName name="Cut_Out" localSheetId="8">#REF!</definedName>
    <definedName name="Cut_Out" localSheetId="19">#REF!</definedName>
    <definedName name="Cut_Out" localSheetId="21">#REF!</definedName>
    <definedName name="Cut_Out" localSheetId="22">#REF!</definedName>
    <definedName name="Cut_Out" localSheetId="23">#REF!</definedName>
    <definedName name="Cut_Out" localSheetId="24">#REF!</definedName>
    <definedName name="Cut_Out" localSheetId="25">#REF!</definedName>
    <definedName name="Cut_Out" localSheetId="26">#REF!</definedName>
    <definedName name="Cut_Out" localSheetId="27">#REF!</definedName>
    <definedName name="Cut_Out" localSheetId="28">#REF!</definedName>
    <definedName name="Cut_Out" localSheetId="9">#REF!</definedName>
    <definedName name="Cut_Out" localSheetId="4">#REF!</definedName>
    <definedName name="Cut_Out">#REF!</definedName>
    <definedName name="Cutting_Cost" localSheetId="35">#REF!</definedName>
    <definedName name="Cutting_Cost" localSheetId="39">#REF!</definedName>
    <definedName name="Cutting_Cost" localSheetId="29">#REF!</definedName>
    <definedName name="Cutting_Cost" localSheetId="30">#REF!</definedName>
    <definedName name="Cutting_Cost" localSheetId="31">#REF!</definedName>
    <definedName name="Cutting_Cost" localSheetId="33">#REF!</definedName>
    <definedName name="Cutting_Cost" localSheetId="34">#REF!</definedName>
    <definedName name="Cutting_Cost" localSheetId="36">#REF!</definedName>
    <definedName name="Cutting_Cost" localSheetId="37">#REF!</definedName>
    <definedName name="Cutting_Cost" localSheetId="38">#REF!</definedName>
    <definedName name="Cutting_Cost" localSheetId="40">#REF!</definedName>
    <definedName name="Cutting_Cost" localSheetId="41">#REF!</definedName>
    <definedName name="Cutting_Cost" localSheetId="42">#REF!</definedName>
    <definedName name="Cutting_Cost" localSheetId="43">#REF!</definedName>
    <definedName name="Cutting_Cost" localSheetId="44">#REF!</definedName>
    <definedName name="Cutting_Cost" localSheetId="32">#REF!</definedName>
    <definedName name="Cutting_Cost" localSheetId="10">#REF!</definedName>
    <definedName name="Cutting_Cost" localSheetId="11">#REF!</definedName>
    <definedName name="Cutting_Cost" localSheetId="12">#REF!</definedName>
    <definedName name="Cutting_Cost" localSheetId="13">#REF!</definedName>
    <definedName name="Cutting_Cost" localSheetId="14">#REF!</definedName>
    <definedName name="Cutting_Cost" localSheetId="15">#REF!</definedName>
    <definedName name="Cutting_Cost" localSheetId="16">#REF!</definedName>
    <definedName name="Cutting_Cost" localSheetId="17">#REF!</definedName>
    <definedName name="Cutting_Cost" localSheetId="18">#REF!</definedName>
    <definedName name="Cutting_Cost" localSheetId="20">#REF!</definedName>
    <definedName name="Cutting_Cost" localSheetId="5">#REF!</definedName>
    <definedName name="Cutting_Cost" localSheetId="6">#REF!</definedName>
    <definedName name="Cutting_Cost" localSheetId="7">#REF!</definedName>
    <definedName name="Cutting_Cost" localSheetId="8">#REF!</definedName>
    <definedName name="Cutting_Cost" localSheetId="19">#REF!</definedName>
    <definedName name="Cutting_Cost" localSheetId="21">#REF!</definedName>
    <definedName name="Cutting_Cost" localSheetId="22">#REF!</definedName>
    <definedName name="Cutting_Cost" localSheetId="23">#REF!</definedName>
    <definedName name="Cutting_Cost" localSheetId="24">#REF!</definedName>
    <definedName name="Cutting_Cost" localSheetId="25">#REF!</definedName>
    <definedName name="Cutting_Cost" localSheetId="26">#REF!</definedName>
    <definedName name="Cutting_Cost" localSheetId="27">#REF!</definedName>
    <definedName name="Cutting_Cost" localSheetId="28">#REF!</definedName>
    <definedName name="Cutting_Cost" localSheetId="9">#REF!</definedName>
    <definedName name="Cutting_Cost" localSheetId="4">#REF!</definedName>
    <definedName name="Cutting_Cost">#REF!</definedName>
    <definedName name="data1" localSheetId="35" hidden="1">#REF!</definedName>
    <definedName name="data1" localSheetId="39" hidden="1">#REF!</definedName>
    <definedName name="data1" localSheetId="29" hidden="1">#REF!</definedName>
    <definedName name="data1" localSheetId="30" hidden="1">#REF!</definedName>
    <definedName name="data1" localSheetId="31" hidden="1">#REF!</definedName>
    <definedName name="data1" localSheetId="33" hidden="1">#REF!</definedName>
    <definedName name="data1" localSheetId="34" hidden="1">#REF!</definedName>
    <definedName name="data1" localSheetId="36" hidden="1">#REF!</definedName>
    <definedName name="data1" localSheetId="37" hidden="1">#REF!</definedName>
    <definedName name="data1" localSheetId="38" hidden="1">#REF!</definedName>
    <definedName name="data1" localSheetId="40" hidden="1">#REF!</definedName>
    <definedName name="data1" localSheetId="41" hidden="1">#REF!</definedName>
    <definedName name="data1" localSheetId="42" hidden="1">#REF!</definedName>
    <definedName name="data1" localSheetId="43" hidden="1">#REF!</definedName>
    <definedName name="data1" localSheetId="44" hidden="1">#REF!</definedName>
    <definedName name="data1" localSheetId="32" hidden="1">#REF!</definedName>
    <definedName name="data1" localSheetId="10" hidden="1">#REF!</definedName>
    <definedName name="data1" localSheetId="11" hidden="1">#REF!</definedName>
    <definedName name="data1" localSheetId="12" hidden="1">#REF!</definedName>
    <definedName name="data1" localSheetId="13" hidden="1">#REF!</definedName>
    <definedName name="data1" localSheetId="14" hidden="1">#REF!</definedName>
    <definedName name="data1" localSheetId="15" hidden="1">#REF!</definedName>
    <definedName name="data1" localSheetId="16" hidden="1">#REF!</definedName>
    <definedName name="data1" localSheetId="17" hidden="1">#REF!</definedName>
    <definedName name="data1" localSheetId="18" hidden="1">#REF!</definedName>
    <definedName name="data1" localSheetId="20" hidden="1">#REF!</definedName>
    <definedName name="data1" localSheetId="5" hidden="1">#REF!</definedName>
    <definedName name="data1" localSheetId="6" hidden="1">#REF!</definedName>
    <definedName name="data1" localSheetId="7" hidden="1">#REF!</definedName>
    <definedName name="data1" localSheetId="8" hidden="1">#REF!</definedName>
    <definedName name="data1" localSheetId="19" hidden="1">#REF!</definedName>
    <definedName name="data1" localSheetId="21" hidden="1">#REF!</definedName>
    <definedName name="data1" localSheetId="22" hidden="1">#REF!</definedName>
    <definedName name="data1" localSheetId="23" hidden="1">#REF!</definedName>
    <definedName name="data1" localSheetId="24" hidden="1">#REF!</definedName>
    <definedName name="data1" localSheetId="25" hidden="1">#REF!</definedName>
    <definedName name="data1" localSheetId="26" hidden="1">#REF!</definedName>
    <definedName name="data1" localSheetId="27" hidden="1">#REF!</definedName>
    <definedName name="data1" localSheetId="28" hidden="1">#REF!</definedName>
    <definedName name="data1" localSheetId="9" hidden="1">#REF!</definedName>
    <definedName name="data1" localSheetId="4" hidden="1">#REF!</definedName>
    <definedName name="data1" hidden="1">#REF!</definedName>
    <definedName name="data2" localSheetId="35" hidden="1">#REF!</definedName>
    <definedName name="data2" localSheetId="39" hidden="1">#REF!</definedName>
    <definedName name="data2" localSheetId="29" hidden="1">#REF!</definedName>
    <definedName name="data2" localSheetId="30" hidden="1">#REF!</definedName>
    <definedName name="data2" localSheetId="31" hidden="1">#REF!</definedName>
    <definedName name="data2" localSheetId="33" hidden="1">#REF!</definedName>
    <definedName name="data2" localSheetId="34" hidden="1">#REF!</definedName>
    <definedName name="data2" localSheetId="36" hidden="1">#REF!</definedName>
    <definedName name="data2" localSheetId="37" hidden="1">#REF!</definedName>
    <definedName name="data2" localSheetId="38" hidden="1">#REF!</definedName>
    <definedName name="data2" localSheetId="40" hidden="1">#REF!</definedName>
    <definedName name="data2" localSheetId="41" hidden="1">#REF!</definedName>
    <definedName name="data2" localSheetId="42" hidden="1">#REF!</definedName>
    <definedName name="data2" localSheetId="43" hidden="1">#REF!</definedName>
    <definedName name="data2" localSheetId="44" hidden="1">#REF!</definedName>
    <definedName name="data2" localSheetId="32" hidden="1">#REF!</definedName>
    <definedName name="data2" localSheetId="10" hidden="1">#REF!</definedName>
    <definedName name="data2" localSheetId="11" hidden="1">#REF!</definedName>
    <definedName name="data2" localSheetId="12" hidden="1">#REF!</definedName>
    <definedName name="data2" localSheetId="13" hidden="1">#REF!</definedName>
    <definedName name="data2" localSheetId="14" hidden="1">#REF!</definedName>
    <definedName name="data2" localSheetId="15" hidden="1">#REF!</definedName>
    <definedName name="data2" localSheetId="16" hidden="1">#REF!</definedName>
    <definedName name="data2" localSheetId="17" hidden="1">#REF!</definedName>
    <definedName name="data2" localSheetId="18" hidden="1">#REF!</definedName>
    <definedName name="data2" localSheetId="20" hidden="1">#REF!</definedName>
    <definedName name="data2" localSheetId="5" hidden="1">#REF!</definedName>
    <definedName name="data2" localSheetId="6" hidden="1">#REF!</definedName>
    <definedName name="data2" localSheetId="7" hidden="1">#REF!</definedName>
    <definedName name="data2" localSheetId="8" hidden="1">#REF!</definedName>
    <definedName name="data2" localSheetId="19" hidden="1">#REF!</definedName>
    <definedName name="data2" localSheetId="21" hidden="1">#REF!</definedName>
    <definedName name="data2" localSheetId="22" hidden="1">#REF!</definedName>
    <definedName name="data2" localSheetId="23" hidden="1">#REF!</definedName>
    <definedName name="data2" localSheetId="24" hidden="1">#REF!</definedName>
    <definedName name="data2" localSheetId="25" hidden="1">#REF!</definedName>
    <definedName name="data2" localSheetId="26" hidden="1">#REF!</definedName>
    <definedName name="data2" localSheetId="27" hidden="1">#REF!</definedName>
    <definedName name="data2" localSheetId="28" hidden="1">#REF!</definedName>
    <definedName name="data2" localSheetId="9" hidden="1">#REF!</definedName>
    <definedName name="data2" localSheetId="4" hidden="1">#REF!</definedName>
    <definedName name="data2" hidden="1">#REF!</definedName>
    <definedName name="data3" localSheetId="35" hidden="1">#REF!</definedName>
    <definedName name="data3" localSheetId="39" hidden="1">#REF!</definedName>
    <definedName name="data3" localSheetId="29" hidden="1">#REF!</definedName>
    <definedName name="data3" localSheetId="30" hidden="1">#REF!</definedName>
    <definedName name="data3" localSheetId="31" hidden="1">#REF!</definedName>
    <definedName name="data3" localSheetId="33" hidden="1">#REF!</definedName>
    <definedName name="data3" localSheetId="34" hidden="1">#REF!</definedName>
    <definedName name="data3" localSheetId="36" hidden="1">#REF!</definedName>
    <definedName name="data3" localSheetId="37" hidden="1">#REF!</definedName>
    <definedName name="data3" localSheetId="38" hidden="1">#REF!</definedName>
    <definedName name="data3" localSheetId="40" hidden="1">#REF!</definedName>
    <definedName name="data3" localSheetId="41" hidden="1">#REF!</definedName>
    <definedName name="data3" localSheetId="42" hidden="1">#REF!</definedName>
    <definedName name="data3" localSheetId="43" hidden="1">#REF!</definedName>
    <definedName name="data3" localSheetId="44" hidden="1">#REF!</definedName>
    <definedName name="data3" localSheetId="32" hidden="1">#REF!</definedName>
    <definedName name="data3" localSheetId="10" hidden="1">#REF!</definedName>
    <definedName name="data3" localSheetId="11" hidden="1">#REF!</definedName>
    <definedName name="data3" localSheetId="12" hidden="1">#REF!</definedName>
    <definedName name="data3" localSheetId="13" hidden="1">#REF!</definedName>
    <definedName name="data3" localSheetId="14" hidden="1">#REF!</definedName>
    <definedName name="data3" localSheetId="15" hidden="1">#REF!</definedName>
    <definedName name="data3" localSheetId="16" hidden="1">#REF!</definedName>
    <definedName name="data3" localSheetId="17" hidden="1">#REF!</definedName>
    <definedName name="data3" localSheetId="18" hidden="1">#REF!</definedName>
    <definedName name="data3" localSheetId="20" hidden="1">#REF!</definedName>
    <definedName name="data3" localSheetId="5" hidden="1">#REF!</definedName>
    <definedName name="data3" localSheetId="6" hidden="1">#REF!</definedName>
    <definedName name="data3" localSheetId="7" hidden="1">#REF!</definedName>
    <definedName name="data3" localSheetId="8" hidden="1">#REF!</definedName>
    <definedName name="data3" localSheetId="19" hidden="1">#REF!</definedName>
    <definedName name="data3" localSheetId="21" hidden="1">#REF!</definedName>
    <definedName name="data3" localSheetId="22" hidden="1">#REF!</definedName>
    <definedName name="data3" localSheetId="23" hidden="1">#REF!</definedName>
    <definedName name="data3" localSheetId="24" hidden="1">#REF!</definedName>
    <definedName name="data3" localSheetId="25" hidden="1">#REF!</definedName>
    <definedName name="data3" localSheetId="26" hidden="1">#REF!</definedName>
    <definedName name="data3" localSheetId="27" hidden="1">#REF!</definedName>
    <definedName name="data3" localSheetId="28" hidden="1">#REF!</definedName>
    <definedName name="data3" localSheetId="9" hidden="1">#REF!</definedName>
    <definedName name="data3" localSheetId="4" hidden="1">#REF!</definedName>
    <definedName name="data3" hidden="1">#REF!</definedName>
    <definedName name="_xlnm.Database" localSheetId="35">#REF!</definedName>
    <definedName name="_xlnm.Database" localSheetId="39">#REF!</definedName>
    <definedName name="_xlnm.Database" localSheetId="29">#REF!</definedName>
    <definedName name="_xlnm.Database" localSheetId="30">#REF!</definedName>
    <definedName name="_xlnm.Database" localSheetId="31">#REF!</definedName>
    <definedName name="_xlnm.Database" localSheetId="33">#REF!</definedName>
    <definedName name="_xlnm.Database" localSheetId="34">#REF!</definedName>
    <definedName name="_xlnm.Database" localSheetId="36">#REF!</definedName>
    <definedName name="_xlnm.Database" localSheetId="37">#REF!</definedName>
    <definedName name="_xlnm.Database" localSheetId="38">#REF!</definedName>
    <definedName name="_xlnm.Database" localSheetId="40">#REF!</definedName>
    <definedName name="_xlnm.Database" localSheetId="41">#REF!</definedName>
    <definedName name="_xlnm.Database" localSheetId="42">#REF!</definedName>
    <definedName name="_xlnm.Database" localSheetId="43">#REF!</definedName>
    <definedName name="_xlnm.Database" localSheetId="44">#REF!</definedName>
    <definedName name="_xlnm.Database" localSheetId="32">#REF!</definedName>
    <definedName name="_xlnm.Database" localSheetId="10">#REF!</definedName>
    <definedName name="_xlnm.Database" localSheetId="11">#REF!</definedName>
    <definedName name="_xlnm.Database" localSheetId="12">#REF!</definedName>
    <definedName name="_xlnm.Database" localSheetId="13">#REF!</definedName>
    <definedName name="_xlnm.Database" localSheetId="14">#REF!</definedName>
    <definedName name="_xlnm.Database" localSheetId="15">#REF!</definedName>
    <definedName name="_xlnm.Database" localSheetId="16">#REF!</definedName>
    <definedName name="_xlnm.Database" localSheetId="17">#REF!</definedName>
    <definedName name="_xlnm.Database" localSheetId="18">#REF!</definedName>
    <definedName name="_xlnm.Database" localSheetId="20">#REF!</definedName>
    <definedName name="_xlnm.Database" localSheetId="5">#REF!</definedName>
    <definedName name="_xlnm.Database" localSheetId="6">#REF!</definedName>
    <definedName name="_xlnm.Database" localSheetId="7">#REF!</definedName>
    <definedName name="_xlnm.Database" localSheetId="8">#REF!</definedName>
    <definedName name="_xlnm.Database" localSheetId="19">#REF!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9">#REF!</definedName>
    <definedName name="_xlnm.Database" localSheetId="4">#REF!</definedName>
    <definedName name="_xlnm.Database">#REF!</definedName>
    <definedName name="DATE" localSheetId="35">#REF!</definedName>
    <definedName name="DATE" localSheetId="39">#REF!</definedName>
    <definedName name="DATE" localSheetId="29">#REF!</definedName>
    <definedName name="DATE" localSheetId="30">#REF!</definedName>
    <definedName name="DATE" localSheetId="31">#REF!</definedName>
    <definedName name="DATE" localSheetId="33">#REF!</definedName>
    <definedName name="DATE" localSheetId="34">#REF!</definedName>
    <definedName name="DATE" localSheetId="36">#REF!</definedName>
    <definedName name="DATE" localSheetId="37">#REF!</definedName>
    <definedName name="DATE" localSheetId="38">#REF!</definedName>
    <definedName name="DATE" localSheetId="40">#REF!</definedName>
    <definedName name="DATE" localSheetId="41">#REF!</definedName>
    <definedName name="DATE" localSheetId="42">#REF!</definedName>
    <definedName name="DATE" localSheetId="43">#REF!</definedName>
    <definedName name="DATE" localSheetId="44">#REF!</definedName>
    <definedName name="DATE" localSheetId="32">#REF!</definedName>
    <definedName name="DATE" localSheetId="10">#REF!</definedName>
    <definedName name="DATE" localSheetId="11">#REF!</definedName>
    <definedName name="DATE" localSheetId="12">#REF!</definedName>
    <definedName name="DATE" localSheetId="13">#REF!</definedName>
    <definedName name="DATE" localSheetId="14">#REF!</definedName>
    <definedName name="DATE" localSheetId="15">#REF!</definedName>
    <definedName name="DATE" localSheetId="16">#REF!</definedName>
    <definedName name="DATE" localSheetId="17">#REF!</definedName>
    <definedName name="DATE" localSheetId="18">#REF!</definedName>
    <definedName name="DATE" localSheetId="20">#REF!</definedName>
    <definedName name="DATE" localSheetId="5">#REF!</definedName>
    <definedName name="DATE" localSheetId="6">#REF!</definedName>
    <definedName name="DATE" localSheetId="7">#REF!</definedName>
    <definedName name="DATE" localSheetId="8">#REF!</definedName>
    <definedName name="DATE" localSheetId="19">#REF!</definedName>
    <definedName name="DATE" localSheetId="21">#REF!</definedName>
    <definedName name="DATE" localSheetId="22">#REF!</definedName>
    <definedName name="DATE" localSheetId="23">#REF!</definedName>
    <definedName name="DATE" localSheetId="24">#REF!</definedName>
    <definedName name="DATE" localSheetId="25">#REF!</definedName>
    <definedName name="DATE" localSheetId="26">#REF!</definedName>
    <definedName name="DATE" localSheetId="27">#REF!</definedName>
    <definedName name="DATE" localSheetId="28">#REF!</definedName>
    <definedName name="DATE" localSheetId="9">#REF!</definedName>
    <definedName name="DATE" localSheetId="4">#REF!</definedName>
    <definedName name="DATE">#REF!</definedName>
    <definedName name="dd" localSheetId="35">#REF!</definedName>
    <definedName name="dd" localSheetId="39">#REF!</definedName>
    <definedName name="dd" localSheetId="29">#REF!</definedName>
    <definedName name="dd" localSheetId="30">#REF!</definedName>
    <definedName name="dd" localSheetId="31">#REF!</definedName>
    <definedName name="dd" localSheetId="33">#REF!</definedName>
    <definedName name="dd" localSheetId="34">#REF!</definedName>
    <definedName name="dd" localSheetId="36">#REF!</definedName>
    <definedName name="dd" localSheetId="37">#REF!</definedName>
    <definedName name="dd" localSheetId="38">#REF!</definedName>
    <definedName name="dd" localSheetId="40">#REF!</definedName>
    <definedName name="dd" localSheetId="41">#REF!</definedName>
    <definedName name="dd" localSheetId="42">#REF!</definedName>
    <definedName name="dd" localSheetId="43">#REF!</definedName>
    <definedName name="dd" localSheetId="44">#REF!</definedName>
    <definedName name="dd" localSheetId="32">#REF!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20">#REF!</definedName>
    <definedName name="dd" localSheetId="5">#REF!</definedName>
    <definedName name="dd" localSheetId="6">#REF!</definedName>
    <definedName name="dd" localSheetId="7">#REF!</definedName>
    <definedName name="dd" localSheetId="8">#REF!</definedName>
    <definedName name="dd" localSheetId="19">#REF!</definedName>
    <definedName name="dd" localSheetId="21">#REF!</definedName>
    <definedName name="dd" localSheetId="22">#REF!</definedName>
    <definedName name="dd" localSheetId="23">#REF!</definedName>
    <definedName name="dd" localSheetId="24">#REF!</definedName>
    <definedName name="dd" localSheetId="25">#REF!</definedName>
    <definedName name="dd" localSheetId="26">#REF!</definedName>
    <definedName name="dd" localSheetId="27">#REF!</definedName>
    <definedName name="dd" localSheetId="28">#REF!</definedName>
    <definedName name="dd" localSheetId="9">#REF!</definedName>
    <definedName name="dd" localSheetId="4">#REF!</definedName>
    <definedName name="dd">#REF!</definedName>
    <definedName name="ddd" localSheetId="35">#REF!</definedName>
    <definedName name="ddd" localSheetId="39">#REF!</definedName>
    <definedName name="ddd" localSheetId="29">#REF!</definedName>
    <definedName name="ddd" localSheetId="30">#REF!</definedName>
    <definedName name="ddd" localSheetId="31">#REF!</definedName>
    <definedName name="ddd" localSheetId="33">#REF!</definedName>
    <definedName name="ddd" localSheetId="34">#REF!</definedName>
    <definedName name="ddd" localSheetId="36">#REF!</definedName>
    <definedName name="ddd" localSheetId="37">#REF!</definedName>
    <definedName name="ddd" localSheetId="38">#REF!</definedName>
    <definedName name="ddd" localSheetId="40">#REF!</definedName>
    <definedName name="ddd" localSheetId="41">#REF!</definedName>
    <definedName name="ddd" localSheetId="42">#REF!</definedName>
    <definedName name="ddd" localSheetId="43">#REF!</definedName>
    <definedName name="ddd" localSheetId="44">#REF!</definedName>
    <definedName name="ddd" localSheetId="32">#REF!</definedName>
    <definedName name="ddd" localSheetId="10">#REF!</definedName>
    <definedName name="ddd" localSheetId="11">#REF!</definedName>
    <definedName name="ddd" localSheetId="12">#REF!</definedName>
    <definedName name="ddd" localSheetId="13">#REF!</definedName>
    <definedName name="ddd" localSheetId="14">#REF!</definedName>
    <definedName name="ddd" localSheetId="15">#REF!</definedName>
    <definedName name="ddd" localSheetId="16">#REF!</definedName>
    <definedName name="ddd" localSheetId="17">#REF!</definedName>
    <definedName name="ddd" localSheetId="18">#REF!</definedName>
    <definedName name="ddd" localSheetId="20">#REF!</definedName>
    <definedName name="ddd" localSheetId="5">#REF!</definedName>
    <definedName name="ddd" localSheetId="6">#REF!</definedName>
    <definedName name="ddd" localSheetId="7">#REF!</definedName>
    <definedName name="ddd" localSheetId="8">#REF!</definedName>
    <definedName name="ddd" localSheetId="19">#REF!</definedName>
    <definedName name="ddd" localSheetId="21">#REF!</definedName>
    <definedName name="ddd" localSheetId="22">#REF!</definedName>
    <definedName name="ddd" localSheetId="23">#REF!</definedName>
    <definedName name="ddd" localSheetId="24">#REF!</definedName>
    <definedName name="ddd" localSheetId="25">#REF!</definedName>
    <definedName name="ddd" localSheetId="26">#REF!</definedName>
    <definedName name="ddd" localSheetId="27">#REF!</definedName>
    <definedName name="ddd" localSheetId="28">#REF!</definedName>
    <definedName name="ddd" localSheetId="9">#REF!</definedName>
    <definedName name="ddd" localSheetId="4">#REF!</definedName>
    <definedName name="ddd">#REF!</definedName>
    <definedName name="Depn" localSheetId="35">#REF!</definedName>
    <definedName name="Depn" localSheetId="39">#REF!</definedName>
    <definedName name="Depn" localSheetId="29">#REF!</definedName>
    <definedName name="Depn" localSheetId="30">#REF!</definedName>
    <definedName name="Depn" localSheetId="31">#REF!</definedName>
    <definedName name="Depn" localSheetId="33">#REF!</definedName>
    <definedName name="Depn" localSheetId="34">#REF!</definedName>
    <definedName name="Depn" localSheetId="36">#REF!</definedName>
    <definedName name="Depn" localSheetId="37">#REF!</definedName>
    <definedName name="Depn" localSheetId="38">#REF!</definedName>
    <definedName name="Depn" localSheetId="40">#REF!</definedName>
    <definedName name="Depn" localSheetId="41">#REF!</definedName>
    <definedName name="Depn" localSheetId="42">#REF!</definedName>
    <definedName name="Depn" localSheetId="43">#REF!</definedName>
    <definedName name="Depn" localSheetId="44">#REF!</definedName>
    <definedName name="Depn" localSheetId="32">#REF!</definedName>
    <definedName name="Depn" localSheetId="10">#REF!</definedName>
    <definedName name="Depn" localSheetId="11">#REF!</definedName>
    <definedName name="Depn" localSheetId="12">#REF!</definedName>
    <definedName name="Depn" localSheetId="13">#REF!</definedName>
    <definedName name="Depn" localSheetId="14">#REF!</definedName>
    <definedName name="Depn" localSheetId="15">#REF!</definedName>
    <definedName name="Depn" localSheetId="16">#REF!</definedName>
    <definedName name="Depn" localSheetId="17">#REF!</definedName>
    <definedName name="Depn" localSheetId="18">#REF!</definedName>
    <definedName name="Depn" localSheetId="20">#REF!</definedName>
    <definedName name="Depn" localSheetId="5">#REF!</definedName>
    <definedName name="Depn" localSheetId="6">#REF!</definedName>
    <definedName name="Depn" localSheetId="7">#REF!</definedName>
    <definedName name="Depn" localSheetId="8">#REF!</definedName>
    <definedName name="Depn" localSheetId="19">#REF!</definedName>
    <definedName name="Depn" localSheetId="21">#REF!</definedName>
    <definedName name="Depn" localSheetId="22">#REF!</definedName>
    <definedName name="Depn" localSheetId="23">#REF!</definedName>
    <definedName name="Depn" localSheetId="24">#REF!</definedName>
    <definedName name="Depn" localSheetId="25">#REF!</definedName>
    <definedName name="Depn" localSheetId="26">#REF!</definedName>
    <definedName name="Depn" localSheetId="27">#REF!</definedName>
    <definedName name="Depn" localSheetId="28">#REF!</definedName>
    <definedName name="Depn" localSheetId="9">#REF!</definedName>
    <definedName name="Depn" localSheetId="4">#REF!</definedName>
    <definedName name="Depn">#REF!</definedName>
    <definedName name="DES" localSheetId="35">#REF!</definedName>
    <definedName name="DES" localSheetId="39">#REF!</definedName>
    <definedName name="DES" localSheetId="29">#REF!</definedName>
    <definedName name="DES" localSheetId="30">#REF!</definedName>
    <definedName name="DES" localSheetId="31">#REF!</definedName>
    <definedName name="DES" localSheetId="33">#REF!</definedName>
    <definedName name="DES" localSheetId="34">#REF!</definedName>
    <definedName name="DES" localSheetId="36">#REF!</definedName>
    <definedName name="DES" localSheetId="37">#REF!</definedName>
    <definedName name="DES" localSheetId="38">#REF!</definedName>
    <definedName name="DES" localSheetId="40">#REF!</definedName>
    <definedName name="DES" localSheetId="41">#REF!</definedName>
    <definedName name="DES" localSheetId="42">#REF!</definedName>
    <definedName name="DES" localSheetId="43">#REF!</definedName>
    <definedName name="DES" localSheetId="44">#REF!</definedName>
    <definedName name="DES" localSheetId="32">#REF!</definedName>
    <definedName name="DES" localSheetId="10">#REF!</definedName>
    <definedName name="DES" localSheetId="11">#REF!</definedName>
    <definedName name="DES" localSheetId="12">#REF!</definedName>
    <definedName name="DES" localSheetId="13">#REF!</definedName>
    <definedName name="DES" localSheetId="14">#REF!</definedName>
    <definedName name="DES" localSheetId="15">#REF!</definedName>
    <definedName name="DES" localSheetId="16">#REF!</definedName>
    <definedName name="DES" localSheetId="17">#REF!</definedName>
    <definedName name="DES" localSheetId="18">#REF!</definedName>
    <definedName name="DES" localSheetId="20">#REF!</definedName>
    <definedName name="DES" localSheetId="5">#REF!</definedName>
    <definedName name="DES" localSheetId="6">#REF!</definedName>
    <definedName name="DES" localSheetId="7">#REF!</definedName>
    <definedName name="DES" localSheetId="8">#REF!</definedName>
    <definedName name="DES" localSheetId="19">#REF!</definedName>
    <definedName name="DES" localSheetId="21">#REF!</definedName>
    <definedName name="DES" localSheetId="22">#REF!</definedName>
    <definedName name="DES" localSheetId="23">#REF!</definedName>
    <definedName name="DES" localSheetId="24">#REF!</definedName>
    <definedName name="DES" localSheetId="25">#REF!</definedName>
    <definedName name="DES" localSheetId="26">#REF!</definedName>
    <definedName name="DES" localSheetId="27">#REF!</definedName>
    <definedName name="DES" localSheetId="28">#REF!</definedName>
    <definedName name="DES" localSheetId="9">#REF!</definedName>
    <definedName name="DES" localSheetId="4">#REF!</definedName>
    <definedName name="DES">#REF!</definedName>
    <definedName name="Description">"B1"</definedName>
    <definedName name="DEVIS" localSheetId="35">#REF!</definedName>
    <definedName name="DEVIS" localSheetId="39">#REF!</definedName>
    <definedName name="DEVIS" localSheetId="29">#REF!</definedName>
    <definedName name="DEVIS" localSheetId="30">#REF!</definedName>
    <definedName name="DEVIS" localSheetId="31">#REF!</definedName>
    <definedName name="DEVIS" localSheetId="33">#REF!</definedName>
    <definedName name="DEVIS" localSheetId="34">#REF!</definedName>
    <definedName name="DEVIS" localSheetId="36">#REF!</definedName>
    <definedName name="DEVIS" localSheetId="37">#REF!</definedName>
    <definedName name="DEVIS" localSheetId="38">#REF!</definedName>
    <definedName name="DEVIS" localSheetId="40">#REF!</definedName>
    <definedName name="DEVIS" localSheetId="41">#REF!</definedName>
    <definedName name="DEVIS" localSheetId="42">#REF!</definedName>
    <definedName name="DEVIS" localSheetId="43">#REF!</definedName>
    <definedName name="DEVIS" localSheetId="44">#REF!</definedName>
    <definedName name="DEVIS" localSheetId="32">#REF!</definedName>
    <definedName name="DEVIS" localSheetId="10">#REF!</definedName>
    <definedName name="DEVIS" localSheetId="11">#REF!</definedName>
    <definedName name="DEVIS" localSheetId="12">#REF!</definedName>
    <definedName name="DEVIS" localSheetId="13">#REF!</definedName>
    <definedName name="DEVIS" localSheetId="14">#REF!</definedName>
    <definedName name="DEVIS" localSheetId="15">#REF!</definedName>
    <definedName name="DEVIS" localSheetId="16">#REF!</definedName>
    <definedName name="DEVIS" localSheetId="17">#REF!</definedName>
    <definedName name="DEVIS" localSheetId="18">#REF!</definedName>
    <definedName name="DEVIS" localSheetId="20">#REF!</definedName>
    <definedName name="DEVIS" localSheetId="5">#REF!</definedName>
    <definedName name="DEVIS" localSheetId="6">#REF!</definedName>
    <definedName name="DEVIS" localSheetId="7">#REF!</definedName>
    <definedName name="DEVIS" localSheetId="8">#REF!</definedName>
    <definedName name="DEVIS" localSheetId="19">#REF!</definedName>
    <definedName name="DEVIS" localSheetId="21">#REF!</definedName>
    <definedName name="DEVIS" localSheetId="22">#REF!</definedName>
    <definedName name="DEVIS" localSheetId="23">#REF!</definedName>
    <definedName name="DEVIS" localSheetId="24">#REF!</definedName>
    <definedName name="DEVIS" localSheetId="25">#REF!</definedName>
    <definedName name="DEVIS" localSheetId="26">#REF!</definedName>
    <definedName name="DEVIS" localSheetId="27">#REF!</definedName>
    <definedName name="DEVIS" localSheetId="28">#REF!</definedName>
    <definedName name="DEVIS" localSheetId="9">#REF!</definedName>
    <definedName name="DEVIS" localSheetId="4">#REF!</definedName>
    <definedName name="DEVIS">#REF!</definedName>
    <definedName name="df" localSheetId="35">#REF!</definedName>
    <definedName name="df" localSheetId="39">#REF!</definedName>
    <definedName name="df" localSheetId="29">#REF!</definedName>
    <definedName name="df" localSheetId="30">#REF!</definedName>
    <definedName name="df" localSheetId="31">#REF!</definedName>
    <definedName name="df" localSheetId="33">#REF!</definedName>
    <definedName name="df" localSheetId="34">#REF!</definedName>
    <definedName name="df" localSheetId="36">#REF!</definedName>
    <definedName name="df" localSheetId="37">#REF!</definedName>
    <definedName name="df" localSheetId="38">#REF!</definedName>
    <definedName name="df" localSheetId="40">#REF!</definedName>
    <definedName name="df" localSheetId="41">#REF!</definedName>
    <definedName name="df" localSheetId="42">#REF!</definedName>
    <definedName name="df" localSheetId="43">#REF!</definedName>
    <definedName name="df" localSheetId="44">#REF!</definedName>
    <definedName name="df" localSheetId="32">#REF!</definedName>
    <definedName name="df" localSheetId="10">#REF!</definedName>
    <definedName name="df" localSheetId="11">#REF!</definedName>
    <definedName name="df" localSheetId="12">#REF!</definedName>
    <definedName name="df" localSheetId="13">#REF!</definedName>
    <definedName name="df" localSheetId="14">#REF!</definedName>
    <definedName name="df" localSheetId="15">#REF!</definedName>
    <definedName name="df" localSheetId="16">#REF!</definedName>
    <definedName name="df" localSheetId="17">#REF!</definedName>
    <definedName name="df" localSheetId="18">#REF!</definedName>
    <definedName name="df" localSheetId="20">#REF!</definedName>
    <definedName name="df" localSheetId="5">#REF!</definedName>
    <definedName name="df" localSheetId="6">#REF!</definedName>
    <definedName name="df" localSheetId="7">#REF!</definedName>
    <definedName name="df" localSheetId="8">#REF!</definedName>
    <definedName name="df" localSheetId="19">#REF!</definedName>
    <definedName name="df" localSheetId="21">#REF!</definedName>
    <definedName name="df" localSheetId="22">#REF!</definedName>
    <definedName name="df" localSheetId="23">#REF!</definedName>
    <definedName name="df" localSheetId="24">#REF!</definedName>
    <definedName name="df" localSheetId="25">#REF!</definedName>
    <definedName name="df" localSheetId="26">#REF!</definedName>
    <definedName name="df" localSheetId="27">#REF!</definedName>
    <definedName name="df" localSheetId="28">#REF!</definedName>
    <definedName name="df" localSheetId="9">#REF!</definedName>
    <definedName name="df" localSheetId="4">#REF!</definedName>
    <definedName name="df">#REF!</definedName>
    <definedName name="DFGGJHJHKKJLJKLHHJJJJJHJJ" localSheetId="35">#REF!</definedName>
    <definedName name="DFGGJHJHKKJLJKLHHJJJJJHJJ" localSheetId="39">#REF!</definedName>
    <definedName name="DFGGJHJHKKJLJKLHHJJJJJHJJ" localSheetId="29">#REF!</definedName>
    <definedName name="DFGGJHJHKKJLJKLHHJJJJJHJJ" localSheetId="30">#REF!</definedName>
    <definedName name="DFGGJHJHKKJLJKLHHJJJJJHJJ" localSheetId="31">#REF!</definedName>
    <definedName name="DFGGJHJHKKJLJKLHHJJJJJHJJ" localSheetId="33">#REF!</definedName>
    <definedName name="DFGGJHJHKKJLJKLHHJJJJJHJJ" localSheetId="34">#REF!</definedName>
    <definedName name="DFGGJHJHKKJLJKLHHJJJJJHJJ" localSheetId="36">#REF!</definedName>
    <definedName name="DFGGJHJHKKJLJKLHHJJJJJHJJ" localSheetId="37">#REF!</definedName>
    <definedName name="DFGGJHJHKKJLJKLHHJJJJJHJJ" localSheetId="38">#REF!</definedName>
    <definedName name="DFGGJHJHKKJLJKLHHJJJJJHJJ" localSheetId="40">#REF!</definedName>
    <definedName name="DFGGJHJHKKJLJKLHHJJJJJHJJ" localSheetId="41">#REF!</definedName>
    <definedName name="DFGGJHJHKKJLJKLHHJJJJJHJJ" localSheetId="42">#REF!</definedName>
    <definedName name="DFGGJHJHKKJLJKLHHJJJJJHJJ" localSheetId="43">#REF!</definedName>
    <definedName name="DFGGJHJHKKJLJKLHHJJJJJHJJ" localSheetId="44">#REF!</definedName>
    <definedName name="DFGGJHJHKKJLJKLHHJJJJJHJJ" localSheetId="32">#REF!</definedName>
    <definedName name="DFGGJHJHKKJLJKLHHJJJJJHJJ" localSheetId="10">#REF!</definedName>
    <definedName name="DFGGJHJHKKJLJKLHHJJJJJHJJ" localSheetId="11">#REF!</definedName>
    <definedName name="DFGGJHJHKKJLJKLHHJJJJJHJJ" localSheetId="12">#REF!</definedName>
    <definedName name="DFGGJHJHKKJLJKLHHJJJJJHJJ" localSheetId="13">#REF!</definedName>
    <definedName name="DFGGJHJHKKJLJKLHHJJJJJHJJ" localSheetId="14">#REF!</definedName>
    <definedName name="DFGGJHJHKKJLJKLHHJJJJJHJJ" localSheetId="15">#REF!</definedName>
    <definedName name="DFGGJHJHKKJLJKLHHJJJJJHJJ" localSheetId="16">#REF!</definedName>
    <definedName name="DFGGJHJHKKJLJKLHHJJJJJHJJ" localSheetId="17">#REF!</definedName>
    <definedName name="DFGGJHJHKKJLJKLHHJJJJJHJJ" localSheetId="18">#REF!</definedName>
    <definedName name="DFGGJHJHKKJLJKLHHJJJJJHJJ" localSheetId="20">#REF!</definedName>
    <definedName name="DFGGJHJHKKJLJKLHHJJJJJHJJ" localSheetId="5">#REF!</definedName>
    <definedName name="DFGGJHJHKKJLJKLHHJJJJJHJJ" localSheetId="6">#REF!</definedName>
    <definedName name="DFGGJHJHKKJLJKLHHJJJJJHJJ" localSheetId="7">#REF!</definedName>
    <definedName name="DFGGJHJHKKJLJKLHHJJJJJHJJ" localSheetId="8">#REF!</definedName>
    <definedName name="DFGGJHJHKKJLJKLHHJJJJJHJJ" localSheetId="19">#REF!</definedName>
    <definedName name="DFGGJHJHKKJLJKLHHJJJJJHJJ" localSheetId="21">#REF!</definedName>
    <definedName name="DFGGJHJHKKJLJKLHHJJJJJHJJ" localSheetId="22">#REF!</definedName>
    <definedName name="DFGGJHJHKKJLJKLHHJJJJJHJJ" localSheetId="23">#REF!</definedName>
    <definedName name="DFGGJHJHKKJLJKLHHJJJJJHJJ" localSheetId="24">#REF!</definedName>
    <definedName name="DFGGJHJHKKJLJKLHHJJJJJHJJ" localSheetId="25">#REF!</definedName>
    <definedName name="DFGGJHJHKKJLJKLHHJJJJJHJJ" localSheetId="26">#REF!</definedName>
    <definedName name="DFGGJHJHKKJLJKLHHJJJJJHJJ" localSheetId="27">#REF!</definedName>
    <definedName name="DFGGJHJHKKJLJKLHHJJJJJHJJ" localSheetId="28">#REF!</definedName>
    <definedName name="DFGGJHJHKKJLJKLHHJJJJJHJJ" localSheetId="9">#REF!</definedName>
    <definedName name="DFGGJHJHKKJLJKLHHJJJJJHJJ" localSheetId="4">#REF!</definedName>
    <definedName name="DFGGJHJHKKJLJKLHHJJJJJHJJ">#REF!</definedName>
    <definedName name="dfgjhgjhg" hidden="1">{"'Break down'!$A$4"}</definedName>
    <definedName name="DFHF" localSheetId="35">#REF!</definedName>
    <definedName name="DFHF" localSheetId="39">#REF!</definedName>
    <definedName name="DFHF" localSheetId="29">#REF!</definedName>
    <definedName name="DFHF" localSheetId="30">#REF!</definedName>
    <definedName name="DFHF" localSheetId="31">#REF!</definedName>
    <definedName name="DFHF" localSheetId="33">#REF!</definedName>
    <definedName name="DFHF" localSheetId="34">#REF!</definedName>
    <definedName name="DFHF" localSheetId="36">#REF!</definedName>
    <definedName name="DFHF" localSheetId="37">#REF!</definedName>
    <definedName name="DFHF" localSheetId="38">#REF!</definedName>
    <definedName name="DFHF" localSheetId="40">#REF!</definedName>
    <definedName name="DFHF" localSheetId="41">#REF!</definedName>
    <definedName name="DFHF" localSheetId="42">#REF!</definedName>
    <definedName name="DFHF" localSheetId="43">#REF!</definedName>
    <definedName name="DFHF" localSheetId="44">#REF!</definedName>
    <definedName name="DFHF" localSheetId="32">#REF!</definedName>
    <definedName name="DFHF" localSheetId="10">#REF!</definedName>
    <definedName name="DFHF" localSheetId="11">#REF!</definedName>
    <definedName name="DFHF" localSheetId="12">#REF!</definedName>
    <definedName name="DFHF" localSheetId="13">#REF!</definedName>
    <definedName name="DFHF" localSheetId="14">#REF!</definedName>
    <definedName name="DFHF" localSheetId="15">#REF!</definedName>
    <definedName name="DFHF" localSheetId="16">#REF!</definedName>
    <definedName name="DFHF" localSheetId="17">#REF!</definedName>
    <definedName name="DFHF" localSheetId="18">#REF!</definedName>
    <definedName name="DFHF" localSheetId="20">#REF!</definedName>
    <definedName name="DFHF" localSheetId="5">#REF!</definedName>
    <definedName name="DFHF" localSheetId="6">#REF!</definedName>
    <definedName name="DFHF" localSheetId="7">#REF!</definedName>
    <definedName name="DFHF" localSheetId="8">#REF!</definedName>
    <definedName name="DFHF" localSheetId="19">#REF!</definedName>
    <definedName name="DFHF" localSheetId="21">#REF!</definedName>
    <definedName name="DFHF" localSheetId="22">#REF!</definedName>
    <definedName name="DFHF" localSheetId="23">#REF!</definedName>
    <definedName name="DFHF" localSheetId="24">#REF!</definedName>
    <definedName name="DFHF" localSheetId="25">#REF!</definedName>
    <definedName name="DFHF" localSheetId="26">#REF!</definedName>
    <definedName name="DFHF" localSheetId="27">#REF!</definedName>
    <definedName name="DFHF" localSheetId="28">#REF!</definedName>
    <definedName name="DFHF" localSheetId="9">#REF!</definedName>
    <definedName name="DFHF" localSheetId="4">#REF!</definedName>
    <definedName name="DFHF">#REF!</definedName>
    <definedName name="Discount" localSheetId="35" hidden="1">#REF!</definedName>
    <definedName name="Discount" localSheetId="39" hidden="1">#REF!</definedName>
    <definedName name="Discount" localSheetId="29" hidden="1">#REF!</definedName>
    <definedName name="Discount" localSheetId="30" hidden="1">#REF!</definedName>
    <definedName name="Discount" localSheetId="31" hidden="1">#REF!</definedName>
    <definedName name="Discount" localSheetId="33" hidden="1">#REF!</definedName>
    <definedName name="Discount" localSheetId="34" hidden="1">#REF!</definedName>
    <definedName name="Discount" localSheetId="36" hidden="1">#REF!</definedName>
    <definedName name="Discount" localSheetId="37" hidden="1">#REF!</definedName>
    <definedName name="Discount" localSheetId="38" hidden="1">#REF!</definedName>
    <definedName name="Discount" localSheetId="40" hidden="1">#REF!</definedName>
    <definedName name="Discount" localSheetId="41" hidden="1">#REF!</definedName>
    <definedName name="Discount" localSheetId="42" hidden="1">#REF!</definedName>
    <definedName name="Discount" localSheetId="43" hidden="1">#REF!</definedName>
    <definedName name="Discount" localSheetId="44" hidden="1">#REF!</definedName>
    <definedName name="Discount" localSheetId="32" hidden="1">#REF!</definedName>
    <definedName name="Discount" localSheetId="10" hidden="1">#REF!</definedName>
    <definedName name="Discount" localSheetId="11" hidden="1">#REF!</definedName>
    <definedName name="Discount" localSheetId="12" hidden="1">#REF!</definedName>
    <definedName name="Discount" localSheetId="13" hidden="1">#REF!</definedName>
    <definedName name="Discount" localSheetId="14" hidden="1">#REF!</definedName>
    <definedName name="Discount" localSheetId="15" hidden="1">#REF!</definedName>
    <definedName name="Discount" localSheetId="16" hidden="1">#REF!</definedName>
    <definedName name="Discount" localSheetId="17" hidden="1">#REF!</definedName>
    <definedName name="Discount" localSheetId="18" hidden="1">#REF!</definedName>
    <definedName name="Discount" localSheetId="20" hidden="1">#REF!</definedName>
    <definedName name="Discount" localSheetId="5" hidden="1">#REF!</definedName>
    <definedName name="Discount" localSheetId="6" hidden="1">#REF!</definedName>
    <definedName name="Discount" localSheetId="7" hidden="1">#REF!</definedName>
    <definedName name="Discount" localSheetId="8" hidden="1">#REF!</definedName>
    <definedName name="Discount" localSheetId="19" hidden="1">#REF!</definedName>
    <definedName name="Discount" localSheetId="21" hidden="1">#REF!</definedName>
    <definedName name="Discount" localSheetId="22" hidden="1">#REF!</definedName>
    <definedName name="Discount" localSheetId="23" hidden="1">#REF!</definedName>
    <definedName name="Discount" localSheetId="24" hidden="1">#REF!</definedName>
    <definedName name="Discount" localSheetId="25" hidden="1">#REF!</definedName>
    <definedName name="Discount" localSheetId="26" hidden="1">#REF!</definedName>
    <definedName name="Discount" localSheetId="27" hidden="1">#REF!</definedName>
    <definedName name="Discount" localSheetId="28" hidden="1">#REF!</definedName>
    <definedName name="Discount" localSheetId="9" hidden="1">#REF!</definedName>
    <definedName name="Discount" localSheetId="4" hidden="1">#REF!</definedName>
    <definedName name="Discount" hidden="1">#REF!</definedName>
    <definedName name="display_area_2" localSheetId="35" hidden="1">#REF!</definedName>
    <definedName name="display_area_2" localSheetId="39" hidden="1">#REF!</definedName>
    <definedName name="display_area_2" localSheetId="29" hidden="1">#REF!</definedName>
    <definedName name="display_area_2" localSheetId="30" hidden="1">#REF!</definedName>
    <definedName name="display_area_2" localSheetId="31" hidden="1">#REF!</definedName>
    <definedName name="display_area_2" localSheetId="33" hidden="1">#REF!</definedName>
    <definedName name="display_area_2" localSheetId="34" hidden="1">#REF!</definedName>
    <definedName name="display_area_2" localSheetId="36" hidden="1">#REF!</definedName>
    <definedName name="display_area_2" localSheetId="37" hidden="1">#REF!</definedName>
    <definedName name="display_area_2" localSheetId="38" hidden="1">#REF!</definedName>
    <definedName name="display_area_2" localSheetId="40" hidden="1">#REF!</definedName>
    <definedName name="display_area_2" localSheetId="41" hidden="1">#REF!</definedName>
    <definedName name="display_area_2" localSheetId="42" hidden="1">#REF!</definedName>
    <definedName name="display_area_2" localSheetId="43" hidden="1">#REF!</definedName>
    <definedName name="display_area_2" localSheetId="44" hidden="1">#REF!</definedName>
    <definedName name="display_area_2" localSheetId="32" hidden="1">#REF!</definedName>
    <definedName name="display_area_2" localSheetId="10" hidden="1">#REF!</definedName>
    <definedName name="display_area_2" localSheetId="11" hidden="1">#REF!</definedName>
    <definedName name="display_area_2" localSheetId="12" hidden="1">#REF!</definedName>
    <definedName name="display_area_2" localSheetId="13" hidden="1">#REF!</definedName>
    <definedName name="display_area_2" localSheetId="14" hidden="1">#REF!</definedName>
    <definedName name="display_area_2" localSheetId="15" hidden="1">#REF!</definedName>
    <definedName name="display_area_2" localSheetId="16" hidden="1">#REF!</definedName>
    <definedName name="display_area_2" localSheetId="17" hidden="1">#REF!</definedName>
    <definedName name="display_area_2" localSheetId="18" hidden="1">#REF!</definedName>
    <definedName name="display_area_2" localSheetId="20" hidden="1">#REF!</definedName>
    <definedName name="display_area_2" localSheetId="5" hidden="1">#REF!</definedName>
    <definedName name="display_area_2" localSheetId="6" hidden="1">#REF!</definedName>
    <definedName name="display_area_2" localSheetId="7" hidden="1">#REF!</definedName>
    <definedName name="display_area_2" localSheetId="8" hidden="1">#REF!</definedName>
    <definedName name="display_area_2" localSheetId="19" hidden="1">#REF!</definedName>
    <definedName name="display_area_2" localSheetId="21" hidden="1">#REF!</definedName>
    <definedName name="display_area_2" localSheetId="22" hidden="1">#REF!</definedName>
    <definedName name="display_area_2" localSheetId="23" hidden="1">#REF!</definedName>
    <definedName name="display_area_2" localSheetId="24" hidden="1">#REF!</definedName>
    <definedName name="display_area_2" localSheetId="25" hidden="1">#REF!</definedName>
    <definedName name="display_area_2" localSheetId="26" hidden="1">#REF!</definedName>
    <definedName name="display_area_2" localSheetId="27" hidden="1">#REF!</definedName>
    <definedName name="display_area_2" localSheetId="28" hidden="1">#REF!</definedName>
    <definedName name="display_area_2" localSheetId="9" hidden="1">#REF!</definedName>
    <definedName name="display_area_2" localSheetId="4" hidden="1">#REF!</definedName>
    <definedName name="display_area_2" hidden="1">#REF!</definedName>
    <definedName name="djkllnhjsnkjakjs" localSheetId="35">#REF!</definedName>
    <definedName name="djkllnhjsnkjakjs" localSheetId="39">#REF!</definedName>
    <definedName name="djkllnhjsnkjakjs" localSheetId="29">#REF!</definedName>
    <definedName name="djkllnhjsnkjakjs" localSheetId="30">#REF!</definedName>
    <definedName name="djkllnhjsnkjakjs" localSheetId="31">#REF!</definedName>
    <definedName name="djkllnhjsnkjakjs" localSheetId="33">#REF!</definedName>
    <definedName name="djkllnhjsnkjakjs" localSheetId="34">#REF!</definedName>
    <definedName name="djkllnhjsnkjakjs" localSheetId="36">#REF!</definedName>
    <definedName name="djkllnhjsnkjakjs" localSheetId="37">#REF!</definedName>
    <definedName name="djkllnhjsnkjakjs" localSheetId="38">#REF!</definedName>
    <definedName name="djkllnhjsnkjakjs" localSheetId="40">#REF!</definedName>
    <definedName name="djkllnhjsnkjakjs" localSheetId="41">#REF!</definedName>
    <definedName name="djkllnhjsnkjakjs" localSheetId="42">#REF!</definedName>
    <definedName name="djkllnhjsnkjakjs" localSheetId="43">#REF!</definedName>
    <definedName name="djkllnhjsnkjakjs" localSheetId="44">#REF!</definedName>
    <definedName name="djkllnhjsnkjakjs" localSheetId="32">#REF!</definedName>
    <definedName name="djkllnhjsnkjakjs" localSheetId="10">#REF!</definedName>
    <definedName name="djkllnhjsnkjakjs" localSheetId="11">#REF!</definedName>
    <definedName name="djkllnhjsnkjakjs" localSheetId="12">#REF!</definedName>
    <definedName name="djkllnhjsnkjakjs" localSheetId="13">#REF!</definedName>
    <definedName name="djkllnhjsnkjakjs" localSheetId="14">#REF!</definedName>
    <definedName name="djkllnhjsnkjakjs" localSheetId="15">#REF!</definedName>
    <definedName name="djkllnhjsnkjakjs" localSheetId="16">#REF!</definedName>
    <definedName name="djkllnhjsnkjakjs" localSheetId="17">#REF!</definedName>
    <definedName name="djkllnhjsnkjakjs" localSheetId="18">#REF!</definedName>
    <definedName name="djkllnhjsnkjakjs" localSheetId="20">#REF!</definedName>
    <definedName name="djkllnhjsnkjakjs" localSheetId="5">#REF!</definedName>
    <definedName name="djkllnhjsnkjakjs" localSheetId="6">#REF!</definedName>
    <definedName name="djkllnhjsnkjakjs" localSheetId="7">#REF!</definedName>
    <definedName name="djkllnhjsnkjakjs" localSheetId="8">#REF!</definedName>
    <definedName name="djkllnhjsnkjakjs" localSheetId="19">#REF!</definedName>
    <definedName name="djkllnhjsnkjakjs" localSheetId="21">#REF!</definedName>
    <definedName name="djkllnhjsnkjakjs" localSheetId="22">#REF!</definedName>
    <definedName name="djkllnhjsnkjakjs" localSheetId="23">#REF!</definedName>
    <definedName name="djkllnhjsnkjakjs" localSheetId="24">#REF!</definedName>
    <definedName name="djkllnhjsnkjakjs" localSheetId="25">#REF!</definedName>
    <definedName name="djkllnhjsnkjakjs" localSheetId="26">#REF!</definedName>
    <definedName name="djkllnhjsnkjakjs" localSheetId="27">#REF!</definedName>
    <definedName name="djkllnhjsnkjakjs" localSheetId="28">#REF!</definedName>
    <definedName name="djkllnhjsnkjakjs" localSheetId="9">#REF!</definedName>
    <definedName name="djkllnhjsnkjakjs" localSheetId="4">#REF!</definedName>
    <definedName name="djkllnhjsnkjakjs">#REF!</definedName>
    <definedName name="dsgfhgj" localSheetId="35">#REF!</definedName>
    <definedName name="dsgfhgj" localSheetId="39">#REF!</definedName>
    <definedName name="dsgfhgj" localSheetId="29">#REF!</definedName>
    <definedName name="dsgfhgj" localSheetId="30">#REF!</definedName>
    <definedName name="dsgfhgj" localSheetId="31">#REF!</definedName>
    <definedName name="dsgfhgj" localSheetId="33">#REF!</definedName>
    <definedName name="dsgfhgj" localSheetId="34">#REF!</definedName>
    <definedName name="dsgfhgj" localSheetId="36">#REF!</definedName>
    <definedName name="dsgfhgj" localSheetId="37">#REF!</definedName>
    <definedName name="dsgfhgj" localSheetId="38">#REF!</definedName>
    <definedName name="dsgfhgj" localSheetId="40">#REF!</definedName>
    <definedName name="dsgfhgj" localSheetId="41">#REF!</definedName>
    <definedName name="dsgfhgj" localSheetId="42">#REF!</definedName>
    <definedName name="dsgfhgj" localSheetId="43">#REF!</definedName>
    <definedName name="dsgfhgj" localSheetId="44">#REF!</definedName>
    <definedName name="dsgfhgj" localSheetId="32">#REF!</definedName>
    <definedName name="dsgfhgj" localSheetId="10">#REF!</definedName>
    <definedName name="dsgfhgj" localSheetId="11">#REF!</definedName>
    <definedName name="dsgfhgj" localSheetId="12">#REF!</definedName>
    <definedName name="dsgfhgj" localSheetId="13">#REF!</definedName>
    <definedName name="dsgfhgj" localSheetId="14">#REF!</definedName>
    <definedName name="dsgfhgj" localSheetId="15">#REF!</definedName>
    <definedName name="dsgfhgj" localSheetId="16">#REF!</definedName>
    <definedName name="dsgfhgj" localSheetId="17">#REF!</definedName>
    <definedName name="dsgfhgj" localSheetId="18">#REF!</definedName>
    <definedName name="dsgfhgj" localSheetId="20">#REF!</definedName>
    <definedName name="dsgfhgj" localSheetId="5">#REF!</definedName>
    <definedName name="dsgfhgj" localSheetId="6">#REF!</definedName>
    <definedName name="dsgfhgj" localSheetId="7">#REF!</definedName>
    <definedName name="dsgfhgj" localSheetId="8">#REF!</definedName>
    <definedName name="dsgfhgj" localSheetId="19">#REF!</definedName>
    <definedName name="dsgfhgj" localSheetId="21">#REF!</definedName>
    <definedName name="dsgfhgj" localSheetId="22">#REF!</definedName>
    <definedName name="dsgfhgj" localSheetId="23">#REF!</definedName>
    <definedName name="dsgfhgj" localSheetId="24">#REF!</definedName>
    <definedName name="dsgfhgj" localSheetId="25">#REF!</definedName>
    <definedName name="dsgfhgj" localSheetId="26">#REF!</definedName>
    <definedName name="dsgfhgj" localSheetId="27">#REF!</definedName>
    <definedName name="dsgfhgj" localSheetId="28">#REF!</definedName>
    <definedName name="dsgfhgj" localSheetId="9">#REF!</definedName>
    <definedName name="dsgfhgj" localSheetId="4">#REF!</definedName>
    <definedName name="dsgfhgj">#REF!</definedName>
    <definedName name="DST" localSheetId="35">#REF!</definedName>
    <definedName name="DST" localSheetId="39">#REF!</definedName>
    <definedName name="DST" localSheetId="29">#REF!</definedName>
    <definedName name="DST" localSheetId="30">#REF!</definedName>
    <definedName name="DST" localSheetId="31">#REF!</definedName>
    <definedName name="DST" localSheetId="33">#REF!</definedName>
    <definedName name="DST" localSheetId="34">#REF!</definedName>
    <definedName name="DST" localSheetId="36">#REF!</definedName>
    <definedName name="DST" localSheetId="37">#REF!</definedName>
    <definedName name="DST" localSheetId="38">#REF!</definedName>
    <definedName name="DST" localSheetId="40">#REF!</definedName>
    <definedName name="DST" localSheetId="41">#REF!</definedName>
    <definedName name="DST" localSheetId="42">#REF!</definedName>
    <definedName name="DST" localSheetId="43">#REF!</definedName>
    <definedName name="DST" localSheetId="44">#REF!</definedName>
    <definedName name="DST" localSheetId="32">#REF!</definedName>
    <definedName name="DST" localSheetId="10">#REF!</definedName>
    <definedName name="DST" localSheetId="11">#REF!</definedName>
    <definedName name="DST" localSheetId="12">#REF!</definedName>
    <definedName name="DST" localSheetId="13">#REF!</definedName>
    <definedName name="DST" localSheetId="14">#REF!</definedName>
    <definedName name="DST" localSheetId="15">#REF!</definedName>
    <definedName name="DST" localSheetId="16">#REF!</definedName>
    <definedName name="DST" localSheetId="17">#REF!</definedName>
    <definedName name="DST" localSheetId="18">#REF!</definedName>
    <definedName name="DST" localSheetId="20">#REF!</definedName>
    <definedName name="DST" localSheetId="5">#REF!</definedName>
    <definedName name="DST" localSheetId="6">#REF!</definedName>
    <definedName name="DST" localSheetId="7">#REF!</definedName>
    <definedName name="DST" localSheetId="8">#REF!</definedName>
    <definedName name="DST" localSheetId="19">#REF!</definedName>
    <definedName name="DST" localSheetId="21">#REF!</definedName>
    <definedName name="DST" localSheetId="22">#REF!</definedName>
    <definedName name="DST" localSheetId="23">#REF!</definedName>
    <definedName name="DST" localSheetId="24">#REF!</definedName>
    <definedName name="DST" localSheetId="25">#REF!</definedName>
    <definedName name="DST" localSheetId="26">#REF!</definedName>
    <definedName name="DST" localSheetId="27">#REF!</definedName>
    <definedName name="DST" localSheetId="28">#REF!</definedName>
    <definedName name="DST" localSheetId="9">#REF!</definedName>
    <definedName name="DST" localSheetId="4">#REF!</definedName>
    <definedName name="DST">#REF!</definedName>
    <definedName name="Earth.Works" localSheetId="35">#REF!</definedName>
    <definedName name="Earth.Works" localSheetId="39">#REF!</definedName>
    <definedName name="Earth.Works" localSheetId="29">#REF!</definedName>
    <definedName name="Earth.Works" localSheetId="30">#REF!</definedName>
    <definedName name="Earth.Works" localSheetId="31">#REF!</definedName>
    <definedName name="Earth.Works" localSheetId="33">#REF!</definedName>
    <definedName name="Earth.Works" localSheetId="34">#REF!</definedName>
    <definedName name="Earth.Works" localSheetId="36">#REF!</definedName>
    <definedName name="Earth.Works" localSheetId="37">#REF!</definedName>
    <definedName name="Earth.Works" localSheetId="38">#REF!</definedName>
    <definedName name="Earth.Works" localSheetId="40">#REF!</definedName>
    <definedName name="Earth.Works" localSheetId="41">#REF!</definedName>
    <definedName name="Earth.Works" localSheetId="42">#REF!</definedName>
    <definedName name="Earth.Works" localSheetId="43">#REF!</definedName>
    <definedName name="Earth.Works" localSheetId="44">#REF!</definedName>
    <definedName name="Earth.Works" localSheetId="32">#REF!</definedName>
    <definedName name="Earth.Works" localSheetId="10">#REF!</definedName>
    <definedName name="Earth.Works" localSheetId="11">#REF!</definedName>
    <definedName name="Earth.Works" localSheetId="12">#REF!</definedName>
    <definedName name="Earth.Works" localSheetId="13">#REF!</definedName>
    <definedName name="Earth.Works" localSheetId="14">#REF!</definedName>
    <definedName name="Earth.Works" localSheetId="15">#REF!</definedName>
    <definedName name="Earth.Works" localSheetId="16">#REF!</definedName>
    <definedName name="Earth.Works" localSheetId="17">#REF!</definedName>
    <definedName name="Earth.Works" localSheetId="18">#REF!</definedName>
    <definedName name="Earth.Works" localSheetId="20">#REF!</definedName>
    <definedName name="Earth.Works" localSheetId="5">#REF!</definedName>
    <definedName name="Earth.Works" localSheetId="6">#REF!</definedName>
    <definedName name="Earth.Works" localSheetId="7">#REF!</definedName>
    <definedName name="Earth.Works" localSheetId="8">#REF!</definedName>
    <definedName name="Earth.Works" localSheetId="19">#REF!</definedName>
    <definedName name="Earth.Works" localSheetId="21">#REF!</definedName>
    <definedName name="Earth.Works" localSheetId="22">#REF!</definedName>
    <definedName name="Earth.Works" localSheetId="23">#REF!</definedName>
    <definedName name="Earth.Works" localSheetId="24">#REF!</definedName>
    <definedName name="Earth.Works" localSheetId="25">#REF!</definedName>
    <definedName name="Earth.Works" localSheetId="26">#REF!</definedName>
    <definedName name="Earth.Works" localSheetId="27">#REF!</definedName>
    <definedName name="Earth.Works" localSheetId="28">#REF!</definedName>
    <definedName name="Earth.Works" localSheetId="9">#REF!</definedName>
    <definedName name="Earth.Works" localSheetId="4">#REF!</definedName>
    <definedName name="Earth.Works">#REF!</definedName>
    <definedName name="EE" localSheetId="35">#REF!</definedName>
    <definedName name="EE" localSheetId="39">#REF!</definedName>
    <definedName name="EE" localSheetId="29">#REF!</definedName>
    <definedName name="EE" localSheetId="30">#REF!</definedName>
    <definedName name="EE" localSheetId="31">#REF!</definedName>
    <definedName name="EE" localSheetId="33">#REF!</definedName>
    <definedName name="EE" localSheetId="34">#REF!</definedName>
    <definedName name="EE" localSheetId="36">#REF!</definedName>
    <definedName name="EE" localSheetId="37">#REF!</definedName>
    <definedName name="EE" localSheetId="38">#REF!</definedName>
    <definedName name="EE" localSheetId="40">#REF!</definedName>
    <definedName name="EE" localSheetId="41">#REF!</definedName>
    <definedName name="EE" localSheetId="42">#REF!</definedName>
    <definedName name="EE" localSheetId="43">#REF!</definedName>
    <definedName name="EE" localSheetId="44">#REF!</definedName>
    <definedName name="EE" localSheetId="32">#REF!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20">#REF!</definedName>
    <definedName name="EE" localSheetId="5">#REF!</definedName>
    <definedName name="EE" localSheetId="6">#REF!</definedName>
    <definedName name="EE" localSheetId="7">#REF!</definedName>
    <definedName name="EE" localSheetId="8">#REF!</definedName>
    <definedName name="EE" localSheetId="19">#REF!</definedName>
    <definedName name="EE" localSheetId="21">#REF!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27">#REF!</definedName>
    <definedName name="EE" localSheetId="28">#REF!</definedName>
    <definedName name="EE" localSheetId="9">#REF!</definedName>
    <definedName name="EE" localSheetId="4">#REF!</definedName>
    <definedName name="EE">#REF!</definedName>
    <definedName name="ele">0.015</definedName>
    <definedName name="elev" localSheetId="35">#REF!</definedName>
    <definedName name="elev" localSheetId="39">#REF!</definedName>
    <definedName name="elev" localSheetId="29">#REF!</definedName>
    <definedName name="elev" localSheetId="30">#REF!</definedName>
    <definedName name="elev" localSheetId="31">#REF!</definedName>
    <definedName name="elev" localSheetId="33">#REF!</definedName>
    <definedName name="elev" localSheetId="34">#REF!</definedName>
    <definedName name="elev" localSheetId="36">#REF!</definedName>
    <definedName name="elev" localSheetId="37">#REF!</definedName>
    <definedName name="elev" localSheetId="38">#REF!</definedName>
    <definedName name="elev" localSheetId="40">#REF!</definedName>
    <definedName name="elev" localSheetId="41">#REF!</definedName>
    <definedName name="elev" localSheetId="42">#REF!</definedName>
    <definedName name="elev" localSheetId="43">#REF!</definedName>
    <definedName name="elev" localSheetId="44">#REF!</definedName>
    <definedName name="elev" localSheetId="32">#REF!</definedName>
    <definedName name="elev" localSheetId="10">#REF!</definedName>
    <definedName name="elev" localSheetId="11">#REF!</definedName>
    <definedName name="elev" localSheetId="12">#REF!</definedName>
    <definedName name="elev" localSheetId="13">#REF!</definedName>
    <definedName name="elev" localSheetId="14">#REF!</definedName>
    <definedName name="elev" localSheetId="15">#REF!</definedName>
    <definedName name="elev" localSheetId="16">#REF!</definedName>
    <definedName name="elev" localSheetId="17">#REF!</definedName>
    <definedName name="elev" localSheetId="18">#REF!</definedName>
    <definedName name="elev" localSheetId="20">#REF!</definedName>
    <definedName name="elev" localSheetId="5">#REF!</definedName>
    <definedName name="elev" localSheetId="6">#REF!</definedName>
    <definedName name="elev" localSheetId="7">#REF!</definedName>
    <definedName name="elev" localSheetId="8">#REF!</definedName>
    <definedName name="elev" localSheetId="19">#REF!</definedName>
    <definedName name="elev" localSheetId="21">#REF!</definedName>
    <definedName name="elev" localSheetId="22">#REF!</definedName>
    <definedName name="elev" localSheetId="23">#REF!</definedName>
    <definedName name="elev" localSheetId="24">#REF!</definedName>
    <definedName name="elev" localSheetId="25">#REF!</definedName>
    <definedName name="elev" localSheetId="26">#REF!</definedName>
    <definedName name="elev" localSheetId="27">#REF!</definedName>
    <definedName name="elev" localSheetId="28">#REF!</definedName>
    <definedName name="elev" localSheetId="9">#REF!</definedName>
    <definedName name="elev" localSheetId="4">#REF!</definedName>
    <definedName name="elev">#REF!</definedName>
    <definedName name="Email" localSheetId="35">#REF!</definedName>
    <definedName name="Email" localSheetId="39">#REF!</definedName>
    <definedName name="Email" localSheetId="29">#REF!</definedName>
    <definedName name="Email" localSheetId="30">#REF!</definedName>
    <definedName name="Email" localSheetId="31">#REF!</definedName>
    <definedName name="Email" localSheetId="33">#REF!</definedName>
    <definedName name="Email" localSheetId="34">#REF!</definedName>
    <definedName name="Email" localSheetId="36">#REF!</definedName>
    <definedName name="Email" localSheetId="37">#REF!</definedName>
    <definedName name="Email" localSheetId="38">#REF!</definedName>
    <definedName name="Email" localSheetId="40">#REF!</definedName>
    <definedName name="Email" localSheetId="41">#REF!</definedName>
    <definedName name="Email" localSheetId="42">#REF!</definedName>
    <definedName name="Email" localSheetId="43">#REF!</definedName>
    <definedName name="Email" localSheetId="44">#REF!</definedName>
    <definedName name="Email" localSheetId="32">#REF!</definedName>
    <definedName name="Email" localSheetId="10">#REF!</definedName>
    <definedName name="Email" localSheetId="11">#REF!</definedName>
    <definedName name="Email" localSheetId="12">#REF!</definedName>
    <definedName name="Email" localSheetId="13">#REF!</definedName>
    <definedName name="Email" localSheetId="14">#REF!</definedName>
    <definedName name="Email" localSheetId="15">#REF!</definedName>
    <definedName name="Email" localSheetId="16">#REF!</definedName>
    <definedName name="Email" localSheetId="17">#REF!</definedName>
    <definedName name="Email" localSheetId="18">#REF!</definedName>
    <definedName name="Email" localSheetId="20">#REF!</definedName>
    <definedName name="Email" localSheetId="5">#REF!</definedName>
    <definedName name="Email" localSheetId="6">#REF!</definedName>
    <definedName name="Email" localSheetId="7">#REF!</definedName>
    <definedName name="Email" localSheetId="8">#REF!</definedName>
    <definedName name="Email" localSheetId="19">#REF!</definedName>
    <definedName name="Email" localSheetId="21">#REF!</definedName>
    <definedName name="Email" localSheetId="22">#REF!</definedName>
    <definedName name="Email" localSheetId="23">#REF!</definedName>
    <definedName name="Email" localSheetId="24">#REF!</definedName>
    <definedName name="Email" localSheetId="25">#REF!</definedName>
    <definedName name="Email" localSheetId="26">#REF!</definedName>
    <definedName name="Email" localSheetId="27">#REF!</definedName>
    <definedName name="Email" localSheetId="28">#REF!</definedName>
    <definedName name="Email" localSheetId="9">#REF!</definedName>
    <definedName name="Email" localSheetId="4">#REF!</definedName>
    <definedName name="Email">#REF!</definedName>
    <definedName name="EMAS" localSheetId="35">#REF!</definedName>
    <definedName name="EMAS" localSheetId="39">#REF!</definedName>
    <definedName name="EMAS" localSheetId="29">#REF!</definedName>
    <definedName name="EMAS" localSheetId="30">#REF!</definedName>
    <definedName name="EMAS" localSheetId="31">#REF!</definedName>
    <definedName name="EMAS" localSheetId="33">#REF!</definedName>
    <definedName name="EMAS" localSheetId="34">#REF!</definedName>
    <definedName name="EMAS" localSheetId="36">#REF!</definedName>
    <definedName name="EMAS" localSheetId="37">#REF!</definedName>
    <definedName name="EMAS" localSheetId="38">#REF!</definedName>
    <definedName name="EMAS" localSheetId="40">#REF!</definedName>
    <definedName name="EMAS" localSheetId="41">#REF!</definedName>
    <definedName name="EMAS" localSheetId="42">#REF!</definedName>
    <definedName name="EMAS" localSheetId="43">#REF!</definedName>
    <definedName name="EMAS" localSheetId="44">#REF!</definedName>
    <definedName name="EMAS" localSheetId="32">#REF!</definedName>
    <definedName name="EMAS" localSheetId="10">#REF!</definedName>
    <definedName name="EMAS" localSheetId="11">#REF!</definedName>
    <definedName name="EMAS" localSheetId="12">#REF!</definedName>
    <definedName name="EMAS" localSheetId="13">#REF!</definedName>
    <definedName name="EMAS" localSheetId="14">#REF!</definedName>
    <definedName name="EMAS" localSheetId="15">#REF!</definedName>
    <definedName name="EMAS" localSheetId="16">#REF!</definedName>
    <definedName name="EMAS" localSheetId="17">#REF!</definedName>
    <definedName name="EMAS" localSheetId="18">#REF!</definedName>
    <definedName name="EMAS" localSheetId="20">#REF!</definedName>
    <definedName name="EMAS" localSheetId="5">#REF!</definedName>
    <definedName name="EMAS" localSheetId="6">#REF!</definedName>
    <definedName name="EMAS" localSheetId="7">#REF!</definedName>
    <definedName name="EMAS" localSheetId="8">#REF!</definedName>
    <definedName name="EMAS" localSheetId="19">#REF!</definedName>
    <definedName name="EMAS" localSheetId="21">#REF!</definedName>
    <definedName name="EMAS" localSheetId="22">#REF!</definedName>
    <definedName name="EMAS" localSheetId="23">#REF!</definedName>
    <definedName name="EMAS" localSheetId="24">#REF!</definedName>
    <definedName name="EMAS" localSheetId="25">#REF!</definedName>
    <definedName name="EMAS" localSheetId="26">#REF!</definedName>
    <definedName name="EMAS" localSheetId="27">#REF!</definedName>
    <definedName name="EMAS" localSheetId="28">#REF!</definedName>
    <definedName name="EMAS" localSheetId="9">#REF!</definedName>
    <definedName name="EMAS" localSheetId="4">#REF!</definedName>
    <definedName name="EMAS">#REF!</definedName>
    <definedName name="Emb108a" localSheetId="35">#REF!</definedName>
    <definedName name="Emb108a" localSheetId="39">#REF!</definedName>
    <definedName name="Emb108a" localSheetId="29">#REF!</definedName>
    <definedName name="Emb108a" localSheetId="30">#REF!</definedName>
    <definedName name="Emb108a" localSheetId="31">#REF!</definedName>
    <definedName name="Emb108a" localSheetId="33">#REF!</definedName>
    <definedName name="Emb108a" localSheetId="34">#REF!</definedName>
    <definedName name="Emb108a" localSheetId="36">#REF!</definedName>
    <definedName name="Emb108a" localSheetId="37">#REF!</definedName>
    <definedName name="Emb108a" localSheetId="38">#REF!</definedName>
    <definedName name="Emb108a" localSheetId="40">#REF!</definedName>
    <definedName name="Emb108a" localSheetId="41">#REF!</definedName>
    <definedName name="Emb108a" localSheetId="42">#REF!</definedName>
    <definedName name="Emb108a" localSheetId="43">#REF!</definedName>
    <definedName name="Emb108a" localSheetId="44">#REF!</definedName>
    <definedName name="Emb108a" localSheetId="32">#REF!</definedName>
    <definedName name="Emb108a" localSheetId="10">#REF!</definedName>
    <definedName name="Emb108a" localSheetId="11">#REF!</definedName>
    <definedName name="Emb108a" localSheetId="12">#REF!</definedName>
    <definedName name="Emb108a" localSheetId="13">#REF!</definedName>
    <definedName name="Emb108a" localSheetId="14">#REF!</definedName>
    <definedName name="Emb108a" localSheetId="15">#REF!</definedName>
    <definedName name="Emb108a" localSheetId="16">#REF!</definedName>
    <definedName name="Emb108a" localSheetId="17">#REF!</definedName>
    <definedName name="Emb108a" localSheetId="18">#REF!</definedName>
    <definedName name="Emb108a" localSheetId="20">#REF!</definedName>
    <definedName name="Emb108a" localSheetId="5">#REF!</definedName>
    <definedName name="Emb108a" localSheetId="6">#REF!</definedName>
    <definedName name="Emb108a" localSheetId="7">#REF!</definedName>
    <definedName name="Emb108a" localSheetId="8">#REF!</definedName>
    <definedName name="Emb108a" localSheetId="19">#REF!</definedName>
    <definedName name="Emb108a" localSheetId="21">#REF!</definedName>
    <definedName name="Emb108a" localSheetId="22">#REF!</definedName>
    <definedName name="Emb108a" localSheetId="23">#REF!</definedName>
    <definedName name="Emb108a" localSheetId="24">#REF!</definedName>
    <definedName name="Emb108a" localSheetId="25">#REF!</definedName>
    <definedName name="Emb108a" localSheetId="26">#REF!</definedName>
    <definedName name="Emb108a" localSheetId="27">#REF!</definedName>
    <definedName name="Emb108a" localSheetId="28">#REF!</definedName>
    <definedName name="Emb108a" localSheetId="9">#REF!</definedName>
    <definedName name="Emb108a" localSheetId="4">#REF!</definedName>
    <definedName name="Emb108a">#REF!</definedName>
    <definedName name="Emb108c" localSheetId="35">#REF!</definedName>
    <definedName name="Emb108c" localSheetId="39">#REF!</definedName>
    <definedName name="Emb108c" localSheetId="29">#REF!</definedName>
    <definedName name="Emb108c" localSheetId="30">#REF!</definedName>
    <definedName name="Emb108c" localSheetId="31">#REF!</definedName>
    <definedName name="Emb108c" localSheetId="33">#REF!</definedName>
    <definedName name="Emb108c" localSheetId="34">#REF!</definedName>
    <definedName name="Emb108c" localSheetId="36">#REF!</definedName>
    <definedName name="Emb108c" localSheetId="37">#REF!</definedName>
    <definedName name="Emb108c" localSheetId="38">#REF!</definedName>
    <definedName name="Emb108c" localSheetId="40">#REF!</definedName>
    <definedName name="Emb108c" localSheetId="41">#REF!</definedName>
    <definedName name="Emb108c" localSheetId="42">#REF!</definedName>
    <definedName name="Emb108c" localSheetId="43">#REF!</definedName>
    <definedName name="Emb108c" localSheetId="44">#REF!</definedName>
    <definedName name="Emb108c" localSheetId="32">#REF!</definedName>
    <definedName name="Emb108c" localSheetId="10">#REF!</definedName>
    <definedName name="Emb108c" localSheetId="11">#REF!</definedName>
    <definedName name="Emb108c" localSheetId="12">#REF!</definedName>
    <definedName name="Emb108c" localSheetId="13">#REF!</definedName>
    <definedName name="Emb108c" localSheetId="14">#REF!</definedName>
    <definedName name="Emb108c" localSheetId="15">#REF!</definedName>
    <definedName name="Emb108c" localSheetId="16">#REF!</definedName>
    <definedName name="Emb108c" localSheetId="17">#REF!</definedName>
    <definedName name="Emb108c" localSheetId="18">#REF!</definedName>
    <definedName name="Emb108c" localSheetId="20">#REF!</definedName>
    <definedName name="Emb108c" localSheetId="5">#REF!</definedName>
    <definedName name="Emb108c" localSheetId="6">#REF!</definedName>
    <definedName name="Emb108c" localSheetId="7">#REF!</definedName>
    <definedName name="Emb108c" localSheetId="8">#REF!</definedName>
    <definedName name="Emb108c" localSheetId="19">#REF!</definedName>
    <definedName name="Emb108c" localSheetId="21">#REF!</definedName>
    <definedName name="Emb108c" localSheetId="22">#REF!</definedName>
    <definedName name="Emb108c" localSheetId="23">#REF!</definedName>
    <definedName name="Emb108c" localSheetId="24">#REF!</definedName>
    <definedName name="Emb108c" localSheetId="25">#REF!</definedName>
    <definedName name="Emb108c" localSheetId="26">#REF!</definedName>
    <definedName name="Emb108c" localSheetId="27">#REF!</definedName>
    <definedName name="Emb108c" localSheetId="28">#REF!</definedName>
    <definedName name="Emb108c" localSheetId="9">#REF!</definedName>
    <definedName name="Emb108c" localSheetId="4">#REF!</definedName>
    <definedName name="Emb108c">#REF!</definedName>
    <definedName name="Escalation" localSheetId="35">#REF!</definedName>
    <definedName name="Escalation" localSheetId="39">#REF!</definedName>
    <definedName name="Escalation" localSheetId="29">#REF!</definedName>
    <definedName name="Escalation" localSheetId="30">#REF!</definedName>
    <definedName name="Escalation" localSheetId="31">#REF!</definedName>
    <definedName name="Escalation" localSheetId="33">#REF!</definedName>
    <definedName name="Escalation" localSheetId="34">#REF!</definedName>
    <definedName name="Escalation" localSheetId="36">#REF!</definedName>
    <definedName name="Escalation" localSheetId="37">#REF!</definedName>
    <definedName name="Escalation" localSheetId="38">#REF!</definedName>
    <definedName name="Escalation" localSheetId="40">#REF!</definedName>
    <definedName name="Escalation" localSheetId="41">#REF!</definedName>
    <definedName name="Escalation" localSheetId="42">#REF!</definedName>
    <definedName name="Escalation" localSheetId="43">#REF!</definedName>
    <definedName name="Escalation" localSheetId="44">#REF!</definedName>
    <definedName name="Escalation" localSheetId="32">#REF!</definedName>
    <definedName name="Escalation" localSheetId="10">#REF!</definedName>
    <definedName name="Escalation" localSheetId="11">#REF!</definedName>
    <definedName name="Escalation" localSheetId="12">#REF!</definedName>
    <definedName name="Escalation" localSheetId="13">#REF!</definedName>
    <definedName name="Escalation" localSheetId="14">#REF!</definedName>
    <definedName name="Escalation" localSheetId="15">#REF!</definedName>
    <definedName name="Escalation" localSheetId="16">#REF!</definedName>
    <definedName name="Escalation" localSheetId="17">#REF!</definedName>
    <definedName name="Escalation" localSheetId="18">#REF!</definedName>
    <definedName name="Escalation" localSheetId="20">#REF!</definedName>
    <definedName name="Escalation" localSheetId="5">#REF!</definedName>
    <definedName name="Escalation" localSheetId="6">#REF!</definedName>
    <definedName name="Escalation" localSheetId="7">#REF!</definedName>
    <definedName name="Escalation" localSheetId="8">#REF!</definedName>
    <definedName name="Escalation" localSheetId="19">#REF!</definedName>
    <definedName name="Escalation" localSheetId="21">#REF!</definedName>
    <definedName name="Escalation" localSheetId="22">#REF!</definedName>
    <definedName name="Escalation" localSheetId="23">#REF!</definedName>
    <definedName name="Escalation" localSheetId="24">#REF!</definedName>
    <definedName name="Escalation" localSheetId="25">#REF!</definedName>
    <definedName name="Escalation" localSheetId="26">#REF!</definedName>
    <definedName name="Escalation" localSheetId="27">#REF!</definedName>
    <definedName name="Escalation" localSheetId="28">#REF!</definedName>
    <definedName name="Escalation" localSheetId="9">#REF!</definedName>
    <definedName name="Escalation" localSheetId="4">#REF!</definedName>
    <definedName name="Escalation">#REF!</definedName>
    <definedName name="esfsdg" localSheetId="35">#REF!</definedName>
    <definedName name="esfsdg" localSheetId="39">#REF!</definedName>
    <definedName name="esfsdg" localSheetId="29">#REF!</definedName>
    <definedName name="esfsdg" localSheetId="30">#REF!</definedName>
    <definedName name="esfsdg" localSheetId="31">#REF!</definedName>
    <definedName name="esfsdg" localSheetId="33">#REF!</definedName>
    <definedName name="esfsdg" localSheetId="34">#REF!</definedName>
    <definedName name="esfsdg" localSheetId="36">#REF!</definedName>
    <definedName name="esfsdg" localSheetId="37">#REF!</definedName>
    <definedName name="esfsdg" localSheetId="38">#REF!</definedName>
    <definedName name="esfsdg" localSheetId="40">#REF!</definedName>
    <definedName name="esfsdg" localSheetId="41">#REF!</definedName>
    <definedName name="esfsdg" localSheetId="42">#REF!</definedName>
    <definedName name="esfsdg" localSheetId="43">#REF!</definedName>
    <definedName name="esfsdg" localSheetId="44">#REF!</definedName>
    <definedName name="esfsdg" localSheetId="32">#REF!</definedName>
    <definedName name="esfsdg" localSheetId="10">#REF!</definedName>
    <definedName name="esfsdg" localSheetId="11">#REF!</definedName>
    <definedName name="esfsdg" localSheetId="12">#REF!</definedName>
    <definedName name="esfsdg" localSheetId="13">#REF!</definedName>
    <definedName name="esfsdg" localSheetId="14">#REF!</definedName>
    <definedName name="esfsdg" localSheetId="15">#REF!</definedName>
    <definedName name="esfsdg" localSheetId="16">#REF!</definedName>
    <definedName name="esfsdg" localSheetId="17">#REF!</definedName>
    <definedName name="esfsdg" localSheetId="18">#REF!</definedName>
    <definedName name="esfsdg" localSheetId="20">#REF!</definedName>
    <definedName name="esfsdg" localSheetId="5">#REF!</definedName>
    <definedName name="esfsdg" localSheetId="6">#REF!</definedName>
    <definedName name="esfsdg" localSheetId="7">#REF!</definedName>
    <definedName name="esfsdg" localSheetId="8">#REF!</definedName>
    <definedName name="esfsdg" localSheetId="19">#REF!</definedName>
    <definedName name="esfsdg" localSheetId="21">#REF!</definedName>
    <definedName name="esfsdg" localSheetId="22">#REF!</definedName>
    <definedName name="esfsdg" localSheetId="23">#REF!</definedName>
    <definedName name="esfsdg" localSheetId="24">#REF!</definedName>
    <definedName name="esfsdg" localSheetId="25">#REF!</definedName>
    <definedName name="esfsdg" localSheetId="26">#REF!</definedName>
    <definedName name="esfsdg" localSheetId="27">#REF!</definedName>
    <definedName name="esfsdg" localSheetId="28">#REF!</definedName>
    <definedName name="esfsdg" localSheetId="9">#REF!</definedName>
    <definedName name="esfsdg" localSheetId="4">#REF!</definedName>
    <definedName name="esfsdg">#REF!</definedName>
    <definedName name="EST">#N/A</definedName>
    <definedName name="est_print" localSheetId="35">#REF!</definedName>
    <definedName name="est_print" localSheetId="39">#REF!</definedName>
    <definedName name="est_print" localSheetId="29">#REF!</definedName>
    <definedName name="est_print" localSheetId="30">#REF!</definedName>
    <definedName name="est_print" localSheetId="31">#REF!</definedName>
    <definedName name="est_print" localSheetId="33">#REF!</definedName>
    <definedName name="est_print" localSheetId="34">#REF!</definedName>
    <definedName name="est_print" localSheetId="36">#REF!</definedName>
    <definedName name="est_print" localSheetId="37">#REF!</definedName>
    <definedName name="est_print" localSheetId="38">#REF!</definedName>
    <definedName name="est_print" localSheetId="40">#REF!</definedName>
    <definedName name="est_print" localSheetId="41">#REF!</definedName>
    <definedName name="est_print" localSheetId="42">#REF!</definedName>
    <definedName name="est_print" localSheetId="43">#REF!</definedName>
    <definedName name="est_print" localSheetId="44">#REF!</definedName>
    <definedName name="est_print" localSheetId="32">#REF!</definedName>
    <definedName name="est_print" localSheetId="10">#REF!</definedName>
    <definedName name="est_print" localSheetId="11">#REF!</definedName>
    <definedName name="est_print" localSheetId="12">#REF!</definedName>
    <definedName name="est_print" localSheetId="13">#REF!</definedName>
    <definedName name="est_print" localSheetId="14">#REF!</definedName>
    <definedName name="est_print" localSheetId="15">#REF!</definedName>
    <definedName name="est_print" localSheetId="16">#REF!</definedName>
    <definedName name="est_print" localSheetId="17">#REF!</definedName>
    <definedName name="est_print" localSheetId="18">#REF!</definedName>
    <definedName name="est_print" localSheetId="20">#REF!</definedName>
    <definedName name="est_print" localSheetId="5">#REF!</definedName>
    <definedName name="est_print" localSheetId="6">#REF!</definedName>
    <definedName name="est_print" localSheetId="7">#REF!</definedName>
    <definedName name="est_print" localSheetId="8">#REF!</definedName>
    <definedName name="est_print" localSheetId="19">#REF!</definedName>
    <definedName name="est_print" localSheetId="21">#REF!</definedName>
    <definedName name="est_print" localSheetId="22">#REF!</definedName>
    <definedName name="est_print" localSheetId="23">#REF!</definedName>
    <definedName name="est_print" localSheetId="24">#REF!</definedName>
    <definedName name="est_print" localSheetId="25">#REF!</definedName>
    <definedName name="est_print" localSheetId="26">#REF!</definedName>
    <definedName name="est_print" localSheetId="27">#REF!</definedName>
    <definedName name="est_print" localSheetId="28">#REF!</definedName>
    <definedName name="est_print" localSheetId="9">#REF!</definedName>
    <definedName name="est_print" localSheetId="4">#REF!</definedName>
    <definedName name="est_print">#REF!</definedName>
    <definedName name="est_title" localSheetId="35">#REF!</definedName>
    <definedName name="est_title" localSheetId="39">#REF!</definedName>
    <definedName name="est_title" localSheetId="29">#REF!</definedName>
    <definedName name="est_title" localSheetId="30">#REF!</definedName>
    <definedName name="est_title" localSheetId="31">#REF!</definedName>
    <definedName name="est_title" localSheetId="33">#REF!</definedName>
    <definedName name="est_title" localSheetId="34">#REF!</definedName>
    <definedName name="est_title" localSheetId="36">#REF!</definedName>
    <definedName name="est_title" localSheetId="37">#REF!</definedName>
    <definedName name="est_title" localSheetId="38">#REF!</definedName>
    <definedName name="est_title" localSheetId="40">#REF!</definedName>
    <definedName name="est_title" localSheetId="41">#REF!</definedName>
    <definedName name="est_title" localSheetId="42">#REF!</definedName>
    <definedName name="est_title" localSheetId="43">#REF!</definedName>
    <definedName name="est_title" localSheetId="44">#REF!</definedName>
    <definedName name="est_title" localSheetId="32">#REF!</definedName>
    <definedName name="est_title" localSheetId="10">#REF!</definedName>
    <definedName name="est_title" localSheetId="11">#REF!</definedName>
    <definedName name="est_title" localSheetId="12">#REF!</definedName>
    <definedName name="est_title" localSheetId="13">#REF!</definedName>
    <definedName name="est_title" localSheetId="14">#REF!</definedName>
    <definedName name="est_title" localSheetId="15">#REF!</definedName>
    <definedName name="est_title" localSheetId="16">#REF!</definedName>
    <definedName name="est_title" localSheetId="17">#REF!</definedName>
    <definedName name="est_title" localSheetId="18">#REF!</definedName>
    <definedName name="est_title" localSheetId="20">#REF!</definedName>
    <definedName name="est_title" localSheetId="5">#REF!</definedName>
    <definedName name="est_title" localSheetId="6">#REF!</definedName>
    <definedName name="est_title" localSheetId="7">#REF!</definedName>
    <definedName name="est_title" localSheetId="8">#REF!</definedName>
    <definedName name="est_title" localSheetId="19">#REF!</definedName>
    <definedName name="est_title" localSheetId="21">#REF!</definedName>
    <definedName name="est_title" localSheetId="22">#REF!</definedName>
    <definedName name="est_title" localSheetId="23">#REF!</definedName>
    <definedName name="est_title" localSheetId="24">#REF!</definedName>
    <definedName name="est_title" localSheetId="25">#REF!</definedName>
    <definedName name="est_title" localSheetId="26">#REF!</definedName>
    <definedName name="est_title" localSheetId="27">#REF!</definedName>
    <definedName name="est_title" localSheetId="28">#REF!</definedName>
    <definedName name="est_title" localSheetId="9">#REF!</definedName>
    <definedName name="est_title" localSheetId="4">#REF!</definedName>
    <definedName name="est_title">#REF!</definedName>
    <definedName name="ex" localSheetId="35">#REF!</definedName>
    <definedName name="ex" localSheetId="39">#REF!</definedName>
    <definedName name="ex" localSheetId="29">#REF!</definedName>
    <definedName name="ex" localSheetId="30">#REF!</definedName>
    <definedName name="ex" localSheetId="31">#REF!</definedName>
    <definedName name="ex" localSheetId="33">#REF!</definedName>
    <definedName name="ex" localSheetId="34">#REF!</definedName>
    <definedName name="ex" localSheetId="36">#REF!</definedName>
    <definedName name="ex" localSheetId="37">#REF!</definedName>
    <definedName name="ex" localSheetId="38">#REF!</definedName>
    <definedName name="ex" localSheetId="40">#REF!</definedName>
    <definedName name="ex" localSheetId="41">#REF!</definedName>
    <definedName name="ex" localSheetId="42">#REF!</definedName>
    <definedName name="ex" localSheetId="43">#REF!</definedName>
    <definedName name="ex" localSheetId="44">#REF!</definedName>
    <definedName name="ex" localSheetId="32">#REF!</definedName>
    <definedName name="ex" localSheetId="10">#REF!</definedName>
    <definedName name="ex" localSheetId="11">#REF!</definedName>
    <definedName name="ex" localSheetId="12">#REF!</definedName>
    <definedName name="ex" localSheetId="13">#REF!</definedName>
    <definedName name="ex" localSheetId="14">#REF!</definedName>
    <definedName name="ex" localSheetId="15">#REF!</definedName>
    <definedName name="ex" localSheetId="16">#REF!</definedName>
    <definedName name="ex" localSheetId="17">#REF!</definedName>
    <definedName name="ex" localSheetId="18">#REF!</definedName>
    <definedName name="ex" localSheetId="20">#REF!</definedName>
    <definedName name="ex" localSheetId="5">#REF!</definedName>
    <definedName name="ex" localSheetId="6">#REF!</definedName>
    <definedName name="ex" localSheetId="7">#REF!</definedName>
    <definedName name="ex" localSheetId="8">#REF!</definedName>
    <definedName name="ex" localSheetId="19">#REF!</definedName>
    <definedName name="ex" localSheetId="21">#REF!</definedName>
    <definedName name="ex" localSheetId="22">#REF!</definedName>
    <definedName name="ex" localSheetId="23">#REF!</definedName>
    <definedName name="ex" localSheetId="24">#REF!</definedName>
    <definedName name="ex" localSheetId="25">#REF!</definedName>
    <definedName name="ex" localSheetId="26">#REF!</definedName>
    <definedName name="ex" localSheetId="27">#REF!</definedName>
    <definedName name="ex" localSheetId="28">#REF!</definedName>
    <definedName name="ex" localSheetId="9">#REF!</definedName>
    <definedName name="ex" localSheetId="4">#REF!</definedName>
    <definedName name="ex">#REF!</definedName>
    <definedName name="Excel_BuiltIn_Print_Area_0">"$#REF!.$#REF!$#REF!:$#REF!$#REF!"</definedName>
    <definedName name="Excel_BuiltIn_Print_Area_0___0">"$#REF!.$#REF!$#REF!:$#REF!$#REF!"</definedName>
    <definedName name="Excel_BuiltIn_Print_Area_1" localSheetId="35">#REF!</definedName>
    <definedName name="Excel_BuiltIn_Print_Area_1" localSheetId="39">#REF!</definedName>
    <definedName name="Excel_BuiltIn_Print_Area_1" localSheetId="29">#REF!</definedName>
    <definedName name="Excel_BuiltIn_Print_Area_1" localSheetId="30">#REF!</definedName>
    <definedName name="Excel_BuiltIn_Print_Area_1" localSheetId="31">#REF!</definedName>
    <definedName name="Excel_BuiltIn_Print_Area_1" localSheetId="33">#REF!</definedName>
    <definedName name="Excel_BuiltIn_Print_Area_1" localSheetId="34">#REF!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40">#REF!</definedName>
    <definedName name="Excel_BuiltIn_Print_Area_1" localSheetId="41">#REF!</definedName>
    <definedName name="Excel_BuiltIn_Print_Area_1" localSheetId="42">#REF!</definedName>
    <definedName name="Excel_BuiltIn_Print_Area_1" localSheetId="43">#REF!</definedName>
    <definedName name="Excel_BuiltIn_Print_Area_1" localSheetId="44">#REF!</definedName>
    <definedName name="Excel_BuiltIn_Print_Area_1" localSheetId="32">#REF!</definedName>
    <definedName name="Excel_BuiltIn_Print_Area_1" localSheetId="10">#REF!</definedName>
    <definedName name="Excel_BuiltIn_Print_Area_1" localSheetId="11">#REF!</definedName>
    <definedName name="Excel_BuiltIn_Print_Area_1" localSheetId="12">#REF!</definedName>
    <definedName name="Excel_BuiltIn_Print_Area_1" localSheetId="13">#REF!</definedName>
    <definedName name="Excel_BuiltIn_Print_Area_1" localSheetId="14">#REF!</definedName>
    <definedName name="Excel_BuiltIn_Print_Area_1" localSheetId="15">#REF!</definedName>
    <definedName name="Excel_BuiltIn_Print_Area_1" localSheetId="16">#REF!</definedName>
    <definedName name="Excel_BuiltIn_Print_Area_1" localSheetId="17">#REF!</definedName>
    <definedName name="Excel_BuiltIn_Print_Area_1" localSheetId="18">#REF!</definedName>
    <definedName name="Excel_BuiltIn_Print_Area_1" localSheetId="20">#REF!</definedName>
    <definedName name="Excel_BuiltIn_Print_Area_1" localSheetId="5">#REF!</definedName>
    <definedName name="Excel_BuiltIn_Print_Area_1" localSheetId="6">#REF!</definedName>
    <definedName name="Excel_BuiltIn_Print_Area_1" localSheetId="7">#REF!</definedName>
    <definedName name="Excel_BuiltIn_Print_Area_1" localSheetId="8">#REF!</definedName>
    <definedName name="Excel_BuiltIn_Print_Area_1" localSheetId="19">#REF!</definedName>
    <definedName name="Excel_BuiltIn_Print_Area_1" localSheetId="21">#REF!</definedName>
    <definedName name="Excel_BuiltIn_Print_Area_1" localSheetId="22">#REF!</definedName>
    <definedName name="Excel_BuiltIn_Print_Area_1" localSheetId="23">#REF!</definedName>
    <definedName name="Excel_BuiltIn_Print_Area_1" localSheetId="24">#REF!</definedName>
    <definedName name="Excel_BuiltIn_Print_Area_1" localSheetId="25">#REF!</definedName>
    <definedName name="Excel_BuiltIn_Print_Area_1" localSheetId="26">#REF!</definedName>
    <definedName name="Excel_BuiltIn_Print_Area_1" localSheetId="27">#REF!</definedName>
    <definedName name="Excel_BuiltIn_Print_Area_1" localSheetId="28">#REF!</definedName>
    <definedName name="Excel_BuiltIn_Print_Area_1" localSheetId="9">#REF!</definedName>
    <definedName name="Excel_BuiltIn_Print_Area_1" localSheetId="4">#REF!</definedName>
    <definedName name="Excel_BuiltIn_Print_Area_1">#REF!</definedName>
    <definedName name="Excel_BuiltIn_Print_Area_1_1" localSheetId="35">#REF!</definedName>
    <definedName name="Excel_BuiltIn_Print_Area_1_1" localSheetId="39">#REF!</definedName>
    <definedName name="Excel_BuiltIn_Print_Area_1_1" localSheetId="29">#REF!</definedName>
    <definedName name="Excel_BuiltIn_Print_Area_1_1" localSheetId="30">#REF!</definedName>
    <definedName name="Excel_BuiltIn_Print_Area_1_1" localSheetId="31">#REF!</definedName>
    <definedName name="Excel_BuiltIn_Print_Area_1_1" localSheetId="33">#REF!</definedName>
    <definedName name="Excel_BuiltIn_Print_Area_1_1" localSheetId="34">#REF!</definedName>
    <definedName name="Excel_BuiltIn_Print_Area_1_1" localSheetId="36">#REF!</definedName>
    <definedName name="Excel_BuiltIn_Print_Area_1_1" localSheetId="37">#REF!</definedName>
    <definedName name="Excel_BuiltIn_Print_Area_1_1" localSheetId="38">#REF!</definedName>
    <definedName name="Excel_BuiltIn_Print_Area_1_1" localSheetId="40">#REF!</definedName>
    <definedName name="Excel_BuiltIn_Print_Area_1_1" localSheetId="41">#REF!</definedName>
    <definedName name="Excel_BuiltIn_Print_Area_1_1" localSheetId="42">#REF!</definedName>
    <definedName name="Excel_BuiltIn_Print_Area_1_1" localSheetId="43">#REF!</definedName>
    <definedName name="Excel_BuiltIn_Print_Area_1_1" localSheetId="44">#REF!</definedName>
    <definedName name="Excel_BuiltIn_Print_Area_1_1" localSheetId="32">#REF!</definedName>
    <definedName name="Excel_BuiltIn_Print_Area_1_1" localSheetId="10">#REF!</definedName>
    <definedName name="Excel_BuiltIn_Print_Area_1_1" localSheetId="11">#REF!</definedName>
    <definedName name="Excel_BuiltIn_Print_Area_1_1" localSheetId="12">#REF!</definedName>
    <definedName name="Excel_BuiltIn_Print_Area_1_1" localSheetId="13">#REF!</definedName>
    <definedName name="Excel_BuiltIn_Print_Area_1_1" localSheetId="14">#REF!</definedName>
    <definedName name="Excel_BuiltIn_Print_Area_1_1" localSheetId="15">#REF!</definedName>
    <definedName name="Excel_BuiltIn_Print_Area_1_1" localSheetId="16">#REF!</definedName>
    <definedName name="Excel_BuiltIn_Print_Area_1_1" localSheetId="17">#REF!</definedName>
    <definedName name="Excel_BuiltIn_Print_Area_1_1" localSheetId="18">#REF!</definedName>
    <definedName name="Excel_BuiltIn_Print_Area_1_1" localSheetId="20">#REF!</definedName>
    <definedName name="Excel_BuiltIn_Print_Area_1_1" localSheetId="5">#REF!</definedName>
    <definedName name="Excel_BuiltIn_Print_Area_1_1" localSheetId="6">#REF!</definedName>
    <definedName name="Excel_BuiltIn_Print_Area_1_1" localSheetId="7">#REF!</definedName>
    <definedName name="Excel_BuiltIn_Print_Area_1_1" localSheetId="8">#REF!</definedName>
    <definedName name="Excel_BuiltIn_Print_Area_1_1" localSheetId="19">#REF!</definedName>
    <definedName name="Excel_BuiltIn_Print_Area_1_1" localSheetId="21">#REF!</definedName>
    <definedName name="Excel_BuiltIn_Print_Area_1_1" localSheetId="22">#REF!</definedName>
    <definedName name="Excel_BuiltIn_Print_Area_1_1" localSheetId="23">#REF!</definedName>
    <definedName name="Excel_BuiltIn_Print_Area_1_1" localSheetId="24">#REF!</definedName>
    <definedName name="Excel_BuiltIn_Print_Area_1_1" localSheetId="25">#REF!</definedName>
    <definedName name="Excel_BuiltIn_Print_Area_1_1" localSheetId="26">#REF!</definedName>
    <definedName name="Excel_BuiltIn_Print_Area_1_1" localSheetId="27">#REF!</definedName>
    <definedName name="Excel_BuiltIn_Print_Area_1_1" localSheetId="28">#REF!</definedName>
    <definedName name="Excel_BuiltIn_Print_Area_1_1" localSheetId="9">#REF!</definedName>
    <definedName name="Excel_BuiltIn_Print_Area_1_1" localSheetId="4">#REF!</definedName>
    <definedName name="Excel_BuiltIn_Print_Area_1_1">#REF!</definedName>
    <definedName name="Excel_BuiltIn_Print_Area_1_1_1" localSheetId="35">#REF!</definedName>
    <definedName name="Excel_BuiltIn_Print_Area_1_1_1" localSheetId="39">#REF!</definedName>
    <definedName name="Excel_BuiltIn_Print_Area_1_1_1" localSheetId="29">#REF!</definedName>
    <definedName name="Excel_BuiltIn_Print_Area_1_1_1" localSheetId="30">#REF!</definedName>
    <definedName name="Excel_BuiltIn_Print_Area_1_1_1" localSheetId="31">#REF!</definedName>
    <definedName name="Excel_BuiltIn_Print_Area_1_1_1" localSheetId="33">#REF!</definedName>
    <definedName name="Excel_BuiltIn_Print_Area_1_1_1" localSheetId="34">#REF!</definedName>
    <definedName name="Excel_BuiltIn_Print_Area_1_1_1" localSheetId="36">#REF!</definedName>
    <definedName name="Excel_BuiltIn_Print_Area_1_1_1" localSheetId="37">#REF!</definedName>
    <definedName name="Excel_BuiltIn_Print_Area_1_1_1" localSheetId="38">#REF!</definedName>
    <definedName name="Excel_BuiltIn_Print_Area_1_1_1" localSheetId="40">#REF!</definedName>
    <definedName name="Excel_BuiltIn_Print_Area_1_1_1" localSheetId="41">#REF!</definedName>
    <definedName name="Excel_BuiltIn_Print_Area_1_1_1" localSheetId="42">#REF!</definedName>
    <definedName name="Excel_BuiltIn_Print_Area_1_1_1" localSheetId="43">#REF!</definedName>
    <definedName name="Excel_BuiltIn_Print_Area_1_1_1" localSheetId="44">#REF!</definedName>
    <definedName name="Excel_BuiltIn_Print_Area_1_1_1" localSheetId="32">#REF!</definedName>
    <definedName name="Excel_BuiltIn_Print_Area_1_1_1" localSheetId="10">#REF!</definedName>
    <definedName name="Excel_BuiltIn_Print_Area_1_1_1" localSheetId="11">#REF!</definedName>
    <definedName name="Excel_BuiltIn_Print_Area_1_1_1" localSheetId="12">#REF!</definedName>
    <definedName name="Excel_BuiltIn_Print_Area_1_1_1" localSheetId="13">#REF!</definedName>
    <definedName name="Excel_BuiltIn_Print_Area_1_1_1" localSheetId="14">#REF!</definedName>
    <definedName name="Excel_BuiltIn_Print_Area_1_1_1" localSheetId="15">#REF!</definedName>
    <definedName name="Excel_BuiltIn_Print_Area_1_1_1" localSheetId="16">#REF!</definedName>
    <definedName name="Excel_BuiltIn_Print_Area_1_1_1" localSheetId="17">#REF!</definedName>
    <definedName name="Excel_BuiltIn_Print_Area_1_1_1" localSheetId="18">#REF!</definedName>
    <definedName name="Excel_BuiltIn_Print_Area_1_1_1" localSheetId="20">#REF!</definedName>
    <definedName name="Excel_BuiltIn_Print_Area_1_1_1" localSheetId="5">#REF!</definedName>
    <definedName name="Excel_BuiltIn_Print_Area_1_1_1" localSheetId="6">#REF!</definedName>
    <definedName name="Excel_BuiltIn_Print_Area_1_1_1" localSheetId="7">#REF!</definedName>
    <definedName name="Excel_BuiltIn_Print_Area_1_1_1" localSheetId="8">#REF!</definedName>
    <definedName name="Excel_BuiltIn_Print_Area_1_1_1" localSheetId="19">#REF!</definedName>
    <definedName name="Excel_BuiltIn_Print_Area_1_1_1" localSheetId="21">#REF!</definedName>
    <definedName name="Excel_BuiltIn_Print_Area_1_1_1" localSheetId="22">#REF!</definedName>
    <definedName name="Excel_BuiltIn_Print_Area_1_1_1" localSheetId="23">#REF!</definedName>
    <definedName name="Excel_BuiltIn_Print_Area_1_1_1" localSheetId="24">#REF!</definedName>
    <definedName name="Excel_BuiltIn_Print_Area_1_1_1" localSheetId="25">#REF!</definedName>
    <definedName name="Excel_BuiltIn_Print_Area_1_1_1" localSheetId="26">#REF!</definedName>
    <definedName name="Excel_BuiltIn_Print_Area_1_1_1" localSheetId="27">#REF!</definedName>
    <definedName name="Excel_BuiltIn_Print_Area_1_1_1" localSheetId="28">#REF!</definedName>
    <definedName name="Excel_BuiltIn_Print_Area_1_1_1" localSheetId="9">#REF!</definedName>
    <definedName name="Excel_BuiltIn_Print_Area_1_1_1" localSheetId="4">#REF!</definedName>
    <definedName name="Excel_BuiltIn_Print_Area_1_1_1">#REF!</definedName>
    <definedName name="Excel_BuiltIn_Print_Area_10" localSheetId="35">#REF!</definedName>
    <definedName name="Excel_BuiltIn_Print_Area_10" localSheetId="39">#REF!</definedName>
    <definedName name="Excel_BuiltIn_Print_Area_10" localSheetId="29">#REF!</definedName>
    <definedName name="Excel_BuiltIn_Print_Area_10" localSheetId="30">#REF!</definedName>
    <definedName name="Excel_BuiltIn_Print_Area_10" localSheetId="31">#REF!</definedName>
    <definedName name="Excel_BuiltIn_Print_Area_10" localSheetId="33">#REF!</definedName>
    <definedName name="Excel_BuiltIn_Print_Area_10" localSheetId="34">#REF!</definedName>
    <definedName name="Excel_BuiltIn_Print_Area_10" localSheetId="36">#REF!</definedName>
    <definedName name="Excel_BuiltIn_Print_Area_10" localSheetId="37">#REF!</definedName>
    <definedName name="Excel_BuiltIn_Print_Area_10" localSheetId="38">#REF!</definedName>
    <definedName name="Excel_BuiltIn_Print_Area_10" localSheetId="40">#REF!</definedName>
    <definedName name="Excel_BuiltIn_Print_Area_10" localSheetId="41">#REF!</definedName>
    <definedName name="Excel_BuiltIn_Print_Area_10" localSheetId="42">#REF!</definedName>
    <definedName name="Excel_BuiltIn_Print_Area_10" localSheetId="43">#REF!</definedName>
    <definedName name="Excel_BuiltIn_Print_Area_10" localSheetId="44">#REF!</definedName>
    <definedName name="Excel_BuiltIn_Print_Area_10" localSheetId="32">#REF!</definedName>
    <definedName name="Excel_BuiltIn_Print_Area_10" localSheetId="10">#REF!</definedName>
    <definedName name="Excel_BuiltIn_Print_Area_10" localSheetId="11">#REF!</definedName>
    <definedName name="Excel_BuiltIn_Print_Area_10" localSheetId="12">#REF!</definedName>
    <definedName name="Excel_BuiltIn_Print_Area_10" localSheetId="13">#REF!</definedName>
    <definedName name="Excel_BuiltIn_Print_Area_10" localSheetId="14">#REF!</definedName>
    <definedName name="Excel_BuiltIn_Print_Area_10" localSheetId="15">#REF!</definedName>
    <definedName name="Excel_BuiltIn_Print_Area_10" localSheetId="16">#REF!</definedName>
    <definedName name="Excel_BuiltIn_Print_Area_10" localSheetId="17">#REF!</definedName>
    <definedName name="Excel_BuiltIn_Print_Area_10" localSheetId="18">#REF!</definedName>
    <definedName name="Excel_BuiltIn_Print_Area_10" localSheetId="20">#REF!</definedName>
    <definedName name="Excel_BuiltIn_Print_Area_10" localSheetId="5">#REF!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19">#REF!</definedName>
    <definedName name="Excel_BuiltIn_Print_Area_10" localSheetId="21">#REF!</definedName>
    <definedName name="Excel_BuiltIn_Print_Area_10" localSheetId="22">#REF!</definedName>
    <definedName name="Excel_BuiltIn_Print_Area_10" localSheetId="23">#REF!</definedName>
    <definedName name="Excel_BuiltIn_Print_Area_10" localSheetId="24">#REF!</definedName>
    <definedName name="Excel_BuiltIn_Print_Area_10" localSheetId="25">#REF!</definedName>
    <definedName name="Excel_BuiltIn_Print_Area_10" localSheetId="26">#REF!</definedName>
    <definedName name="Excel_BuiltIn_Print_Area_10" localSheetId="27">#REF!</definedName>
    <definedName name="Excel_BuiltIn_Print_Area_10" localSheetId="28">#REF!</definedName>
    <definedName name="Excel_BuiltIn_Print_Area_10" localSheetId="9">#REF!</definedName>
    <definedName name="Excel_BuiltIn_Print_Area_10" localSheetId="4">#REF!</definedName>
    <definedName name="Excel_BuiltIn_Print_Area_10">#REF!</definedName>
    <definedName name="Excel_BuiltIn_Print_Area_10_1" localSheetId="35">#REF!</definedName>
    <definedName name="Excel_BuiltIn_Print_Area_10_1" localSheetId="39">#REF!</definedName>
    <definedName name="Excel_BuiltIn_Print_Area_10_1" localSheetId="29">#REF!</definedName>
    <definedName name="Excel_BuiltIn_Print_Area_10_1" localSheetId="30">#REF!</definedName>
    <definedName name="Excel_BuiltIn_Print_Area_10_1" localSheetId="31">#REF!</definedName>
    <definedName name="Excel_BuiltIn_Print_Area_10_1" localSheetId="33">#REF!</definedName>
    <definedName name="Excel_BuiltIn_Print_Area_10_1" localSheetId="34">#REF!</definedName>
    <definedName name="Excel_BuiltIn_Print_Area_10_1" localSheetId="36">#REF!</definedName>
    <definedName name="Excel_BuiltIn_Print_Area_10_1" localSheetId="37">#REF!</definedName>
    <definedName name="Excel_BuiltIn_Print_Area_10_1" localSheetId="38">#REF!</definedName>
    <definedName name="Excel_BuiltIn_Print_Area_10_1" localSheetId="40">#REF!</definedName>
    <definedName name="Excel_BuiltIn_Print_Area_10_1" localSheetId="41">#REF!</definedName>
    <definedName name="Excel_BuiltIn_Print_Area_10_1" localSheetId="42">#REF!</definedName>
    <definedName name="Excel_BuiltIn_Print_Area_10_1" localSheetId="43">#REF!</definedName>
    <definedName name="Excel_BuiltIn_Print_Area_10_1" localSheetId="44">#REF!</definedName>
    <definedName name="Excel_BuiltIn_Print_Area_10_1" localSheetId="32">#REF!</definedName>
    <definedName name="Excel_BuiltIn_Print_Area_10_1" localSheetId="10">#REF!</definedName>
    <definedName name="Excel_BuiltIn_Print_Area_10_1" localSheetId="11">#REF!</definedName>
    <definedName name="Excel_BuiltIn_Print_Area_10_1" localSheetId="12">#REF!</definedName>
    <definedName name="Excel_BuiltIn_Print_Area_10_1" localSheetId="13">#REF!</definedName>
    <definedName name="Excel_BuiltIn_Print_Area_10_1" localSheetId="14">#REF!</definedName>
    <definedName name="Excel_BuiltIn_Print_Area_10_1" localSheetId="15">#REF!</definedName>
    <definedName name="Excel_BuiltIn_Print_Area_10_1" localSheetId="16">#REF!</definedName>
    <definedName name="Excel_BuiltIn_Print_Area_10_1" localSheetId="17">#REF!</definedName>
    <definedName name="Excel_BuiltIn_Print_Area_10_1" localSheetId="18">#REF!</definedName>
    <definedName name="Excel_BuiltIn_Print_Area_10_1" localSheetId="20">#REF!</definedName>
    <definedName name="Excel_BuiltIn_Print_Area_10_1" localSheetId="5">#REF!</definedName>
    <definedName name="Excel_BuiltIn_Print_Area_10_1" localSheetId="6">#REF!</definedName>
    <definedName name="Excel_BuiltIn_Print_Area_10_1" localSheetId="7">#REF!</definedName>
    <definedName name="Excel_BuiltIn_Print_Area_10_1" localSheetId="8">#REF!</definedName>
    <definedName name="Excel_BuiltIn_Print_Area_10_1" localSheetId="19">#REF!</definedName>
    <definedName name="Excel_BuiltIn_Print_Area_10_1" localSheetId="21">#REF!</definedName>
    <definedName name="Excel_BuiltIn_Print_Area_10_1" localSheetId="22">#REF!</definedName>
    <definedName name="Excel_BuiltIn_Print_Area_10_1" localSheetId="23">#REF!</definedName>
    <definedName name="Excel_BuiltIn_Print_Area_10_1" localSheetId="24">#REF!</definedName>
    <definedName name="Excel_BuiltIn_Print_Area_10_1" localSheetId="25">#REF!</definedName>
    <definedName name="Excel_BuiltIn_Print_Area_10_1" localSheetId="26">#REF!</definedName>
    <definedName name="Excel_BuiltIn_Print_Area_10_1" localSheetId="27">#REF!</definedName>
    <definedName name="Excel_BuiltIn_Print_Area_10_1" localSheetId="28">#REF!</definedName>
    <definedName name="Excel_BuiltIn_Print_Area_10_1" localSheetId="9">#REF!</definedName>
    <definedName name="Excel_BuiltIn_Print_Area_10_1" localSheetId="4">#REF!</definedName>
    <definedName name="Excel_BuiltIn_Print_Area_10_1">#REF!</definedName>
    <definedName name="Excel_BuiltIn_Print_Area_11" localSheetId="35">#REF!</definedName>
    <definedName name="Excel_BuiltIn_Print_Area_11" localSheetId="39">#REF!</definedName>
    <definedName name="Excel_BuiltIn_Print_Area_11" localSheetId="29">#REF!</definedName>
    <definedName name="Excel_BuiltIn_Print_Area_11" localSheetId="30">#REF!</definedName>
    <definedName name="Excel_BuiltIn_Print_Area_11" localSheetId="31">#REF!</definedName>
    <definedName name="Excel_BuiltIn_Print_Area_11" localSheetId="33">#REF!</definedName>
    <definedName name="Excel_BuiltIn_Print_Area_11" localSheetId="34">#REF!</definedName>
    <definedName name="Excel_BuiltIn_Print_Area_11" localSheetId="36">#REF!</definedName>
    <definedName name="Excel_BuiltIn_Print_Area_11" localSheetId="37">#REF!</definedName>
    <definedName name="Excel_BuiltIn_Print_Area_11" localSheetId="38">#REF!</definedName>
    <definedName name="Excel_BuiltIn_Print_Area_11" localSheetId="40">#REF!</definedName>
    <definedName name="Excel_BuiltIn_Print_Area_11" localSheetId="41">#REF!</definedName>
    <definedName name="Excel_BuiltIn_Print_Area_11" localSheetId="42">#REF!</definedName>
    <definedName name="Excel_BuiltIn_Print_Area_11" localSheetId="43">#REF!</definedName>
    <definedName name="Excel_BuiltIn_Print_Area_11" localSheetId="44">#REF!</definedName>
    <definedName name="Excel_BuiltIn_Print_Area_11" localSheetId="32">#REF!</definedName>
    <definedName name="Excel_BuiltIn_Print_Area_11" localSheetId="10">#REF!</definedName>
    <definedName name="Excel_BuiltIn_Print_Area_11" localSheetId="11">#REF!</definedName>
    <definedName name="Excel_BuiltIn_Print_Area_11" localSheetId="12">#REF!</definedName>
    <definedName name="Excel_BuiltIn_Print_Area_11" localSheetId="13">#REF!</definedName>
    <definedName name="Excel_BuiltIn_Print_Area_11" localSheetId="14">#REF!</definedName>
    <definedName name="Excel_BuiltIn_Print_Area_11" localSheetId="15">#REF!</definedName>
    <definedName name="Excel_BuiltIn_Print_Area_11" localSheetId="16">#REF!</definedName>
    <definedName name="Excel_BuiltIn_Print_Area_11" localSheetId="17">#REF!</definedName>
    <definedName name="Excel_BuiltIn_Print_Area_11" localSheetId="18">#REF!</definedName>
    <definedName name="Excel_BuiltIn_Print_Area_11" localSheetId="20">#REF!</definedName>
    <definedName name="Excel_BuiltIn_Print_Area_11" localSheetId="5">#REF!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19">#REF!</definedName>
    <definedName name="Excel_BuiltIn_Print_Area_11" localSheetId="21">#REF!</definedName>
    <definedName name="Excel_BuiltIn_Print_Area_11" localSheetId="22">#REF!</definedName>
    <definedName name="Excel_BuiltIn_Print_Area_11" localSheetId="23">#REF!</definedName>
    <definedName name="Excel_BuiltIn_Print_Area_11" localSheetId="24">#REF!</definedName>
    <definedName name="Excel_BuiltIn_Print_Area_11" localSheetId="25">#REF!</definedName>
    <definedName name="Excel_BuiltIn_Print_Area_11" localSheetId="26">#REF!</definedName>
    <definedName name="Excel_BuiltIn_Print_Area_11" localSheetId="27">#REF!</definedName>
    <definedName name="Excel_BuiltIn_Print_Area_11" localSheetId="28">#REF!</definedName>
    <definedName name="Excel_BuiltIn_Print_Area_11" localSheetId="9">#REF!</definedName>
    <definedName name="Excel_BuiltIn_Print_Area_11" localSheetId="4">#REF!</definedName>
    <definedName name="Excel_BuiltIn_Print_Area_11">#REF!</definedName>
    <definedName name="Excel_BuiltIn_Print_Area_12" localSheetId="35">#REF!</definedName>
    <definedName name="Excel_BuiltIn_Print_Area_12" localSheetId="39">#REF!</definedName>
    <definedName name="Excel_BuiltIn_Print_Area_12" localSheetId="29">#REF!</definedName>
    <definedName name="Excel_BuiltIn_Print_Area_12" localSheetId="30">#REF!</definedName>
    <definedName name="Excel_BuiltIn_Print_Area_12" localSheetId="31">#REF!</definedName>
    <definedName name="Excel_BuiltIn_Print_Area_12" localSheetId="33">#REF!</definedName>
    <definedName name="Excel_BuiltIn_Print_Area_12" localSheetId="34">#REF!</definedName>
    <definedName name="Excel_BuiltIn_Print_Area_12" localSheetId="36">#REF!</definedName>
    <definedName name="Excel_BuiltIn_Print_Area_12" localSheetId="37">#REF!</definedName>
    <definedName name="Excel_BuiltIn_Print_Area_12" localSheetId="38">#REF!</definedName>
    <definedName name="Excel_BuiltIn_Print_Area_12" localSheetId="40">#REF!</definedName>
    <definedName name="Excel_BuiltIn_Print_Area_12" localSheetId="41">#REF!</definedName>
    <definedName name="Excel_BuiltIn_Print_Area_12" localSheetId="42">#REF!</definedName>
    <definedName name="Excel_BuiltIn_Print_Area_12" localSheetId="43">#REF!</definedName>
    <definedName name="Excel_BuiltIn_Print_Area_12" localSheetId="44">#REF!</definedName>
    <definedName name="Excel_BuiltIn_Print_Area_12" localSheetId="32">#REF!</definedName>
    <definedName name="Excel_BuiltIn_Print_Area_12" localSheetId="10">#REF!</definedName>
    <definedName name="Excel_BuiltIn_Print_Area_12" localSheetId="11">#REF!</definedName>
    <definedName name="Excel_BuiltIn_Print_Area_12" localSheetId="12">#REF!</definedName>
    <definedName name="Excel_BuiltIn_Print_Area_12" localSheetId="13">#REF!</definedName>
    <definedName name="Excel_BuiltIn_Print_Area_12" localSheetId="14">#REF!</definedName>
    <definedName name="Excel_BuiltIn_Print_Area_12" localSheetId="15">#REF!</definedName>
    <definedName name="Excel_BuiltIn_Print_Area_12" localSheetId="16">#REF!</definedName>
    <definedName name="Excel_BuiltIn_Print_Area_12" localSheetId="17">#REF!</definedName>
    <definedName name="Excel_BuiltIn_Print_Area_12" localSheetId="18">#REF!</definedName>
    <definedName name="Excel_BuiltIn_Print_Area_12" localSheetId="20">#REF!</definedName>
    <definedName name="Excel_BuiltIn_Print_Area_12" localSheetId="5">#REF!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19">#REF!</definedName>
    <definedName name="Excel_BuiltIn_Print_Area_12" localSheetId="21">#REF!</definedName>
    <definedName name="Excel_BuiltIn_Print_Area_12" localSheetId="22">#REF!</definedName>
    <definedName name="Excel_BuiltIn_Print_Area_12" localSheetId="23">#REF!</definedName>
    <definedName name="Excel_BuiltIn_Print_Area_12" localSheetId="24">#REF!</definedName>
    <definedName name="Excel_BuiltIn_Print_Area_12" localSheetId="25">#REF!</definedName>
    <definedName name="Excel_BuiltIn_Print_Area_12" localSheetId="26">#REF!</definedName>
    <definedName name="Excel_BuiltIn_Print_Area_12" localSheetId="27">#REF!</definedName>
    <definedName name="Excel_BuiltIn_Print_Area_12" localSheetId="28">#REF!</definedName>
    <definedName name="Excel_BuiltIn_Print_Area_12" localSheetId="9">#REF!</definedName>
    <definedName name="Excel_BuiltIn_Print_Area_12" localSheetId="4">#REF!</definedName>
    <definedName name="Excel_BuiltIn_Print_Area_12">#REF!</definedName>
    <definedName name="Excel_BuiltIn_Print_Area_13" localSheetId="35">#REF!</definedName>
    <definedName name="Excel_BuiltIn_Print_Area_13" localSheetId="39">#REF!</definedName>
    <definedName name="Excel_BuiltIn_Print_Area_13" localSheetId="29">#REF!</definedName>
    <definedName name="Excel_BuiltIn_Print_Area_13" localSheetId="30">#REF!</definedName>
    <definedName name="Excel_BuiltIn_Print_Area_13" localSheetId="31">#REF!</definedName>
    <definedName name="Excel_BuiltIn_Print_Area_13" localSheetId="33">#REF!</definedName>
    <definedName name="Excel_BuiltIn_Print_Area_13" localSheetId="34">#REF!</definedName>
    <definedName name="Excel_BuiltIn_Print_Area_13" localSheetId="36">#REF!</definedName>
    <definedName name="Excel_BuiltIn_Print_Area_13" localSheetId="37">#REF!</definedName>
    <definedName name="Excel_BuiltIn_Print_Area_13" localSheetId="38">#REF!</definedName>
    <definedName name="Excel_BuiltIn_Print_Area_13" localSheetId="40">#REF!</definedName>
    <definedName name="Excel_BuiltIn_Print_Area_13" localSheetId="41">#REF!</definedName>
    <definedName name="Excel_BuiltIn_Print_Area_13" localSheetId="42">#REF!</definedName>
    <definedName name="Excel_BuiltIn_Print_Area_13" localSheetId="43">#REF!</definedName>
    <definedName name="Excel_BuiltIn_Print_Area_13" localSheetId="44">#REF!</definedName>
    <definedName name="Excel_BuiltIn_Print_Area_13" localSheetId="32">#REF!</definedName>
    <definedName name="Excel_BuiltIn_Print_Area_13" localSheetId="10">#REF!</definedName>
    <definedName name="Excel_BuiltIn_Print_Area_13" localSheetId="11">#REF!</definedName>
    <definedName name="Excel_BuiltIn_Print_Area_13" localSheetId="12">#REF!</definedName>
    <definedName name="Excel_BuiltIn_Print_Area_13" localSheetId="13">#REF!</definedName>
    <definedName name="Excel_BuiltIn_Print_Area_13" localSheetId="14">#REF!</definedName>
    <definedName name="Excel_BuiltIn_Print_Area_13" localSheetId="15">#REF!</definedName>
    <definedName name="Excel_BuiltIn_Print_Area_13" localSheetId="16">#REF!</definedName>
    <definedName name="Excel_BuiltIn_Print_Area_13" localSheetId="17">#REF!</definedName>
    <definedName name="Excel_BuiltIn_Print_Area_13" localSheetId="18">#REF!</definedName>
    <definedName name="Excel_BuiltIn_Print_Area_13" localSheetId="20">#REF!</definedName>
    <definedName name="Excel_BuiltIn_Print_Area_13" localSheetId="5">#REF!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19">#REF!</definedName>
    <definedName name="Excel_BuiltIn_Print_Area_13" localSheetId="21">#REF!</definedName>
    <definedName name="Excel_BuiltIn_Print_Area_13" localSheetId="22">#REF!</definedName>
    <definedName name="Excel_BuiltIn_Print_Area_13" localSheetId="23">#REF!</definedName>
    <definedName name="Excel_BuiltIn_Print_Area_13" localSheetId="24">#REF!</definedName>
    <definedName name="Excel_BuiltIn_Print_Area_13" localSheetId="25">#REF!</definedName>
    <definedName name="Excel_BuiltIn_Print_Area_13" localSheetId="26">#REF!</definedName>
    <definedName name="Excel_BuiltIn_Print_Area_13" localSheetId="27">#REF!</definedName>
    <definedName name="Excel_BuiltIn_Print_Area_13" localSheetId="28">#REF!</definedName>
    <definedName name="Excel_BuiltIn_Print_Area_13" localSheetId="9">#REF!</definedName>
    <definedName name="Excel_BuiltIn_Print_Area_13" localSheetId="4">#REF!</definedName>
    <definedName name="Excel_BuiltIn_Print_Area_13">#REF!</definedName>
    <definedName name="Excel_BuiltIn_Print_Area_13_1" localSheetId="35">#REF!</definedName>
    <definedName name="Excel_BuiltIn_Print_Area_13_1" localSheetId="39">#REF!</definedName>
    <definedName name="Excel_BuiltIn_Print_Area_13_1" localSheetId="29">#REF!</definedName>
    <definedName name="Excel_BuiltIn_Print_Area_13_1" localSheetId="30">#REF!</definedName>
    <definedName name="Excel_BuiltIn_Print_Area_13_1" localSheetId="31">#REF!</definedName>
    <definedName name="Excel_BuiltIn_Print_Area_13_1" localSheetId="33">#REF!</definedName>
    <definedName name="Excel_BuiltIn_Print_Area_13_1" localSheetId="34">#REF!</definedName>
    <definedName name="Excel_BuiltIn_Print_Area_13_1" localSheetId="36">#REF!</definedName>
    <definedName name="Excel_BuiltIn_Print_Area_13_1" localSheetId="37">#REF!</definedName>
    <definedName name="Excel_BuiltIn_Print_Area_13_1" localSheetId="38">#REF!</definedName>
    <definedName name="Excel_BuiltIn_Print_Area_13_1" localSheetId="40">#REF!</definedName>
    <definedName name="Excel_BuiltIn_Print_Area_13_1" localSheetId="41">#REF!</definedName>
    <definedName name="Excel_BuiltIn_Print_Area_13_1" localSheetId="42">#REF!</definedName>
    <definedName name="Excel_BuiltIn_Print_Area_13_1" localSheetId="43">#REF!</definedName>
    <definedName name="Excel_BuiltIn_Print_Area_13_1" localSheetId="44">#REF!</definedName>
    <definedName name="Excel_BuiltIn_Print_Area_13_1" localSheetId="32">#REF!</definedName>
    <definedName name="Excel_BuiltIn_Print_Area_13_1" localSheetId="10">#REF!</definedName>
    <definedName name="Excel_BuiltIn_Print_Area_13_1" localSheetId="11">#REF!</definedName>
    <definedName name="Excel_BuiltIn_Print_Area_13_1" localSheetId="12">#REF!</definedName>
    <definedName name="Excel_BuiltIn_Print_Area_13_1" localSheetId="13">#REF!</definedName>
    <definedName name="Excel_BuiltIn_Print_Area_13_1" localSheetId="14">#REF!</definedName>
    <definedName name="Excel_BuiltIn_Print_Area_13_1" localSheetId="15">#REF!</definedName>
    <definedName name="Excel_BuiltIn_Print_Area_13_1" localSheetId="16">#REF!</definedName>
    <definedName name="Excel_BuiltIn_Print_Area_13_1" localSheetId="17">#REF!</definedName>
    <definedName name="Excel_BuiltIn_Print_Area_13_1" localSheetId="18">#REF!</definedName>
    <definedName name="Excel_BuiltIn_Print_Area_13_1" localSheetId="20">#REF!</definedName>
    <definedName name="Excel_BuiltIn_Print_Area_13_1" localSheetId="5">#REF!</definedName>
    <definedName name="Excel_BuiltIn_Print_Area_13_1" localSheetId="6">#REF!</definedName>
    <definedName name="Excel_BuiltIn_Print_Area_13_1" localSheetId="7">#REF!</definedName>
    <definedName name="Excel_BuiltIn_Print_Area_13_1" localSheetId="8">#REF!</definedName>
    <definedName name="Excel_BuiltIn_Print_Area_13_1" localSheetId="19">#REF!</definedName>
    <definedName name="Excel_BuiltIn_Print_Area_13_1" localSheetId="21">#REF!</definedName>
    <definedName name="Excel_BuiltIn_Print_Area_13_1" localSheetId="22">#REF!</definedName>
    <definedName name="Excel_BuiltIn_Print_Area_13_1" localSheetId="23">#REF!</definedName>
    <definedName name="Excel_BuiltIn_Print_Area_13_1" localSheetId="24">#REF!</definedName>
    <definedName name="Excel_BuiltIn_Print_Area_13_1" localSheetId="25">#REF!</definedName>
    <definedName name="Excel_BuiltIn_Print_Area_13_1" localSheetId="26">#REF!</definedName>
    <definedName name="Excel_BuiltIn_Print_Area_13_1" localSheetId="27">#REF!</definedName>
    <definedName name="Excel_BuiltIn_Print_Area_13_1" localSheetId="28">#REF!</definedName>
    <definedName name="Excel_BuiltIn_Print_Area_13_1" localSheetId="9">#REF!</definedName>
    <definedName name="Excel_BuiltIn_Print_Area_13_1" localSheetId="4">#REF!</definedName>
    <definedName name="Excel_BuiltIn_Print_Area_13_1">#REF!</definedName>
    <definedName name="Excel_BuiltIn_Print_Area_13_1_1" localSheetId="35">#REF!</definedName>
    <definedName name="Excel_BuiltIn_Print_Area_13_1_1" localSheetId="39">#REF!</definedName>
    <definedName name="Excel_BuiltIn_Print_Area_13_1_1" localSheetId="29">#REF!</definedName>
    <definedName name="Excel_BuiltIn_Print_Area_13_1_1" localSheetId="30">#REF!</definedName>
    <definedName name="Excel_BuiltIn_Print_Area_13_1_1" localSheetId="31">#REF!</definedName>
    <definedName name="Excel_BuiltIn_Print_Area_13_1_1" localSheetId="33">#REF!</definedName>
    <definedName name="Excel_BuiltIn_Print_Area_13_1_1" localSheetId="34">#REF!</definedName>
    <definedName name="Excel_BuiltIn_Print_Area_13_1_1" localSheetId="36">#REF!</definedName>
    <definedName name="Excel_BuiltIn_Print_Area_13_1_1" localSheetId="37">#REF!</definedName>
    <definedName name="Excel_BuiltIn_Print_Area_13_1_1" localSheetId="38">#REF!</definedName>
    <definedName name="Excel_BuiltIn_Print_Area_13_1_1" localSheetId="40">#REF!</definedName>
    <definedName name="Excel_BuiltIn_Print_Area_13_1_1" localSheetId="41">#REF!</definedName>
    <definedName name="Excel_BuiltIn_Print_Area_13_1_1" localSheetId="42">#REF!</definedName>
    <definedName name="Excel_BuiltIn_Print_Area_13_1_1" localSheetId="43">#REF!</definedName>
    <definedName name="Excel_BuiltIn_Print_Area_13_1_1" localSheetId="44">#REF!</definedName>
    <definedName name="Excel_BuiltIn_Print_Area_13_1_1" localSheetId="32">#REF!</definedName>
    <definedName name="Excel_BuiltIn_Print_Area_13_1_1" localSheetId="10">#REF!</definedName>
    <definedName name="Excel_BuiltIn_Print_Area_13_1_1" localSheetId="11">#REF!</definedName>
    <definedName name="Excel_BuiltIn_Print_Area_13_1_1" localSheetId="12">#REF!</definedName>
    <definedName name="Excel_BuiltIn_Print_Area_13_1_1" localSheetId="13">#REF!</definedName>
    <definedName name="Excel_BuiltIn_Print_Area_13_1_1" localSheetId="14">#REF!</definedName>
    <definedName name="Excel_BuiltIn_Print_Area_13_1_1" localSheetId="15">#REF!</definedName>
    <definedName name="Excel_BuiltIn_Print_Area_13_1_1" localSheetId="16">#REF!</definedName>
    <definedName name="Excel_BuiltIn_Print_Area_13_1_1" localSheetId="17">#REF!</definedName>
    <definedName name="Excel_BuiltIn_Print_Area_13_1_1" localSheetId="18">#REF!</definedName>
    <definedName name="Excel_BuiltIn_Print_Area_13_1_1" localSheetId="20">#REF!</definedName>
    <definedName name="Excel_BuiltIn_Print_Area_13_1_1" localSheetId="5">#REF!</definedName>
    <definedName name="Excel_BuiltIn_Print_Area_13_1_1" localSheetId="6">#REF!</definedName>
    <definedName name="Excel_BuiltIn_Print_Area_13_1_1" localSheetId="7">#REF!</definedName>
    <definedName name="Excel_BuiltIn_Print_Area_13_1_1" localSheetId="8">#REF!</definedName>
    <definedName name="Excel_BuiltIn_Print_Area_13_1_1" localSheetId="19">#REF!</definedName>
    <definedName name="Excel_BuiltIn_Print_Area_13_1_1" localSheetId="21">#REF!</definedName>
    <definedName name="Excel_BuiltIn_Print_Area_13_1_1" localSheetId="22">#REF!</definedName>
    <definedName name="Excel_BuiltIn_Print_Area_13_1_1" localSheetId="23">#REF!</definedName>
    <definedName name="Excel_BuiltIn_Print_Area_13_1_1" localSheetId="24">#REF!</definedName>
    <definedName name="Excel_BuiltIn_Print_Area_13_1_1" localSheetId="25">#REF!</definedName>
    <definedName name="Excel_BuiltIn_Print_Area_13_1_1" localSheetId="26">#REF!</definedName>
    <definedName name="Excel_BuiltIn_Print_Area_13_1_1" localSheetId="27">#REF!</definedName>
    <definedName name="Excel_BuiltIn_Print_Area_13_1_1" localSheetId="28">#REF!</definedName>
    <definedName name="Excel_BuiltIn_Print_Area_13_1_1" localSheetId="9">#REF!</definedName>
    <definedName name="Excel_BuiltIn_Print_Area_13_1_1" localSheetId="4">#REF!</definedName>
    <definedName name="Excel_BuiltIn_Print_Area_13_1_1">#REF!</definedName>
    <definedName name="Excel_BuiltIn_Print_Area_14" localSheetId="35">#REF!</definedName>
    <definedName name="Excel_BuiltIn_Print_Area_14" localSheetId="39">#REF!</definedName>
    <definedName name="Excel_BuiltIn_Print_Area_14" localSheetId="29">#REF!</definedName>
    <definedName name="Excel_BuiltIn_Print_Area_14" localSheetId="30">#REF!</definedName>
    <definedName name="Excel_BuiltIn_Print_Area_14" localSheetId="31">#REF!</definedName>
    <definedName name="Excel_BuiltIn_Print_Area_14" localSheetId="33">#REF!</definedName>
    <definedName name="Excel_BuiltIn_Print_Area_14" localSheetId="34">#REF!</definedName>
    <definedName name="Excel_BuiltIn_Print_Area_14" localSheetId="36">#REF!</definedName>
    <definedName name="Excel_BuiltIn_Print_Area_14" localSheetId="37">#REF!</definedName>
    <definedName name="Excel_BuiltIn_Print_Area_14" localSheetId="38">#REF!</definedName>
    <definedName name="Excel_BuiltIn_Print_Area_14" localSheetId="40">#REF!</definedName>
    <definedName name="Excel_BuiltIn_Print_Area_14" localSheetId="41">#REF!</definedName>
    <definedName name="Excel_BuiltIn_Print_Area_14" localSheetId="42">#REF!</definedName>
    <definedName name="Excel_BuiltIn_Print_Area_14" localSheetId="43">#REF!</definedName>
    <definedName name="Excel_BuiltIn_Print_Area_14" localSheetId="44">#REF!</definedName>
    <definedName name="Excel_BuiltIn_Print_Area_14" localSheetId="32">#REF!</definedName>
    <definedName name="Excel_BuiltIn_Print_Area_14" localSheetId="10">#REF!</definedName>
    <definedName name="Excel_BuiltIn_Print_Area_14" localSheetId="11">#REF!</definedName>
    <definedName name="Excel_BuiltIn_Print_Area_14" localSheetId="12">#REF!</definedName>
    <definedName name="Excel_BuiltIn_Print_Area_14" localSheetId="13">#REF!</definedName>
    <definedName name="Excel_BuiltIn_Print_Area_14" localSheetId="14">#REF!</definedName>
    <definedName name="Excel_BuiltIn_Print_Area_14" localSheetId="15">#REF!</definedName>
    <definedName name="Excel_BuiltIn_Print_Area_14" localSheetId="16">#REF!</definedName>
    <definedName name="Excel_BuiltIn_Print_Area_14" localSheetId="17">#REF!</definedName>
    <definedName name="Excel_BuiltIn_Print_Area_14" localSheetId="18">#REF!</definedName>
    <definedName name="Excel_BuiltIn_Print_Area_14" localSheetId="20">#REF!</definedName>
    <definedName name="Excel_BuiltIn_Print_Area_14" localSheetId="5">#REF!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19">#REF!</definedName>
    <definedName name="Excel_BuiltIn_Print_Area_14" localSheetId="21">#REF!</definedName>
    <definedName name="Excel_BuiltIn_Print_Area_14" localSheetId="22">#REF!</definedName>
    <definedName name="Excel_BuiltIn_Print_Area_14" localSheetId="23">#REF!</definedName>
    <definedName name="Excel_BuiltIn_Print_Area_14" localSheetId="24">#REF!</definedName>
    <definedName name="Excel_BuiltIn_Print_Area_14" localSheetId="25">#REF!</definedName>
    <definedName name="Excel_BuiltIn_Print_Area_14" localSheetId="26">#REF!</definedName>
    <definedName name="Excel_BuiltIn_Print_Area_14" localSheetId="27">#REF!</definedName>
    <definedName name="Excel_BuiltIn_Print_Area_14" localSheetId="28">#REF!</definedName>
    <definedName name="Excel_BuiltIn_Print_Area_14" localSheetId="9">#REF!</definedName>
    <definedName name="Excel_BuiltIn_Print_Area_14" localSheetId="4">#REF!</definedName>
    <definedName name="Excel_BuiltIn_Print_Area_14">#REF!</definedName>
    <definedName name="Excel_BuiltIn_Print_Area_14_1" localSheetId="35">#REF!</definedName>
    <definedName name="Excel_BuiltIn_Print_Area_14_1" localSheetId="39">#REF!</definedName>
    <definedName name="Excel_BuiltIn_Print_Area_14_1" localSheetId="29">#REF!</definedName>
    <definedName name="Excel_BuiltIn_Print_Area_14_1" localSheetId="30">#REF!</definedName>
    <definedName name="Excel_BuiltIn_Print_Area_14_1" localSheetId="31">#REF!</definedName>
    <definedName name="Excel_BuiltIn_Print_Area_14_1" localSheetId="33">#REF!</definedName>
    <definedName name="Excel_BuiltIn_Print_Area_14_1" localSheetId="34">#REF!</definedName>
    <definedName name="Excel_BuiltIn_Print_Area_14_1" localSheetId="36">#REF!</definedName>
    <definedName name="Excel_BuiltIn_Print_Area_14_1" localSheetId="37">#REF!</definedName>
    <definedName name="Excel_BuiltIn_Print_Area_14_1" localSheetId="38">#REF!</definedName>
    <definedName name="Excel_BuiltIn_Print_Area_14_1" localSheetId="40">#REF!</definedName>
    <definedName name="Excel_BuiltIn_Print_Area_14_1" localSheetId="41">#REF!</definedName>
    <definedName name="Excel_BuiltIn_Print_Area_14_1" localSheetId="42">#REF!</definedName>
    <definedName name="Excel_BuiltIn_Print_Area_14_1" localSheetId="43">#REF!</definedName>
    <definedName name="Excel_BuiltIn_Print_Area_14_1" localSheetId="44">#REF!</definedName>
    <definedName name="Excel_BuiltIn_Print_Area_14_1" localSheetId="32">#REF!</definedName>
    <definedName name="Excel_BuiltIn_Print_Area_14_1" localSheetId="10">#REF!</definedName>
    <definedName name="Excel_BuiltIn_Print_Area_14_1" localSheetId="11">#REF!</definedName>
    <definedName name="Excel_BuiltIn_Print_Area_14_1" localSheetId="12">#REF!</definedName>
    <definedName name="Excel_BuiltIn_Print_Area_14_1" localSheetId="13">#REF!</definedName>
    <definedName name="Excel_BuiltIn_Print_Area_14_1" localSheetId="14">#REF!</definedName>
    <definedName name="Excel_BuiltIn_Print_Area_14_1" localSheetId="15">#REF!</definedName>
    <definedName name="Excel_BuiltIn_Print_Area_14_1" localSheetId="16">#REF!</definedName>
    <definedName name="Excel_BuiltIn_Print_Area_14_1" localSheetId="17">#REF!</definedName>
    <definedName name="Excel_BuiltIn_Print_Area_14_1" localSheetId="18">#REF!</definedName>
    <definedName name="Excel_BuiltIn_Print_Area_14_1" localSheetId="20">#REF!</definedName>
    <definedName name="Excel_BuiltIn_Print_Area_14_1" localSheetId="5">#REF!</definedName>
    <definedName name="Excel_BuiltIn_Print_Area_14_1" localSheetId="6">#REF!</definedName>
    <definedName name="Excel_BuiltIn_Print_Area_14_1" localSheetId="7">#REF!</definedName>
    <definedName name="Excel_BuiltIn_Print_Area_14_1" localSheetId="8">#REF!</definedName>
    <definedName name="Excel_BuiltIn_Print_Area_14_1" localSheetId="19">#REF!</definedName>
    <definedName name="Excel_BuiltIn_Print_Area_14_1" localSheetId="21">#REF!</definedName>
    <definedName name="Excel_BuiltIn_Print_Area_14_1" localSheetId="22">#REF!</definedName>
    <definedName name="Excel_BuiltIn_Print_Area_14_1" localSheetId="23">#REF!</definedName>
    <definedName name="Excel_BuiltIn_Print_Area_14_1" localSheetId="24">#REF!</definedName>
    <definedName name="Excel_BuiltIn_Print_Area_14_1" localSheetId="25">#REF!</definedName>
    <definedName name="Excel_BuiltIn_Print_Area_14_1" localSheetId="26">#REF!</definedName>
    <definedName name="Excel_BuiltIn_Print_Area_14_1" localSheetId="27">#REF!</definedName>
    <definedName name="Excel_BuiltIn_Print_Area_14_1" localSheetId="28">#REF!</definedName>
    <definedName name="Excel_BuiltIn_Print_Area_14_1" localSheetId="9">#REF!</definedName>
    <definedName name="Excel_BuiltIn_Print_Area_14_1" localSheetId="4">#REF!</definedName>
    <definedName name="Excel_BuiltIn_Print_Area_14_1">#REF!</definedName>
    <definedName name="Excel_BuiltIn_Print_Area_15" localSheetId="35">#REF!</definedName>
    <definedName name="Excel_BuiltIn_Print_Area_15" localSheetId="39">#REF!</definedName>
    <definedName name="Excel_BuiltIn_Print_Area_15" localSheetId="29">#REF!</definedName>
    <definedName name="Excel_BuiltIn_Print_Area_15" localSheetId="30">#REF!</definedName>
    <definedName name="Excel_BuiltIn_Print_Area_15" localSheetId="31">#REF!</definedName>
    <definedName name="Excel_BuiltIn_Print_Area_15" localSheetId="33">#REF!</definedName>
    <definedName name="Excel_BuiltIn_Print_Area_15" localSheetId="34">#REF!</definedName>
    <definedName name="Excel_BuiltIn_Print_Area_15" localSheetId="36">#REF!</definedName>
    <definedName name="Excel_BuiltIn_Print_Area_15" localSheetId="37">#REF!</definedName>
    <definedName name="Excel_BuiltIn_Print_Area_15" localSheetId="38">#REF!</definedName>
    <definedName name="Excel_BuiltIn_Print_Area_15" localSheetId="40">#REF!</definedName>
    <definedName name="Excel_BuiltIn_Print_Area_15" localSheetId="41">#REF!</definedName>
    <definedName name="Excel_BuiltIn_Print_Area_15" localSheetId="42">#REF!</definedName>
    <definedName name="Excel_BuiltIn_Print_Area_15" localSheetId="43">#REF!</definedName>
    <definedName name="Excel_BuiltIn_Print_Area_15" localSheetId="44">#REF!</definedName>
    <definedName name="Excel_BuiltIn_Print_Area_15" localSheetId="32">#REF!</definedName>
    <definedName name="Excel_BuiltIn_Print_Area_15" localSheetId="10">#REF!</definedName>
    <definedName name="Excel_BuiltIn_Print_Area_15" localSheetId="11">#REF!</definedName>
    <definedName name="Excel_BuiltIn_Print_Area_15" localSheetId="12">#REF!</definedName>
    <definedName name="Excel_BuiltIn_Print_Area_15" localSheetId="13">#REF!</definedName>
    <definedName name="Excel_BuiltIn_Print_Area_15" localSheetId="14">#REF!</definedName>
    <definedName name="Excel_BuiltIn_Print_Area_15" localSheetId="15">#REF!</definedName>
    <definedName name="Excel_BuiltIn_Print_Area_15" localSheetId="16">#REF!</definedName>
    <definedName name="Excel_BuiltIn_Print_Area_15" localSheetId="17">#REF!</definedName>
    <definedName name="Excel_BuiltIn_Print_Area_15" localSheetId="18">#REF!</definedName>
    <definedName name="Excel_BuiltIn_Print_Area_15" localSheetId="20">#REF!</definedName>
    <definedName name="Excel_BuiltIn_Print_Area_15" localSheetId="5">#REF!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19">#REF!</definedName>
    <definedName name="Excel_BuiltIn_Print_Area_15" localSheetId="21">#REF!</definedName>
    <definedName name="Excel_BuiltIn_Print_Area_15" localSheetId="22">#REF!</definedName>
    <definedName name="Excel_BuiltIn_Print_Area_15" localSheetId="23">#REF!</definedName>
    <definedName name="Excel_BuiltIn_Print_Area_15" localSheetId="24">#REF!</definedName>
    <definedName name="Excel_BuiltIn_Print_Area_15" localSheetId="25">#REF!</definedName>
    <definedName name="Excel_BuiltIn_Print_Area_15" localSheetId="26">#REF!</definedName>
    <definedName name="Excel_BuiltIn_Print_Area_15" localSheetId="27">#REF!</definedName>
    <definedName name="Excel_BuiltIn_Print_Area_15" localSheetId="28">#REF!</definedName>
    <definedName name="Excel_BuiltIn_Print_Area_15" localSheetId="9">#REF!</definedName>
    <definedName name="Excel_BuiltIn_Print_Area_15" localSheetId="4">#REF!</definedName>
    <definedName name="Excel_BuiltIn_Print_Area_15">#REF!</definedName>
    <definedName name="Excel_BuiltIn_Print_Area_16" localSheetId="35">#REF!</definedName>
    <definedName name="Excel_BuiltIn_Print_Area_16" localSheetId="39">#REF!</definedName>
    <definedName name="Excel_BuiltIn_Print_Area_16" localSheetId="29">#REF!</definedName>
    <definedName name="Excel_BuiltIn_Print_Area_16" localSheetId="30">#REF!</definedName>
    <definedName name="Excel_BuiltIn_Print_Area_16" localSheetId="31">#REF!</definedName>
    <definedName name="Excel_BuiltIn_Print_Area_16" localSheetId="33">#REF!</definedName>
    <definedName name="Excel_BuiltIn_Print_Area_16" localSheetId="34">#REF!</definedName>
    <definedName name="Excel_BuiltIn_Print_Area_16" localSheetId="36">#REF!</definedName>
    <definedName name="Excel_BuiltIn_Print_Area_16" localSheetId="37">#REF!</definedName>
    <definedName name="Excel_BuiltIn_Print_Area_16" localSheetId="38">#REF!</definedName>
    <definedName name="Excel_BuiltIn_Print_Area_16" localSheetId="40">#REF!</definedName>
    <definedName name="Excel_BuiltIn_Print_Area_16" localSheetId="41">#REF!</definedName>
    <definedName name="Excel_BuiltIn_Print_Area_16" localSheetId="42">#REF!</definedName>
    <definedName name="Excel_BuiltIn_Print_Area_16" localSheetId="43">#REF!</definedName>
    <definedName name="Excel_BuiltIn_Print_Area_16" localSheetId="44">#REF!</definedName>
    <definedName name="Excel_BuiltIn_Print_Area_16" localSheetId="32">#REF!</definedName>
    <definedName name="Excel_BuiltIn_Print_Area_16" localSheetId="10">#REF!</definedName>
    <definedName name="Excel_BuiltIn_Print_Area_16" localSheetId="11">#REF!</definedName>
    <definedName name="Excel_BuiltIn_Print_Area_16" localSheetId="12">#REF!</definedName>
    <definedName name="Excel_BuiltIn_Print_Area_16" localSheetId="13">#REF!</definedName>
    <definedName name="Excel_BuiltIn_Print_Area_16" localSheetId="14">#REF!</definedName>
    <definedName name="Excel_BuiltIn_Print_Area_16" localSheetId="15">#REF!</definedName>
    <definedName name="Excel_BuiltIn_Print_Area_16" localSheetId="16">#REF!</definedName>
    <definedName name="Excel_BuiltIn_Print_Area_16" localSheetId="17">#REF!</definedName>
    <definedName name="Excel_BuiltIn_Print_Area_16" localSheetId="18">#REF!</definedName>
    <definedName name="Excel_BuiltIn_Print_Area_16" localSheetId="20">#REF!</definedName>
    <definedName name="Excel_BuiltIn_Print_Area_16" localSheetId="5">#REF!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19">#REF!</definedName>
    <definedName name="Excel_BuiltIn_Print_Area_16" localSheetId="21">#REF!</definedName>
    <definedName name="Excel_BuiltIn_Print_Area_16" localSheetId="22">#REF!</definedName>
    <definedName name="Excel_BuiltIn_Print_Area_16" localSheetId="23">#REF!</definedName>
    <definedName name="Excel_BuiltIn_Print_Area_16" localSheetId="24">#REF!</definedName>
    <definedName name="Excel_BuiltIn_Print_Area_16" localSheetId="25">#REF!</definedName>
    <definedName name="Excel_BuiltIn_Print_Area_16" localSheetId="26">#REF!</definedName>
    <definedName name="Excel_BuiltIn_Print_Area_16" localSheetId="27">#REF!</definedName>
    <definedName name="Excel_BuiltIn_Print_Area_16" localSheetId="28">#REF!</definedName>
    <definedName name="Excel_BuiltIn_Print_Area_16" localSheetId="9">#REF!</definedName>
    <definedName name="Excel_BuiltIn_Print_Area_16" localSheetId="4">#REF!</definedName>
    <definedName name="Excel_BuiltIn_Print_Area_16">#REF!</definedName>
    <definedName name="Excel_BuiltIn_Print_Area_16_1" localSheetId="35">#REF!</definedName>
    <definedName name="Excel_BuiltIn_Print_Area_16_1" localSheetId="39">#REF!</definedName>
    <definedName name="Excel_BuiltIn_Print_Area_16_1" localSheetId="29">#REF!</definedName>
    <definedName name="Excel_BuiltIn_Print_Area_16_1" localSheetId="30">#REF!</definedName>
    <definedName name="Excel_BuiltIn_Print_Area_16_1" localSheetId="31">#REF!</definedName>
    <definedName name="Excel_BuiltIn_Print_Area_16_1" localSheetId="33">#REF!</definedName>
    <definedName name="Excel_BuiltIn_Print_Area_16_1" localSheetId="34">#REF!</definedName>
    <definedName name="Excel_BuiltIn_Print_Area_16_1" localSheetId="36">#REF!</definedName>
    <definedName name="Excel_BuiltIn_Print_Area_16_1" localSheetId="37">#REF!</definedName>
    <definedName name="Excel_BuiltIn_Print_Area_16_1" localSheetId="38">#REF!</definedName>
    <definedName name="Excel_BuiltIn_Print_Area_16_1" localSheetId="40">#REF!</definedName>
    <definedName name="Excel_BuiltIn_Print_Area_16_1" localSheetId="41">#REF!</definedName>
    <definedName name="Excel_BuiltIn_Print_Area_16_1" localSheetId="42">#REF!</definedName>
    <definedName name="Excel_BuiltIn_Print_Area_16_1" localSheetId="43">#REF!</definedName>
    <definedName name="Excel_BuiltIn_Print_Area_16_1" localSheetId="44">#REF!</definedName>
    <definedName name="Excel_BuiltIn_Print_Area_16_1" localSheetId="32">#REF!</definedName>
    <definedName name="Excel_BuiltIn_Print_Area_16_1" localSheetId="10">#REF!</definedName>
    <definedName name="Excel_BuiltIn_Print_Area_16_1" localSheetId="11">#REF!</definedName>
    <definedName name="Excel_BuiltIn_Print_Area_16_1" localSheetId="12">#REF!</definedName>
    <definedName name="Excel_BuiltIn_Print_Area_16_1" localSheetId="13">#REF!</definedName>
    <definedName name="Excel_BuiltIn_Print_Area_16_1" localSheetId="14">#REF!</definedName>
    <definedName name="Excel_BuiltIn_Print_Area_16_1" localSheetId="15">#REF!</definedName>
    <definedName name="Excel_BuiltIn_Print_Area_16_1" localSheetId="16">#REF!</definedName>
    <definedName name="Excel_BuiltIn_Print_Area_16_1" localSheetId="17">#REF!</definedName>
    <definedName name="Excel_BuiltIn_Print_Area_16_1" localSheetId="18">#REF!</definedName>
    <definedName name="Excel_BuiltIn_Print_Area_16_1" localSheetId="20">#REF!</definedName>
    <definedName name="Excel_BuiltIn_Print_Area_16_1" localSheetId="5">#REF!</definedName>
    <definedName name="Excel_BuiltIn_Print_Area_16_1" localSheetId="6">#REF!</definedName>
    <definedName name="Excel_BuiltIn_Print_Area_16_1" localSheetId="7">#REF!</definedName>
    <definedName name="Excel_BuiltIn_Print_Area_16_1" localSheetId="8">#REF!</definedName>
    <definedName name="Excel_BuiltIn_Print_Area_16_1" localSheetId="19">#REF!</definedName>
    <definedName name="Excel_BuiltIn_Print_Area_16_1" localSheetId="21">#REF!</definedName>
    <definedName name="Excel_BuiltIn_Print_Area_16_1" localSheetId="22">#REF!</definedName>
    <definedName name="Excel_BuiltIn_Print_Area_16_1" localSheetId="23">#REF!</definedName>
    <definedName name="Excel_BuiltIn_Print_Area_16_1" localSheetId="24">#REF!</definedName>
    <definedName name="Excel_BuiltIn_Print_Area_16_1" localSheetId="25">#REF!</definedName>
    <definedName name="Excel_BuiltIn_Print_Area_16_1" localSheetId="26">#REF!</definedName>
    <definedName name="Excel_BuiltIn_Print_Area_16_1" localSheetId="27">#REF!</definedName>
    <definedName name="Excel_BuiltIn_Print_Area_16_1" localSheetId="28">#REF!</definedName>
    <definedName name="Excel_BuiltIn_Print_Area_16_1" localSheetId="9">#REF!</definedName>
    <definedName name="Excel_BuiltIn_Print_Area_16_1" localSheetId="4">#REF!</definedName>
    <definedName name="Excel_BuiltIn_Print_Area_16_1">#REF!</definedName>
    <definedName name="Excel_BuiltIn_Print_Area_16_1_1" localSheetId="35">#REF!</definedName>
    <definedName name="Excel_BuiltIn_Print_Area_16_1_1" localSheetId="39">#REF!</definedName>
    <definedName name="Excel_BuiltIn_Print_Area_16_1_1" localSheetId="29">#REF!</definedName>
    <definedName name="Excel_BuiltIn_Print_Area_16_1_1" localSheetId="30">#REF!</definedName>
    <definedName name="Excel_BuiltIn_Print_Area_16_1_1" localSheetId="31">#REF!</definedName>
    <definedName name="Excel_BuiltIn_Print_Area_16_1_1" localSheetId="33">#REF!</definedName>
    <definedName name="Excel_BuiltIn_Print_Area_16_1_1" localSheetId="34">#REF!</definedName>
    <definedName name="Excel_BuiltIn_Print_Area_16_1_1" localSheetId="36">#REF!</definedName>
    <definedName name="Excel_BuiltIn_Print_Area_16_1_1" localSheetId="37">#REF!</definedName>
    <definedName name="Excel_BuiltIn_Print_Area_16_1_1" localSheetId="38">#REF!</definedName>
    <definedName name="Excel_BuiltIn_Print_Area_16_1_1" localSheetId="40">#REF!</definedName>
    <definedName name="Excel_BuiltIn_Print_Area_16_1_1" localSheetId="41">#REF!</definedName>
    <definedName name="Excel_BuiltIn_Print_Area_16_1_1" localSheetId="42">#REF!</definedName>
    <definedName name="Excel_BuiltIn_Print_Area_16_1_1" localSheetId="43">#REF!</definedName>
    <definedName name="Excel_BuiltIn_Print_Area_16_1_1" localSheetId="44">#REF!</definedName>
    <definedName name="Excel_BuiltIn_Print_Area_16_1_1" localSheetId="32">#REF!</definedName>
    <definedName name="Excel_BuiltIn_Print_Area_16_1_1" localSheetId="10">#REF!</definedName>
    <definedName name="Excel_BuiltIn_Print_Area_16_1_1" localSheetId="11">#REF!</definedName>
    <definedName name="Excel_BuiltIn_Print_Area_16_1_1" localSheetId="12">#REF!</definedName>
    <definedName name="Excel_BuiltIn_Print_Area_16_1_1" localSheetId="13">#REF!</definedName>
    <definedName name="Excel_BuiltIn_Print_Area_16_1_1" localSheetId="14">#REF!</definedName>
    <definedName name="Excel_BuiltIn_Print_Area_16_1_1" localSheetId="15">#REF!</definedName>
    <definedName name="Excel_BuiltIn_Print_Area_16_1_1" localSheetId="16">#REF!</definedName>
    <definedName name="Excel_BuiltIn_Print_Area_16_1_1" localSheetId="17">#REF!</definedName>
    <definedName name="Excel_BuiltIn_Print_Area_16_1_1" localSheetId="18">#REF!</definedName>
    <definedName name="Excel_BuiltIn_Print_Area_16_1_1" localSheetId="20">#REF!</definedName>
    <definedName name="Excel_BuiltIn_Print_Area_16_1_1" localSheetId="5">#REF!</definedName>
    <definedName name="Excel_BuiltIn_Print_Area_16_1_1" localSheetId="6">#REF!</definedName>
    <definedName name="Excel_BuiltIn_Print_Area_16_1_1" localSheetId="7">#REF!</definedName>
    <definedName name="Excel_BuiltIn_Print_Area_16_1_1" localSheetId="8">#REF!</definedName>
    <definedName name="Excel_BuiltIn_Print_Area_16_1_1" localSheetId="19">#REF!</definedName>
    <definedName name="Excel_BuiltIn_Print_Area_16_1_1" localSheetId="21">#REF!</definedName>
    <definedName name="Excel_BuiltIn_Print_Area_16_1_1" localSheetId="22">#REF!</definedName>
    <definedName name="Excel_BuiltIn_Print_Area_16_1_1" localSheetId="23">#REF!</definedName>
    <definedName name="Excel_BuiltIn_Print_Area_16_1_1" localSheetId="24">#REF!</definedName>
    <definedName name="Excel_BuiltIn_Print_Area_16_1_1" localSheetId="25">#REF!</definedName>
    <definedName name="Excel_BuiltIn_Print_Area_16_1_1" localSheetId="26">#REF!</definedName>
    <definedName name="Excel_BuiltIn_Print_Area_16_1_1" localSheetId="27">#REF!</definedName>
    <definedName name="Excel_BuiltIn_Print_Area_16_1_1" localSheetId="28">#REF!</definedName>
    <definedName name="Excel_BuiltIn_Print_Area_16_1_1" localSheetId="9">#REF!</definedName>
    <definedName name="Excel_BuiltIn_Print_Area_16_1_1" localSheetId="4">#REF!</definedName>
    <definedName name="Excel_BuiltIn_Print_Area_16_1_1">#REF!</definedName>
    <definedName name="Excel_BuiltIn_Print_Area_17" localSheetId="35">#REF!</definedName>
    <definedName name="Excel_BuiltIn_Print_Area_17" localSheetId="39">#REF!</definedName>
    <definedName name="Excel_BuiltIn_Print_Area_17" localSheetId="29">#REF!</definedName>
    <definedName name="Excel_BuiltIn_Print_Area_17" localSheetId="30">#REF!</definedName>
    <definedName name="Excel_BuiltIn_Print_Area_17" localSheetId="31">#REF!</definedName>
    <definedName name="Excel_BuiltIn_Print_Area_17" localSheetId="33">#REF!</definedName>
    <definedName name="Excel_BuiltIn_Print_Area_17" localSheetId="34">#REF!</definedName>
    <definedName name="Excel_BuiltIn_Print_Area_17" localSheetId="36">#REF!</definedName>
    <definedName name="Excel_BuiltIn_Print_Area_17" localSheetId="37">#REF!</definedName>
    <definedName name="Excel_BuiltIn_Print_Area_17" localSheetId="38">#REF!</definedName>
    <definedName name="Excel_BuiltIn_Print_Area_17" localSheetId="40">#REF!</definedName>
    <definedName name="Excel_BuiltIn_Print_Area_17" localSheetId="41">#REF!</definedName>
    <definedName name="Excel_BuiltIn_Print_Area_17" localSheetId="42">#REF!</definedName>
    <definedName name="Excel_BuiltIn_Print_Area_17" localSheetId="43">#REF!</definedName>
    <definedName name="Excel_BuiltIn_Print_Area_17" localSheetId="44">#REF!</definedName>
    <definedName name="Excel_BuiltIn_Print_Area_17" localSheetId="32">#REF!</definedName>
    <definedName name="Excel_BuiltIn_Print_Area_17" localSheetId="10">#REF!</definedName>
    <definedName name="Excel_BuiltIn_Print_Area_17" localSheetId="11">#REF!</definedName>
    <definedName name="Excel_BuiltIn_Print_Area_17" localSheetId="12">#REF!</definedName>
    <definedName name="Excel_BuiltIn_Print_Area_17" localSheetId="13">#REF!</definedName>
    <definedName name="Excel_BuiltIn_Print_Area_17" localSheetId="14">#REF!</definedName>
    <definedName name="Excel_BuiltIn_Print_Area_17" localSheetId="15">#REF!</definedName>
    <definedName name="Excel_BuiltIn_Print_Area_17" localSheetId="16">#REF!</definedName>
    <definedName name="Excel_BuiltIn_Print_Area_17" localSheetId="17">#REF!</definedName>
    <definedName name="Excel_BuiltIn_Print_Area_17" localSheetId="18">#REF!</definedName>
    <definedName name="Excel_BuiltIn_Print_Area_17" localSheetId="20">#REF!</definedName>
    <definedName name="Excel_BuiltIn_Print_Area_17" localSheetId="5">#REF!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19">#REF!</definedName>
    <definedName name="Excel_BuiltIn_Print_Area_17" localSheetId="21">#REF!</definedName>
    <definedName name="Excel_BuiltIn_Print_Area_17" localSheetId="22">#REF!</definedName>
    <definedName name="Excel_BuiltIn_Print_Area_17" localSheetId="23">#REF!</definedName>
    <definedName name="Excel_BuiltIn_Print_Area_17" localSheetId="24">#REF!</definedName>
    <definedName name="Excel_BuiltIn_Print_Area_17" localSheetId="25">#REF!</definedName>
    <definedName name="Excel_BuiltIn_Print_Area_17" localSheetId="26">#REF!</definedName>
    <definedName name="Excel_BuiltIn_Print_Area_17" localSheetId="27">#REF!</definedName>
    <definedName name="Excel_BuiltIn_Print_Area_17" localSheetId="28">#REF!</definedName>
    <definedName name="Excel_BuiltIn_Print_Area_17" localSheetId="9">#REF!</definedName>
    <definedName name="Excel_BuiltIn_Print_Area_17" localSheetId="4">#REF!</definedName>
    <definedName name="Excel_BuiltIn_Print_Area_17">#REF!</definedName>
    <definedName name="Excel_BuiltIn_Print_Area_17_1" localSheetId="35">#REF!</definedName>
    <definedName name="Excel_BuiltIn_Print_Area_17_1" localSheetId="39">#REF!</definedName>
    <definedName name="Excel_BuiltIn_Print_Area_17_1" localSheetId="29">#REF!</definedName>
    <definedName name="Excel_BuiltIn_Print_Area_17_1" localSheetId="30">#REF!</definedName>
    <definedName name="Excel_BuiltIn_Print_Area_17_1" localSheetId="31">#REF!</definedName>
    <definedName name="Excel_BuiltIn_Print_Area_17_1" localSheetId="33">#REF!</definedName>
    <definedName name="Excel_BuiltIn_Print_Area_17_1" localSheetId="34">#REF!</definedName>
    <definedName name="Excel_BuiltIn_Print_Area_17_1" localSheetId="36">#REF!</definedName>
    <definedName name="Excel_BuiltIn_Print_Area_17_1" localSheetId="37">#REF!</definedName>
    <definedName name="Excel_BuiltIn_Print_Area_17_1" localSheetId="38">#REF!</definedName>
    <definedName name="Excel_BuiltIn_Print_Area_17_1" localSheetId="40">#REF!</definedName>
    <definedName name="Excel_BuiltIn_Print_Area_17_1" localSheetId="41">#REF!</definedName>
    <definedName name="Excel_BuiltIn_Print_Area_17_1" localSheetId="42">#REF!</definedName>
    <definedName name="Excel_BuiltIn_Print_Area_17_1" localSheetId="43">#REF!</definedName>
    <definedName name="Excel_BuiltIn_Print_Area_17_1" localSheetId="44">#REF!</definedName>
    <definedName name="Excel_BuiltIn_Print_Area_17_1" localSheetId="32">#REF!</definedName>
    <definedName name="Excel_BuiltIn_Print_Area_17_1" localSheetId="10">#REF!</definedName>
    <definedName name="Excel_BuiltIn_Print_Area_17_1" localSheetId="11">#REF!</definedName>
    <definedName name="Excel_BuiltIn_Print_Area_17_1" localSheetId="12">#REF!</definedName>
    <definedName name="Excel_BuiltIn_Print_Area_17_1" localSheetId="13">#REF!</definedName>
    <definedName name="Excel_BuiltIn_Print_Area_17_1" localSheetId="14">#REF!</definedName>
    <definedName name="Excel_BuiltIn_Print_Area_17_1" localSheetId="15">#REF!</definedName>
    <definedName name="Excel_BuiltIn_Print_Area_17_1" localSheetId="16">#REF!</definedName>
    <definedName name="Excel_BuiltIn_Print_Area_17_1" localSheetId="17">#REF!</definedName>
    <definedName name="Excel_BuiltIn_Print_Area_17_1" localSheetId="18">#REF!</definedName>
    <definedName name="Excel_BuiltIn_Print_Area_17_1" localSheetId="20">#REF!</definedName>
    <definedName name="Excel_BuiltIn_Print_Area_17_1" localSheetId="5">#REF!</definedName>
    <definedName name="Excel_BuiltIn_Print_Area_17_1" localSheetId="6">#REF!</definedName>
    <definedName name="Excel_BuiltIn_Print_Area_17_1" localSheetId="7">#REF!</definedName>
    <definedName name="Excel_BuiltIn_Print_Area_17_1" localSheetId="8">#REF!</definedName>
    <definedName name="Excel_BuiltIn_Print_Area_17_1" localSheetId="19">#REF!</definedName>
    <definedName name="Excel_BuiltIn_Print_Area_17_1" localSheetId="21">#REF!</definedName>
    <definedName name="Excel_BuiltIn_Print_Area_17_1" localSheetId="22">#REF!</definedName>
    <definedName name="Excel_BuiltIn_Print_Area_17_1" localSheetId="23">#REF!</definedName>
    <definedName name="Excel_BuiltIn_Print_Area_17_1" localSheetId="24">#REF!</definedName>
    <definedName name="Excel_BuiltIn_Print_Area_17_1" localSheetId="25">#REF!</definedName>
    <definedName name="Excel_BuiltIn_Print_Area_17_1" localSheetId="26">#REF!</definedName>
    <definedName name="Excel_BuiltIn_Print_Area_17_1" localSheetId="27">#REF!</definedName>
    <definedName name="Excel_BuiltIn_Print_Area_17_1" localSheetId="28">#REF!</definedName>
    <definedName name="Excel_BuiltIn_Print_Area_17_1" localSheetId="9">#REF!</definedName>
    <definedName name="Excel_BuiltIn_Print_Area_17_1" localSheetId="4">#REF!</definedName>
    <definedName name="Excel_BuiltIn_Print_Area_17_1">#REF!</definedName>
    <definedName name="Excel_BuiltIn_Print_Area_18" localSheetId="35">#REF!</definedName>
    <definedName name="Excel_BuiltIn_Print_Area_18" localSheetId="39">#REF!</definedName>
    <definedName name="Excel_BuiltIn_Print_Area_18" localSheetId="29">#REF!</definedName>
    <definedName name="Excel_BuiltIn_Print_Area_18" localSheetId="30">#REF!</definedName>
    <definedName name="Excel_BuiltIn_Print_Area_18" localSheetId="31">#REF!</definedName>
    <definedName name="Excel_BuiltIn_Print_Area_18" localSheetId="33">#REF!</definedName>
    <definedName name="Excel_BuiltIn_Print_Area_18" localSheetId="34">#REF!</definedName>
    <definedName name="Excel_BuiltIn_Print_Area_18" localSheetId="36">#REF!</definedName>
    <definedName name="Excel_BuiltIn_Print_Area_18" localSheetId="37">#REF!</definedName>
    <definedName name="Excel_BuiltIn_Print_Area_18" localSheetId="38">#REF!</definedName>
    <definedName name="Excel_BuiltIn_Print_Area_18" localSheetId="40">#REF!</definedName>
    <definedName name="Excel_BuiltIn_Print_Area_18" localSheetId="41">#REF!</definedName>
    <definedName name="Excel_BuiltIn_Print_Area_18" localSheetId="42">#REF!</definedName>
    <definedName name="Excel_BuiltIn_Print_Area_18" localSheetId="43">#REF!</definedName>
    <definedName name="Excel_BuiltIn_Print_Area_18" localSheetId="44">#REF!</definedName>
    <definedName name="Excel_BuiltIn_Print_Area_18" localSheetId="32">#REF!</definedName>
    <definedName name="Excel_BuiltIn_Print_Area_18" localSheetId="10">#REF!</definedName>
    <definedName name="Excel_BuiltIn_Print_Area_18" localSheetId="11">#REF!</definedName>
    <definedName name="Excel_BuiltIn_Print_Area_18" localSheetId="12">#REF!</definedName>
    <definedName name="Excel_BuiltIn_Print_Area_18" localSheetId="13">#REF!</definedName>
    <definedName name="Excel_BuiltIn_Print_Area_18" localSheetId="14">#REF!</definedName>
    <definedName name="Excel_BuiltIn_Print_Area_18" localSheetId="15">#REF!</definedName>
    <definedName name="Excel_BuiltIn_Print_Area_18" localSheetId="16">#REF!</definedName>
    <definedName name="Excel_BuiltIn_Print_Area_18" localSheetId="17">#REF!</definedName>
    <definedName name="Excel_BuiltIn_Print_Area_18" localSheetId="18">#REF!</definedName>
    <definedName name="Excel_BuiltIn_Print_Area_18" localSheetId="20">#REF!</definedName>
    <definedName name="Excel_BuiltIn_Print_Area_18" localSheetId="5">#REF!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19">#REF!</definedName>
    <definedName name="Excel_BuiltIn_Print_Area_18" localSheetId="21">#REF!</definedName>
    <definedName name="Excel_BuiltIn_Print_Area_18" localSheetId="22">#REF!</definedName>
    <definedName name="Excel_BuiltIn_Print_Area_18" localSheetId="23">#REF!</definedName>
    <definedName name="Excel_BuiltIn_Print_Area_18" localSheetId="24">#REF!</definedName>
    <definedName name="Excel_BuiltIn_Print_Area_18" localSheetId="25">#REF!</definedName>
    <definedName name="Excel_BuiltIn_Print_Area_18" localSheetId="26">#REF!</definedName>
    <definedName name="Excel_BuiltIn_Print_Area_18" localSheetId="27">#REF!</definedName>
    <definedName name="Excel_BuiltIn_Print_Area_18" localSheetId="28">#REF!</definedName>
    <definedName name="Excel_BuiltIn_Print_Area_18" localSheetId="9">#REF!</definedName>
    <definedName name="Excel_BuiltIn_Print_Area_18" localSheetId="4">#REF!</definedName>
    <definedName name="Excel_BuiltIn_Print_Area_18">#REF!</definedName>
    <definedName name="Excel_BuiltIn_Print_Area_18_1" localSheetId="35">#REF!</definedName>
    <definedName name="Excel_BuiltIn_Print_Area_18_1" localSheetId="39">#REF!</definedName>
    <definedName name="Excel_BuiltIn_Print_Area_18_1" localSheetId="29">#REF!</definedName>
    <definedName name="Excel_BuiltIn_Print_Area_18_1" localSheetId="30">#REF!</definedName>
    <definedName name="Excel_BuiltIn_Print_Area_18_1" localSheetId="31">#REF!</definedName>
    <definedName name="Excel_BuiltIn_Print_Area_18_1" localSheetId="33">#REF!</definedName>
    <definedName name="Excel_BuiltIn_Print_Area_18_1" localSheetId="34">#REF!</definedName>
    <definedName name="Excel_BuiltIn_Print_Area_18_1" localSheetId="36">#REF!</definedName>
    <definedName name="Excel_BuiltIn_Print_Area_18_1" localSheetId="37">#REF!</definedName>
    <definedName name="Excel_BuiltIn_Print_Area_18_1" localSheetId="38">#REF!</definedName>
    <definedName name="Excel_BuiltIn_Print_Area_18_1" localSheetId="40">#REF!</definedName>
    <definedName name="Excel_BuiltIn_Print_Area_18_1" localSheetId="41">#REF!</definedName>
    <definedName name="Excel_BuiltIn_Print_Area_18_1" localSheetId="42">#REF!</definedName>
    <definedName name="Excel_BuiltIn_Print_Area_18_1" localSheetId="43">#REF!</definedName>
    <definedName name="Excel_BuiltIn_Print_Area_18_1" localSheetId="44">#REF!</definedName>
    <definedName name="Excel_BuiltIn_Print_Area_18_1" localSheetId="32">#REF!</definedName>
    <definedName name="Excel_BuiltIn_Print_Area_18_1" localSheetId="10">#REF!</definedName>
    <definedName name="Excel_BuiltIn_Print_Area_18_1" localSheetId="11">#REF!</definedName>
    <definedName name="Excel_BuiltIn_Print_Area_18_1" localSheetId="12">#REF!</definedName>
    <definedName name="Excel_BuiltIn_Print_Area_18_1" localSheetId="13">#REF!</definedName>
    <definedName name="Excel_BuiltIn_Print_Area_18_1" localSheetId="14">#REF!</definedName>
    <definedName name="Excel_BuiltIn_Print_Area_18_1" localSheetId="15">#REF!</definedName>
    <definedName name="Excel_BuiltIn_Print_Area_18_1" localSheetId="16">#REF!</definedName>
    <definedName name="Excel_BuiltIn_Print_Area_18_1" localSheetId="17">#REF!</definedName>
    <definedName name="Excel_BuiltIn_Print_Area_18_1" localSheetId="18">#REF!</definedName>
    <definedName name="Excel_BuiltIn_Print_Area_18_1" localSheetId="20">#REF!</definedName>
    <definedName name="Excel_BuiltIn_Print_Area_18_1" localSheetId="5">#REF!</definedName>
    <definedName name="Excel_BuiltIn_Print_Area_18_1" localSheetId="6">#REF!</definedName>
    <definedName name="Excel_BuiltIn_Print_Area_18_1" localSheetId="7">#REF!</definedName>
    <definedName name="Excel_BuiltIn_Print_Area_18_1" localSheetId="8">#REF!</definedName>
    <definedName name="Excel_BuiltIn_Print_Area_18_1" localSheetId="19">#REF!</definedName>
    <definedName name="Excel_BuiltIn_Print_Area_18_1" localSheetId="21">#REF!</definedName>
    <definedName name="Excel_BuiltIn_Print_Area_18_1" localSheetId="22">#REF!</definedName>
    <definedName name="Excel_BuiltIn_Print_Area_18_1" localSheetId="23">#REF!</definedName>
    <definedName name="Excel_BuiltIn_Print_Area_18_1" localSheetId="24">#REF!</definedName>
    <definedName name="Excel_BuiltIn_Print_Area_18_1" localSheetId="25">#REF!</definedName>
    <definedName name="Excel_BuiltIn_Print_Area_18_1" localSheetId="26">#REF!</definedName>
    <definedName name="Excel_BuiltIn_Print_Area_18_1" localSheetId="27">#REF!</definedName>
    <definedName name="Excel_BuiltIn_Print_Area_18_1" localSheetId="28">#REF!</definedName>
    <definedName name="Excel_BuiltIn_Print_Area_18_1" localSheetId="9">#REF!</definedName>
    <definedName name="Excel_BuiltIn_Print_Area_18_1" localSheetId="4">#REF!</definedName>
    <definedName name="Excel_BuiltIn_Print_Area_18_1">#REF!</definedName>
    <definedName name="Excel_BuiltIn_Print_Area_19" localSheetId="35">#REF!</definedName>
    <definedName name="Excel_BuiltIn_Print_Area_19" localSheetId="39">#REF!</definedName>
    <definedName name="Excel_BuiltIn_Print_Area_19" localSheetId="29">#REF!</definedName>
    <definedName name="Excel_BuiltIn_Print_Area_19" localSheetId="30">#REF!</definedName>
    <definedName name="Excel_BuiltIn_Print_Area_19" localSheetId="31">#REF!</definedName>
    <definedName name="Excel_BuiltIn_Print_Area_19" localSheetId="33">#REF!</definedName>
    <definedName name="Excel_BuiltIn_Print_Area_19" localSheetId="34">#REF!</definedName>
    <definedName name="Excel_BuiltIn_Print_Area_19" localSheetId="36">#REF!</definedName>
    <definedName name="Excel_BuiltIn_Print_Area_19" localSheetId="37">#REF!</definedName>
    <definedName name="Excel_BuiltIn_Print_Area_19" localSheetId="38">#REF!</definedName>
    <definedName name="Excel_BuiltIn_Print_Area_19" localSheetId="40">#REF!</definedName>
    <definedName name="Excel_BuiltIn_Print_Area_19" localSheetId="41">#REF!</definedName>
    <definedName name="Excel_BuiltIn_Print_Area_19" localSheetId="42">#REF!</definedName>
    <definedName name="Excel_BuiltIn_Print_Area_19" localSheetId="43">#REF!</definedName>
    <definedName name="Excel_BuiltIn_Print_Area_19" localSheetId="44">#REF!</definedName>
    <definedName name="Excel_BuiltIn_Print_Area_19" localSheetId="32">#REF!</definedName>
    <definedName name="Excel_BuiltIn_Print_Area_19" localSheetId="10">#REF!</definedName>
    <definedName name="Excel_BuiltIn_Print_Area_19" localSheetId="11">#REF!</definedName>
    <definedName name="Excel_BuiltIn_Print_Area_19" localSheetId="12">#REF!</definedName>
    <definedName name="Excel_BuiltIn_Print_Area_19" localSheetId="13">#REF!</definedName>
    <definedName name="Excel_BuiltIn_Print_Area_19" localSheetId="14">#REF!</definedName>
    <definedName name="Excel_BuiltIn_Print_Area_19" localSheetId="15">#REF!</definedName>
    <definedName name="Excel_BuiltIn_Print_Area_19" localSheetId="16">#REF!</definedName>
    <definedName name="Excel_BuiltIn_Print_Area_19" localSheetId="17">#REF!</definedName>
    <definedName name="Excel_BuiltIn_Print_Area_19" localSheetId="18">#REF!</definedName>
    <definedName name="Excel_BuiltIn_Print_Area_19" localSheetId="20">#REF!</definedName>
    <definedName name="Excel_BuiltIn_Print_Area_19" localSheetId="5">#REF!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19">#REF!</definedName>
    <definedName name="Excel_BuiltIn_Print_Area_19" localSheetId="21">#REF!</definedName>
    <definedName name="Excel_BuiltIn_Print_Area_19" localSheetId="22">#REF!</definedName>
    <definedName name="Excel_BuiltIn_Print_Area_19" localSheetId="23">#REF!</definedName>
    <definedName name="Excel_BuiltIn_Print_Area_19" localSheetId="24">#REF!</definedName>
    <definedName name="Excel_BuiltIn_Print_Area_19" localSheetId="25">#REF!</definedName>
    <definedName name="Excel_BuiltIn_Print_Area_19" localSheetId="26">#REF!</definedName>
    <definedName name="Excel_BuiltIn_Print_Area_19" localSheetId="27">#REF!</definedName>
    <definedName name="Excel_BuiltIn_Print_Area_19" localSheetId="28">#REF!</definedName>
    <definedName name="Excel_BuiltIn_Print_Area_19" localSheetId="9">#REF!</definedName>
    <definedName name="Excel_BuiltIn_Print_Area_19" localSheetId="4">#REF!</definedName>
    <definedName name="Excel_BuiltIn_Print_Area_19">#REF!</definedName>
    <definedName name="Excel_BuiltIn_Print_Area_2" localSheetId="35">#REF!</definedName>
    <definedName name="Excel_BuiltIn_Print_Area_2" localSheetId="39">#REF!</definedName>
    <definedName name="Excel_BuiltIn_Print_Area_2" localSheetId="29">#REF!</definedName>
    <definedName name="Excel_BuiltIn_Print_Area_2" localSheetId="30">#REF!</definedName>
    <definedName name="Excel_BuiltIn_Print_Area_2" localSheetId="31">#REF!</definedName>
    <definedName name="Excel_BuiltIn_Print_Area_2" localSheetId="33">#REF!</definedName>
    <definedName name="Excel_BuiltIn_Print_Area_2" localSheetId="34">#REF!</definedName>
    <definedName name="Excel_BuiltIn_Print_Area_2" localSheetId="36">#REF!</definedName>
    <definedName name="Excel_BuiltIn_Print_Area_2" localSheetId="37">#REF!</definedName>
    <definedName name="Excel_BuiltIn_Print_Area_2" localSheetId="38">#REF!</definedName>
    <definedName name="Excel_BuiltIn_Print_Area_2" localSheetId="40">#REF!</definedName>
    <definedName name="Excel_BuiltIn_Print_Area_2" localSheetId="41">#REF!</definedName>
    <definedName name="Excel_BuiltIn_Print_Area_2" localSheetId="42">#REF!</definedName>
    <definedName name="Excel_BuiltIn_Print_Area_2" localSheetId="43">#REF!</definedName>
    <definedName name="Excel_BuiltIn_Print_Area_2" localSheetId="44">#REF!</definedName>
    <definedName name="Excel_BuiltIn_Print_Area_2" localSheetId="32">#REF!</definedName>
    <definedName name="Excel_BuiltIn_Print_Area_2" localSheetId="10">#REF!</definedName>
    <definedName name="Excel_BuiltIn_Print_Area_2" localSheetId="11">#REF!</definedName>
    <definedName name="Excel_BuiltIn_Print_Area_2" localSheetId="12">#REF!</definedName>
    <definedName name="Excel_BuiltIn_Print_Area_2" localSheetId="13">#REF!</definedName>
    <definedName name="Excel_BuiltIn_Print_Area_2" localSheetId="14">#REF!</definedName>
    <definedName name="Excel_BuiltIn_Print_Area_2" localSheetId="15">#REF!</definedName>
    <definedName name="Excel_BuiltIn_Print_Area_2" localSheetId="16">#REF!</definedName>
    <definedName name="Excel_BuiltIn_Print_Area_2" localSheetId="17">#REF!</definedName>
    <definedName name="Excel_BuiltIn_Print_Area_2" localSheetId="18">#REF!</definedName>
    <definedName name="Excel_BuiltIn_Print_Area_2" localSheetId="20">#REF!</definedName>
    <definedName name="Excel_BuiltIn_Print_Area_2" localSheetId="5">#REF!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19">#REF!</definedName>
    <definedName name="Excel_BuiltIn_Print_Area_2" localSheetId="21">#REF!</definedName>
    <definedName name="Excel_BuiltIn_Print_Area_2" localSheetId="22">#REF!</definedName>
    <definedName name="Excel_BuiltIn_Print_Area_2" localSheetId="23">#REF!</definedName>
    <definedName name="Excel_BuiltIn_Print_Area_2" localSheetId="24">#REF!</definedName>
    <definedName name="Excel_BuiltIn_Print_Area_2" localSheetId="25">#REF!</definedName>
    <definedName name="Excel_BuiltIn_Print_Area_2" localSheetId="26">#REF!</definedName>
    <definedName name="Excel_BuiltIn_Print_Area_2" localSheetId="27">#REF!</definedName>
    <definedName name="Excel_BuiltIn_Print_Area_2" localSheetId="28">#REF!</definedName>
    <definedName name="Excel_BuiltIn_Print_Area_2" localSheetId="9">#REF!</definedName>
    <definedName name="Excel_BuiltIn_Print_Area_2" localSheetId="4">#REF!</definedName>
    <definedName name="Excel_BuiltIn_Print_Area_2">#REF!</definedName>
    <definedName name="Excel_BuiltIn_Print_Area_2_1" localSheetId="35">#REF!</definedName>
    <definedName name="Excel_BuiltIn_Print_Area_2_1" localSheetId="39">#REF!</definedName>
    <definedName name="Excel_BuiltIn_Print_Area_2_1" localSheetId="29">#REF!</definedName>
    <definedName name="Excel_BuiltIn_Print_Area_2_1" localSheetId="30">#REF!</definedName>
    <definedName name="Excel_BuiltIn_Print_Area_2_1" localSheetId="31">#REF!</definedName>
    <definedName name="Excel_BuiltIn_Print_Area_2_1" localSheetId="33">#REF!</definedName>
    <definedName name="Excel_BuiltIn_Print_Area_2_1" localSheetId="34">#REF!</definedName>
    <definedName name="Excel_BuiltIn_Print_Area_2_1" localSheetId="36">#REF!</definedName>
    <definedName name="Excel_BuiltIn_Print_Area_2_1" localSheetId="37">#REF!</definedName>
    <definedName name="Excel_BuiltIn_Print_Area_2_1" localSheetId="38">#REF!</definedName>
    <definedName name="Excel_BuiltIn_Print_Area_2_1" localSheetId="40">#REF!</definedName>
    <definedName name="Excel_BuiltIn_Print_Area_2_1" localSheetId="41">#REF!</definedName>
    <definedName name="Excel_BuiltIn_Print_Area_2_1" localSheetId="42">#REF!</definedName>
    <definedName name="Excel_BuiltIn_Print_Area_2_1" localSheetId="43">#REF!</definedName>
    <definedName name="Excel_BuiltIn_Print_Area_2_1" localSheetId="44">#REF!</definedName>
    <definedName name="Excel_BuiltIn_Print_Area_2_1" localSheetId="32">#REF!</definedName>
    <definedName name="Excel_BuiltIn_Print_Area_2_1" localSheetId="10">#REF!</definedName>
    <definedName name="Excel_BuiltIn_Print_Area_2_1" localSheetId="11">#REF!</definedName>
    <definedName name="Excel_BuiltIn_Print_Area_2_1" localSheetId="12">#REF!</definedName>
    <definedName name="Excel_BuiltIn_Print_Area_2_1" localSheetId="13">#REF!</definedName>
    <definedName name="Excel_BuiltIn_Print_Area_2_1" localSheetId="14">#REF!</definedName>
    <definedName name="Excel_BuiltIn_Print_Area_2_1" localSheetId="15">#REF!</definedName>
    <definedName name="Excel_BuiltIn_Print_Area_2_1" localSheetId="16">#REF!</definedName>
    <definedName name="Excel_BuiltIn_Print_Area_2_1" localSheetId="17">#REF!</definedName>
    <definedName name="Excel_BuiltIn_Print_Area_2_1" localSheetId="18">#REF!</definedName>
    <definedName name="Excel_BuiltIn_Print_Area_2_1" localSheetId="20">#REF!</definedName>
    <definedName name="Excel_BuiltIn_Print_Area_2_1" localSheetId="5">#REF!</definedName>
    <definedName name="Excel_BuiltIn_Print_Area_2_1" localSheetId="6">#REF!</definedName>
    <definedName name="Excel_BuiltIn_Print_Area_2_1" localSheetId="7">#REF!</definedName>
    <definedName name="Excel_BuiltIn_Print_Area_2_1" localSheetId="8">#REF!</definedName>
    <definedName name="Excel_BuiltIn_Print_Area_2_1" localSheetId="19">#REF!</definedName>
    <definedName name="Excel_BuiltIn_Print_Area_2_1" localSheetId="21">#REF!</definedName>
    <definedName name="Excel_BuiltIn_Print_Area_2_1" localSheetId="22">#REF!</definedName>
    <definedName name="Excel_BuiltIn_Print_Area_2_1" localSheetId="23">#REF!</definedName>
    <definedName name="Excel_BuiltIn_Print_Area_2_1" localSheetId="24">#REF!</definedName>
    <definedName name="Excel_BuiltIn_Print_Area_2_1" localSheetId="25">#REF!</definedName>
    <definedName name="Excel_BuiltIn_Print_Area_2_1" localSheetId="26">#REF!</definedName>
    <definedName name="Excel_BuiltIn_Print_Area_2_1" localSheetId="27">#REF!</definedName>
    <definedName name="Excel_BuiltIn_Print_Area_2_1" localSheetId="28">#REF!</definedName>
    <definedName name="Excel_BuiltIn_Print_Area_2_1" localSheetId="9">#REF!</definedName>
    <definedName name="Excel_BuiltIn_Print_Area_2_1" localSheetId="4">#REF!</definedName>
    <definedName name="Excel_BuiltIn_Print_Area_2_1">#REF!</definedName>
    <definedName name="Excel_BuiltIn_Print_Area_2_1_1" localSheetId="35">#REF!</definedName>
    <definedName name="Excel_BuiltIn_Print_Area_2_1_1" localSheetId="39">#REF!</definedName>
    <definedName name="Excel_BuiltIn_Print_Area_2_1_1" localSheetId="29">#REF!</definedName>
    <definedName name="Excel_BuiltIn_Print_Area_2_1_1" localSheetId="30">#REF!</definedName>
    <definedName name="Excel_BuiltIn_Print_Area_2_1_1" localSheetId="31">#REF!</definedName>
    <definedName name="Excel_BuiltIn_Print_Area_2_1_1" localSheetId="33">#REF!</definedName>
    <definedName name="Excel_BuiltIn_Print_Area_2_1_1" localSheetId="34">#REF!</definedName>
    <definedName name="Excel_BuiltIn_Print_Area_2_1_1" localSheetId="36">#REF!</definedName>
    <definedName name="Excel_BuiltIn_Print_Area_2_1_1" localSheetId="37">#REF!</definedName>
    <definedName name="Excel_BuiltIn_Print_Area_2_1_1" localSheetId="38">#REF!</definedName>
    <definedName name="Excel_BuiltIn_Print_Area_2_1_1" localSheetId="40">#REF!</definedName>
    <definedName name="Excel_BuiltIn_Print_Area_2_1_1" localSheetId="41">#REF!</definedName>
    <definedName name="Excel_BuiltIn_Print_Area_2_1_1" localSheetId="42">#REF!</definedName>
    <definedName name="Excel_BuiltIn_Print_Area_2_1_1" localSheetId="43">#REF!</definedName>
    <definedName name="Excel_BuiltIn_Print_Area_2_1_1" localSheetId="44">#REF!</definedName>
    <definedName name="Excel_BuiltIn_Print_Area_2_1_1" localSheetId="32">#REF!</definedName>
    <definedName name="Excel_BuiltIn_Print_Area_2_1_1" localSheetId="10">#REF!</definedName>
    <definedName name="Excel_BuiltIn_Print_Area_2_1_1" localSheetId="11">#REF!</definedName>
    <definedName name="Excel_BuiltIn_Print_Area_2_1_1" localSheetId="12">#REF!</definedName>
    <definedName name="Excel_BuiltIn_Print_Area_2_1_1" localSheetId="13">#REF!</definedName>
    <definedName name="Excel_BuiltIn_Print_Area_2_1_1" localSheetId="14">#REF!</definedName>
    <definedName name="Excel_BuiltIn_Print_Area_2_1_1" localSheetId="15">#REF!</definedName>
    <definedName name="Excel_BuiltIn_Print_Area_2_1_1" localSheetId="16">#REF!</definedName>
    <definedName name="Excel_BuiltIn_Print_Area_2_1_1" localSheetId="17">#REF!</definedName>
    <definedName name="Excel_BuiltIn_Print_Area_2_1_1" localSheetId="18">#REF!</definedName>
    <definedName name="Excel_BuiltIn_Print_Area_2_1_1" localSheetId="20">#REF!</definedName>
    <definedName name="Excel_BuiltIn_Print_Area_2_1_1" localSheetId="5">#REF!</definedName>
    <definedName name="Excel_BuiltIn_Print_Area_2_1_1" localSheetId="6">#REF!</definedName>
    <definedName name="Excel_BuiltIn_Print_Area_2_1_1" localSheetId="7">#REF!</definedName>
    <definedName name="Excel_BuiltIn_Print_Area_2_1_1" localSheetId="8">#REF!</definedName>
    <definedName name="Excel_BuiltIn_Print_Area_2_1_1" localSheetId="19">#REF!</definedName>
    <definedName name="Excel_BuiltIn_Print_Area_2_1_1" localSheetId="21">#REF!</definedName>
    <definedName name="Excel_BuiltIn_Print_Area_2_1_1" localSheetId="22">#REF!</definedName>
    <definedName name="Excel_BuiltIn_Print_Area_2_1_1" localSheetId="23">#REF!</definedName>
    <definedName name="Excel_BuiltIn_Print_Area_2_1_1" localSheetId="24">#REF!</definedName>
    <definedName name="Excel_BuiltIn_Print_Area_2_1_1" localSheetId="25">#REF!</definedName>
    <definedName name="Excel_BuiltIn_Print_Area_2_1_1" localSheetId="26">#REF!</definedName>
    <definedName name="Excel_BuiltIn_Print_Area_2_1_1" localSheetId="27">#REF!</definedName>
    <definedName name="Excel_BuiltIn_Print_Area_2_1_1" localSheetId="28">#REF!</definedName>
    <definedName name="Excel_BuiltIn_Print_Area_2_1_1" localSheetId="9">#REF!</definedName>
    <definedName name="Excel_BuiltIn_Print_Area_2_1_1" localSheetId="4">#REF!</definedName>
    <definedName name="Excel_BuiltIn_Print_Area_2_1_1">#REF!</definedName>
    <definedName name="Excel_BuiltIn_Print_Area_22" localSheetId="35">#REF!</definedName>
    <definedName name="Excel_BuiltIn_Print_Area_22" localSheetId="39">#REF!</definedName>
    <definedName name="Excel_BuiltIn_Print_Area_22" localSheetId="29">#REF!</definedName>
    <definedName name="Excel_BuiltIn_Print_Area_22" localSheetId="30">#REF!</definedName>
    <definedName name="Excel_BuiltIn_Print_Area_22" localSheetId="31">#REF!</definedName>
    <definedName name="Excel_BuiltIn_Print_Area_22" localSheetId="33">#REF!</definedName>
    <definedName name="Excel_BuiltIn_Print_Area_22" localSheetId="34">#REF!</definedName>
    <definedName name="Excel_BuiltIn_Print_Area_22" localSheetId="36">#REF!</definedName>
    <definedName name="Excel_BuiltIn_Print_Area_22" localSheetId="37">#REF!</definedName>
    <definedName name="Excel_BuiltIn_Print_Area_22" localSheetId="38">#REF!</definedName>
    <definedName name="Excel_BuiltIn_Print_Area_22" localSheetId="40">#REF!</definedName>
    <definedName name="Excel_BuiltIn_Print_Area_22" localSheetId="41">#REF!</definedName>
    <definedName name="Excel_BuiltIn_Print_Area_22" localSheetId="42">#REF!</definedName>
    <definedName name="Excel_BuiltIn_Print_Area_22" localSheetId="43">#REF!</definedName>
    <definedName name="Excel_BuiltIn_Print_Area_22" localSheetId="44">#REF!</definedName>
    <definedName name="Excel_BuiltIn_Print_Area_22" localSheetId="32">#REF!</definedName>
    <definedName name="Excel_BuiltIn_Print_Area_22" localSheetId="10">#REF!</definedName>
    <definedName name="Excel_BuiltIn_Print_Area_22" localSheetId="11">#REF!</definedName>
    <definedName name="Excel_BuiltIn_Print_Area_22" localSheetId="12">#REF!</definedName>
    <definedName name="Excel_BuiltIn_Print_Area_22" localSheetId="13">#REF!</definedName>
    <definedName name="Excel_BuiltIn_Print_Area_22" localSheetId="14">#REF!</definedName>
    <definedName name="Excel_BuiltIn_Print_Area_22" localSheetId="15">#REF!</definedName>
    <definedName name="Excel_BuiltIn_Print_Area_22" localSheetId="16">#REF!</definedName>
    <definedName name="Excel_BuiltIn_Print_Area_22" localSheetId="17">#REF!</definedName>
    <definedName name="Excel_BuiltIn_Print_Area_22" localSheetId="18">#REF!</definedName>
    <definedName name="Excel_BuiltIn_Print_Area_22" localSheetId="20">#REF!</definedName>
    <definedName name="Excel_BuiltIn_Print_Area_22" localSheetId="5">#REF!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19">#REF!</definedName>
    <definedName name="Excel_BuiltIn_Print_Area_22" localSheetId="21">#REF!</definedName>
    <definedName name="Excel_BuiltIn_Print_Area_22" localSheetId="22">#REF!</definedName>
    <definedName name="Excel_BuiltIn_Print_Area_22" localSheetId="23">#REF!</definedName>
    <definedName name="Excel_BuiltIn_Print_Area_22" localSheetId="24">#REF!</definedName>
    <definedName name="Excel_BuiltIn_Print_Area_22" localSheetId="25">#REF!</definedName>
    <definedName name="Excel_BuiltIn_Print_Area_22" localSheetId="26">#REF!</definedName>
    <definedName name="Excel_BuiltIn_Print_Area_22" localSheetId="27">#REF!</definedName>
    <definedName name="Excel_BuiltIn_Print_Area_22" localSheetId="28">#REF!</definedName>
    <definedName name="Excel_BuiltIn_Print_Area_22" localSheetId="9">#REF!</definedName>
    <definedName name="Excel_BuiltIn_Print_Area_22" localSheetId="4">#REF!</definedName>
    <definedName name="Excel_BuiltIn_Print_Area_22">#REF!</definedName>
    <definedName name="Excel_BuiltIn_Print_Area_3" localSheetId="35">#REF!</definedName>
    <definedName name="Excel_BuiltIn_Print_Area_3" localSheetId="39">#REF!</definedName>
    <definedName name="Excel_BuiltIn_Print_Area_3" localSheetId="29">#REF!</definedName>
    <definedName name="Excel_BuiltIn_Print_Area_3" localSheetId="30">#REF!</definedName>
    <definedName name="Excel_BuiltIn_Print_Area_3" localSheetId="31">#REF!</definedName>
    <definedName name="Excel_BuiltIn_Print_Area_3" localSheetId="33">#REF!</definedName>
    <definedName name="Excel_BuiltIn_Print_Area_3" localSheetId="34">#REF!</definedName>
    <definedName name="Excel_BuiltIn_Print_Area_3" localSheetId="36">#REF!</definedName>
    <definedName name="Excel_BuiltIn_Print_Area_3" localSheetId="37">#REF!</definedName>
    <definedName name="Excel_BuiltIn_Print_Area_3" localSheetId="38">#REF!</definedName>
    <definedName name="Excel_BuiltIn_Print_Area_3" localSheetId="40">#REF!</definedName>
    <definedName name="Excel_BuiltIn_Print_Area_3" localSheetId="41">#REF!</definedName>
    <definedName name="Excel_BuiltIn_Print_Area_3" localSheetId="42">#REF!</definedName>
    <definedName name="Excel_BuiltIn_Print_Area_3" localSheetId="43">#REF!</definedName>
    <definedName name="Excel_BuiltIn_Print_Area_3" localSheetId="44">#REF!</definedName>
    <definedName name="Excel_BuiltIn_Print_Area_3" localSheetId="32">#REF!</definedName>
    <definedName name="Excel_BuiltIn_Print_Area_3" localSheetId="10">#REF!</definedName>
    <definedName name="Excel_BuiltIn_Print_Area_3" localSheetId="11">#REF!</definedName>
    <definedName name="Excel_BuiltIn_Print_Area_3" localSheetId="12">#REF!</definedName>
    <definedName name="Excel_BuiltIn_Print_Area_3" localSheetId="13">#REF!</definedName>
    <definedName name="Excel_BuiltIn_Print_Area_3" localSheetId="14">#REF!</definedName>
    <definedName name="Excel_BuiltIn_Print_Area_3" localSheetId="15">#REF!</definedName>
    <definedName name="Excel_BuiltIn_Print_Area_3" localSheetId="16">#REF!</definedName>
    <definedName name="Excel_BuiltIn_Print_Area_3" localSheetId="17">#REF!</definedName>
    <definedName name="Excel_BuiltIn_Print_Area_3" localSheetId="18">#REF!</definedName>
    <definedName name="Excel_BuiltIn_Print_Area_3" localSheetId="20">#REF!</definedName>
    <definedName name="Excel_BuiltIn_Print_Area_3" localSheetId="5">#REF!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19">#REF!</definedName>
    <definedName name="Excel_BuiltIn_Print_Area_3" localSheetId="21">#REF!</definedName>
    <definedName name="Excel_BuiltIn_Print_Area_3" localSheetId="22">#REF!</definedName>
    <definedName name="Excel_BuiltIn_Print_Area_3" localSheetId="23">#REF!</definedName>
    <definedName name="Excel_BuiltIn_Print_Area_3" localSheetId="24">#REF!</definedName>
    <definedName name="Excel_BuiltIn_Print_Area_3" localSheetId="25">#REF!</definedName>
    <definedName name="Excel_BuiltIn_Print_Area_3" localSheetId="26">#REF!</definedName>
    <definedName name="Excel_BuiltIn_Print_Area_3" localSheetId="27">#REF!</definedName>
    <definedName name="Excel_BuiltIn_Print_Area_3" localSheetId="28">#REF!</definedName>
    <definedName name="Excel_BuiltIn_Print_Area_3" localSheetId="9">#REF!</definedName>
    <definedName name="Excel_BuiltIn_Print_Area_3" localSheetId="4">#REF!</definedName>
    <definedName name="Excel_BuiltIn_Print_Area_3">#REF!</definedName>
    <definedName name="Excel_BuiltIn_Print_Area_3_1" localSheetId="35">#REF!</definedName>
    <definedName name="Excel_BuiltIn_Print_Area_3_1" localSheetId="39">#REF!</definedName>
    <definedName name="Excel_BuiltIn_Print_Area_3_1" localSheetId="29">#REF!</definedName>
    <definedName name="Excel_BuiltIn_Print_Area_3_1" localSheetId="30">#REF!</definedName>
    <definedName name="Excel_BuiltIn_Print_Area_3_1" localSheetId="31">#REF!</definedName>
    <definedName name="Excel_BuiltIn_Print_Area_3_1" localSheetId="33">#REF!</definedName>
    <definedName name="Excel_BuiltIn_Print_Area_3_1" localSheetId="34">#REF!</definedName>
    <definedName name="Excel_BuiltIn_Print_Area_3_1" localSheetId="36">#REF!</definedName>
    <definedName name="Excel_BuiltIn_Print_Area_3_1" localSheetId="37">#REF!</definedName>
    <definedName name="Excel_BuiltIn_Print_Area_3_1" localSheetId="38">#REF!</definedName>
    <definedName name="Excel_BuiltIn_Print_Area_3_1" localSheetId="40">#REF!</definedName>
    <definedName name="Excel_BuiltIn_Print_Area_3_1" localSheetId="41">#REF!</definedName>
    <definedName name="Excel_BuiltIn_Print_Area_3_1" localSheetId="42">#REF!</definedName>
    <definedName name="Excel_BuiltIn_Print_Area_3_1" localSheetId="43">#REF!</definedName>
    <definedName name="Excel_BuiltIn_Print_Area_3_1" localSheetId="44">#REF!</definedName>
    <definedName name="Excel_BuiltIn_Print_Area_3_1" localSheetId="32">#REF!</definedName>
    <definedName name="Excel_BuiltIn_Print_Area_3_1" localSheetId="10">#REF!</definedName>
    <definedName name="Excel_BuiltIn_Print_Area_3_1" localSheetId="11">#REF!</definedName>
    <definedName name="Excel_BuiltIn_Print_Area_3_1" localSheetId="12">#REF!</definedName>
    <definedName name="Excel_BuiltIn_Print_Area_3_1" localSheetId="13">#REF!</definedName>
    <definedName name="Excel_BuiltIn_Print_Area_3_1" localSheetId="14">#REF!</definedName>
    <definedName name="Excel_BuiltIn_Print_Area_3_1" localSheetId="15">#REF!</definedName>
    <definedName name="Excel_BuiltIn_Print_Area_3_1" localSheetId="16">#REF!</definedName>
    <definedName name="Excel_BuiltIn_Print_Area_3_1" localSheetId="17">#REF!</definedName>
    <definedName name="Excel_BuiltIn_Print_Area_3_1" localSheetId="18">#REF!</definedName>
    <definedName name="Excel_BuiltIn_Print_Area_3_1" localSheetId="20">#REF!</definedName>
    <definedName name="Excel_BuiltIn_Print_Area_3_1" localSheetId="5">#REF!</definedName>
    <definedName name="Excel_BuiltIn_Print_Area_3_1" localSheetId="6">#REF!</definedName>
    <definedName name="Excel_BuiltIn_Print_Area_3_1" localSheetId="7">#REF!</definedName>
    <definedName name="Excel_BuiltIn_Print_Area_3_1" localSheetId="8">#REF!</definedName>
    <definedName name="Excel_BuiltIn_Print_Area_3_1" localSheetId="19">#REF!</definedName>
    <definedName name="Excel_BuiltIn_Print_Area_3_1" localSheetId="21">#REF!</definedName>
    <definedName name="Excel_BuiltIn_Print_Area_3_1" localSheetId="22">#REF!</definedName>
    <definedName name="Excel_BuiltIn_Print_Area_3_1" localSheetId="23">#REF!</definedName>
    <definedName name="Excel_BuiltIn_Print_Area_3_1" localSheetId="24">#REF!</definedName>
    <definedName name="Excel_BuiltIn_Print_Area_3_1" localSheetId="25">#REF!</definedName>
    <definedName name="Excel_BuiltIn_Print_Area_3_1" localSheetId="26">#REF!</definedName>
    <definedName name="Excel_BuiltIn_Print_Area_3_1" localSheetId="27">#REF!</definedName>
    <definedName name="Excel_BuiltIn_Print_Area_3_1" localSheetId="28">#REF!</definedName>
    <definedName name="Excel_BuiltIn_Print_Area_3_1" localSheetId="9">#REF!</definedName>
    <definedName name="Excel_BuiltIn_Print_Area_3_1" localSheetId="4">#REF!</definedName>
    <definedName name="Excel_BuiltIn_Print_Area_3_1">#REF!</definedName>
    <definedName name="Excel_BuiltIn_Print_Area_3_1_1" localSheetId="35">#REF!</definedName>
    <definedName name="Excel_BuiltIn_Print_Area_3_1_1" localSheetId="39">#REF!</definedName>
    <definedName name="Excel_BuiltIn_Print_Area_3_1_1" localSheetId="29">#REF!</definedName>
    <definedName name="Excel_BuiltIn_Print_Area_3_1_1" localSheetId="30">#REF!</definedName>
    <definedName name="Excel_BuiltIn_Print_Area_3_1_1" localSheetId="31">#REF!</definedName>
    <definedName name="Excel_BuiltIn_Print_Area_3_1_1" localSheetId="33">#REF!</definedName>
    <definedName name="Excel_BuiltIn_Print_Area_3_1_1" localSheetId="34">#REF!</definedName>
    <definedName name="Excel_BuiltIn_Print_Area_3_1_1" localSheetId="36">#REF!</definedName>
    <definedName name="Excel_BuiltIn_Print_Area_3_1_1" localSheetId="37">#REF!</definedName>
    <definedName name="Excel_BuiltIn_Print_Area_3_1_1" localSheetId="38">#REF!</definedName>
    <definedName name="Excel_BuiltIn_Print_Area_3_1_1" localSheetId="40">#REF!</definedName>
    <definedName name="Excel_BuiltIn_Print_Area_3_1_1" localSheetId="41">#REF!</definedName>
    <definedName name="Excel_BuiltIn_Print_Area_3_1_1" localSheetId="42">#REF!</definedName>
    <definedName name="Excel_BuiltIn_Print_Area_3_1_1" localSheetId="43">#REF!</definedName>
    <definedName name="Excel_BuiltIn_Print_Area_3_1_1" localSheetId="44">#REF!</definedName>
    <definedName name="Excel_BuiltIn_Print_Area_3_1_1" localSheetId="32">#REF!</definedName>
    <definedName name="Excel_BuiltIn_Print_Area_3_1_1" localSheetId="10">#REF!</definedName>
    <definedName name="Excel_BuiltIn_Print_Area_3_1_1" localSheetId="11">#REF!</definedName>
    <definedName name="Excel_BuiltIn_Print_Area_3_1_1" localSheetId="12">#REF!</definedName>
    <definedName name="Excel_BuiltIn_Print_Area_3_1_1" localSheetId="13">#REF!</definedName>
    <definedName name="Excel_BuiltIn_Print_Area_3_1_1" localSheetId="14">#REF!</definedName>
    <definedName name="Excel_BuiltIn_Print_Area_3_1_1" localSheetId="15">#REF!</definedName>
    <definedName name="Excel_BuiltIn_Print_Area_3_1_1" localSheetId="16">#REF!</definedName>
    <definedName name="Excel_BuiltIn_Print_Area_3_1_1" localSheetId="17">#REF!</definedName>
    <definedName name="Excel_BuiltIn_Print_Area_3_1_1" localSheetId="18">#REF!</definedName>
    <definedName name="Excel_BuiltIn_Print_Area_3_1_1" localSheetId="20">#REF!</definedName>
    <definedName name="Excel_BuiltIn_Print_Area_3_1_1" localSheetId="5">#REF!</definedName>
    <definedName name="Excel_BuiltIn_Print_Area_3_1_1" localSheetId="6">#REF!</definedName>
    <definedName name="Excel_BuiltIn_Print_Area_3_1_1" localSheetId="7">#REF!</definedName>
    <definedName name="Excel_BuiltIn_Print_Area_3_1_1" localSheetId="8">#REF!</definedName>
    <definedName name="Excel_BuiltIn_Print_Area_3_1_1" localSheetId="19">#REF!</definedName>
    <definedName name="Excel_BuiltIn_Print_Area_3_1_1" localSheetId="21">#REF!</definedName>
    <definedName name="Excel_BuiltIn_Print_Area_3_1_1" localSheetId="22">#REF!</definedName>
    <definedName name="Excel_BuiltIn_Print_Area_3_1_1" localSheetId="23">#REF!</definedName>
    <definedName name="Excel_BuiltIn_Print_Area_3_1_1" localSheetId="24">#REF!</definedName>
    <definedName name="Excel_BuiltIn_Print_Area_3_1_1" localSheetId="25">#REF!</definedName>
    <definedName name="Excel_BuiltIn_Print_Area_3_1_1" localSheetId="26">#REF!</definedName>
    <definedName name="Excel_BuiltIn_Print_Area_3_1_1" localSheetId="27">#REF!</definedName>
    <definedName name="Excel_BuiltIn_Print_Area_3_1_1" localSheetId="28">#REF!</definedName>
    <definedName name="Excel_BuiltIn_Print_Area_3_1_1" localSheetId="9">#REF!</definedName>
    <definedName name="Excel_BuiltIn_Print_Area_3_1_1" localSheetId="4">#REF!</definedName>
    <definedName name="Excel_BuiltIn_Print_Area_3_1_1">#REF!</definedName>
    <definedName name="Excel_BuiltIn_Print_Area_3_1_1_1" localSheetId="35">#REF!</definedName>
    <definedName name="Excel_BuiltIn_Print_Area_3_1_1_1" localSheetId="39">#REF!</definedName>
    <definedName name="Excel_BuiltIn_Print_Area_3_1_1_1" localSheetId="29">#REF!</definedName>
    <definedName name="Excel_BuiltIn_Print_Area_3_1_1_1" localSheetId="30">#REF!</definedName>
    <definedName name="Excel_BuiltIn_Print_Area_3_1_1_1" localSheetId="31">#REF!</definedName>
    <definedName name="Excel_BuiltIn_Print_Area_3_1_1_1" localSheetId="33">#REF!</definedName>
    <definedName name="Excel_BuiltIn_Print_Area_3_1_1_1" localSheetId="34">#REF!</definedName>
    <definedName name="Excel_BuiltIn_Print_Area_3_1_1_1" localSheetId="36">#REF!</definedName>
    <definedName name="Excel_BuiltIn_Print_Area_3_1_1_1" localSheetId="37">#REF!</definedName>
    <definedName name="Excel_BuiltIn_Print_Area_3_1_1_1" localSheetId="38">#REF!</definedName>
    <definedName name="Excel_BuiltIn_Print_Area_3_1_1_1" localSheetId="40">#REF!</definedName>
    <definedName name="Excel_BuiltIn_Print_Area_3_1_1_1" localSheetId="41">#REF!</definedName>
    <definedName name="Excel_BuiltIn_Print_Area_3_1_1_1" localSheetId="42">#REF!</definedName>
    <definedName name="Excel_BuiltIn_Print_Area_3_1_1_1" localSheetId="43">#REF!</definedName>
    <definedName name="Excel_BuiltIn_Print_Area_3_1_1_1" localSheetId="44">#REF!</definedName>
    <definedName name="Excel_BuiltIn_Print_Area_3_1_1_1" localSheetId="32">#REF!</definedName>
    <definedName name="Excel_BuiltIn_Print_Area_3_1_1_1" localSheetId="10">#REF!</definedName>
    <definedName name="Excel_BuiltIn_Print_Area_3_1_1_1" localSheetId="11">#REF!</definedName>
    <definedName name="Excel_BuiltIn_Print_Area_3_1_1_1" localSheetId="12">#REF!</definedName>
    <definedName name="Excel_BuiltIn_Print_Area_3_1_1_1" localSheetId="13">#REF!</definedName>
    <definedName name="Excel_BuiltIn_Print_Area_3_1_1_1" localSheetId="14">#REF!</definedName>
    <definedName name="Excel_BuiltIn_Print_Area_3_1_1_1" localSheetId="15">#REF!</definedName>
    <definedName name="Excel_BuiltIn_Print_Area_3_1_1_1" localSheetId="16">#REF!</definedName>
    <definedName name="Excel_BuiltIn_Print_Area_3_1_1_1" localSheetId="17">#REF!</definedName>
    <definedName name="Excel_BuiltIn_Print_Area_3_1_1_1" localSheetId="18">#REF!</definedName>
    <definedName name="Excel_BuiltIn_Print_Area_3_1_1_1" localSheetId="20">#REF!</definedName>
    <definedName name="Excel_BuiltIn_Print_Area_3_1_1_1" localSheetId="5">#REF!</definedName>
    <definedName name="Excel_BuiltIn_Print_Area_3_1_1_1" localSheetId="6">#REF!</definedName>
    <definedName name="Excel_BuiltIn_Print_Area_3_1_1_1" localSheetId="7">#REF!</definedName>
    <definedName name="Excel_BuiltIn_Print_Area_3_1_1_1" localSheetId="8">#REF!</definedName>
    <definedName name="Excel_BuiltIn_Print_Area_3_1_1_1" localSheetId="19">#REF!</definedName>
    <definedName name="Excel_BuiltIn_Print_Area_3_1_1_1" localSheetId="21">#REF!</definedName>
    <definedName name="Excel_BuiltIn_Print_Area_3_1_1_1" localSheetId="22">#REF!</definedName>
    <definedName name="Excel_BuiltIn_Print_Area_3_1_1_1" localSheetId="23">#REF!</definedName>
    <definedName name="Excel_BuiltIn_Print_Area_3_1_1_1" localSheetId="24">#REF!</definedName>
    <definedName name="Excel_BuiltIn_Print_Area_3_1_1_1" localSheetId="25">#REF!</definedName>
    <definedName name="Excel_BuiltIn_Print_Area_3_1_1_1" localSheetId="26">#REF!</definedName>
    <definedName name="Excel_BuiltIn_Print_Area_3_1_1_1" localSheetId="27">#REF!</definedName>
    <definedName name="Excel_BuiltIn_Print_Area_3_1_1_1" localSheetId="28">#REF!</definedName>
    <definedName name="Excel_BuiltIn_Print_Area_3_1_1_1" localSheetId="9">#REF!</definedName>
    <definedName name="Excel_BuiltIn_Print_Area_3_1_1_1" localSheetId="4">#REF!</definedName>
    <definedName name="Excel_BuiltIn_Print_Area_3_1_1_1">#REF!</definedName>
    <definedName name="Excel_BuiltIn_Print_Area_3_1_1_1_1" localSheetId="35">#REF!</definedName>
    <definedName name="Excel_BuiltIn_Print_Area_3_1_1_1_1" localSheetId="39">#REF!</definedName>
    <definedName name="Excel_BuiltIn_Print_Area_3_1_1_1_1" localSheetId="29">#REF!</definedName>
    <definedName name="Excel_BuiltIn_Print_Area_3_1_1_1_1" localSheetId="30">#REF!</definedName>
    <definedName name="Excel_BuiltIn_Print_Area_3_1_1_1_1" localSheetId="31">#REF!</definedName>
    <definedName name="Excel_BuiltIn_Print_Area_3_1_1_1_1" localSheetId="33">#REF!</definedName>
    <definedName name="Excel_BuiltIn_Print_Area_3_1_1_1_1" localSheetId="34">#REF!</definedName>
    <definedName name="Excel_BuiltIn_Print_Area_3_1_1_1_1" localSheetId="36">#REF!</definedName>
    <definedName name="Excel_BuiltIn_Print_Area_3_1_1_1_1" localSheetId="37">#REF!</definedName>
    <definedName name="Excel_BuiltIn_Print_Area_3_1_1_1_1" localSheetId="38">#REF!</definedName>
    <definedName name="Excel_BuiltIn_Print_Area_3_1_1_1_1" localSheetId="40">#REF!</definedName>
    <definedName name="Excel_BuiltIn_Print_Area_3_1_1_1_1" localSheetId="41">#REF!</definedName>
    <definedName name="Excel_BuiltIn_Print_Area_3_1_1_1_1" localSheetId="42">#REF!</definedName>
    <definedName name="Excel_BuiltIn_Print_Area_3_1_1_1_1" localSheetId="43">#REF!</definedName>
    <definedName name="Excel_BuiltIn_Print_Area_3_1_1_1_1" localSheetId="44">#REF!</definedName>
    <definedName name="Excel_BuiltIn_Print_Area_3_1_1_1_1" localSheetId="32">#REF!</definedName>
    <definedName name="Excel_BuiltIn_Print_Area_3_1_1_1_1" localSheetId="10">#REF!</definedName>
    <definedName name="Excel_BuiltIn_Print_Area_3_1_1_1_1" localSheetId="11">#REF!</definedName>
    <definedName name="Excel_BuiltIn_Print_Area_3_1_1_1_1" localSheetId="12">#REF!</definedName>
    <definedName name="Excel_BuiltIn_Print_Area_3_1_1_1_1" localSheetId="13">#REF!</definedName>
    <definedName name="Excel_BuiltIn_Print_Area_3_1_1_1_1" localSheetId="14">#REF!</definedName>
    <definedName name="Excel_BuiltIn_Print_Area_3_1_1_1_1" localSheetId="15">#REF!</definedName>
    <definedName name="Excel_BuiltIn_Print_Area_3_1_1_1_1" localSheetId="16">#REF!</definedName>
    <definedName name="Excel_BuiltIn_Print_Area_3_1_1_1_1" localSheetId="17">#REF!</definedName>
    <definedName name="Excel_BuiltIn_Print_Area_3_1_1_1_1" localSheetId="18">#REF!</definedName>
    <definedName name="Excel_BuiltIn_Print_Area_3_1_1_1_1" localSheetId="20">#REF!</definedName>
    <definedName name="Excel_BuiltIn_Print_Area_3_1_1_1_1" localSheetId="5">#REF!</definedName>
    <definedName name="Excel_BuiltIn_Print_Area_3_1_1_1_1" localSheetId="6">#REF!</definedName>
    <definedName name="Excel_BuiltIn_Print_Area_3_1_1_1_1" localSheetId="7">#REF!</definedName>
    <definedName name="Excel_BuiltIn_Print_Area_3_1_1_1_1" localSheetId="8">#REF!</definedName>
    <definedName name="Excel_BuiltIn_Print_Area_3_1_1_1_1" localSheetId="19">#REF!</definedName>
    <definedName name="Excel_BuiltIn_Print_Area_3_1_1_1_1" localSheetId="21">#REF!</definedName>
    <definedName name="Excel_BuiltIn_Print_Area_3_1_1_1_1" localSheetId="22">#REF!</definedName>
    <definedName name="Excel_BuiltIn_Print_Area_3_1_1_1_1" localSheetId="23">#REF!</definedName>
    <definedName name="Excel_BuiltIn_Print_Area_3_1_1_1_1" localSheetId="24">#REF!</definedName>
    <definedName name="Excel_BuiltIn_Print_Area_3_1_1_1_1" localSheetId="25">#REF!</definedName>
    <definedName name="Excel_BuiltIn_Print_Area_3_1_1_1_1" localSheetId="26">#REF!</definedName>
    <definedName name="Excel_BuiltIn_Print_Area_3_1_1_1_1" localSheetId="27">#REF!</definedName>
    <definedName name="Excel_BuiltIn_Print_Area_3_1_1_1_1" localSheetId="28">#REF!</definedName>
    <definedName name="Excel_BuiltIn_Print_Area_3_1_1_1_1" localSheetId="9">#REF!</definedName>
    <definedName name="Excel_BuiltIn_Print_Area_3_1_1_1_1" localSheetId="4">#REF!</definedName>
    <definedName name="Excel_BuiltIn_Print_Area_3_1_1_1_1">#REF!</definedName>
    <definedName name="Excel_BuiltIn_Print_Area_4" localSheetId="35">#REF!</definedName>
    <definedName name="Excel_BuiltIn_Print_Area_4" localSheetId="39">#REF!</definedName>
    <definedName name="Excel_BuiltIn_Print_Area_4" localSheetId="29">#REF!</definedName>
    <definedName name="Excel_BuiltIn_Print_Area_4" localSheetId="30">#REF!</definedName>
    <definedName name="Excel_BuiltIn_Print_Area_4" localSheetId="31">#REF!</definedName>
    <definedName name="Excel_BuiltIn_Print_Area_4" localSheetId="33">#REF!</definedName>
    <definedName name="Excel_BuiltIn_Print_Area_4" localSheetId="34">#REF!</definedName>
    <definedName name="Excel_BuiltIn_Print_Area_4" localSheetId="36">#REF!</definedName>
    <definedName name="Excel_BuiltIn_Print_Area_4" localSheetId="37">#REF!</definedName>
    <definedName name="Excel_BuiltIn_Print_Area_4" localSheetId="38">#REF!</definedName>
    <definedName name="Excel_BuiltIn_Print_Area_4" localSheetId="40">#REF!</definedName>
    <definedName name="Excel_BuiltIn_Print_Area_4" localSheetId="41">#REF!</definedName>
    <definedName name="Excel_BuiltIn_Print_Area_4" localSheetId="42">#REF!</definedName>
    <definedName name="Excel_BuiltIn_Print_Area_4" localSheetId="43">#REF!</definedName>
    <definedName name="Excel_BuiltIn_Print_Area_4" localSheetId="44">#REF!</definedName>
    <definedName name="Excel_BuiltIn_Print_Area_4" localSheetId="32">#REF!</definedName>
    <definedName name="Excel_BuiltIn_Print_Area_4" localSheetId="10">#REF!</definedName>
    <definedName name="Excel_BuiltIn_Print_Area_4" localSheetId="11">#REF!</definedName>
    <definedName name="Excel_BuiltIn_Print_Area_4" localSheetId="12">#REF!</definedName>
    <definedName name="Excel_BuiltIn_Print_Area_4" localSheetId="13">#REF!</definedName>
    <definedName name="Excel_BuiltIn_Print_Area_4" localSheetId="14">#REF!</definedName>
    <definedName name="Excel_BuiltIn_Print_Area_4" localSheetId="15">#REF!</definedName>
    <definedName name="Excel_BuiltIn_Print_Area_4" localSheetId="16">#REF!</definedName>
    <definedName name="Excel_BuiltIn_Print_Area_4" localSheetId="17">#REF!</definedName>
    <definedName name="Excel_BuiltIn_Print_Area_4" localSheetId="18">#REF!</definedName>
    <definedName name="Excel_BuiltIn_Print_Area_4" localSheetId="20">#REF!</definedName>
    <definedName name="Excel_BuiltIn_Print_Area_4" localSheetId="5">#REF!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19">#REF!</definedName>
    <definedName name="Excel_BuiltIn_Print_Area_4" localSheetId="21">#REF!</definedName>
    <definedName name="Excel_BuiltIn_Print_Area_4" localSheetId="22">#REF!</definedName>
    <definedName name="Excel_BuiltIn_Print_Area_4" localSheetId="23">#REF!</definedName>
    <definedName name="Excel_BuiltIn_Print_Area_4" localSheetId="24">#REF!</definedName>
    <definedName name="Excel_BuiltIn_Print_Area_4" localSheetId="25">#REF!</definedName>
    <definedName name="Excel_BuiltIn_Print_Area_4" localSheetId="26">#REF!</definedName>
    <definedName name="Excel_BuiltIn_Print_Area_4" localSheetId="27">#REF!</definedName>
    <definedName name="Excel_BuiltIn_Print_Area_4" localSheetId="28">#REF!</definedName>
    <definedName name="Excel_BuiltIn_Print_Area_4" localSheetId="9">#REF!</definedName>
    <definedName name="Excel_BuiltIn_Print_Area_4" localSheetId="4">#REF!</definedName>
    <definedName name="Excel_BuiltIn_Print_Area_4">#REF!</definedName>
    <definedName name="Excel_BuiltIn_Print_Area_4_1" localSheetId="35">#REF!</definedName>
    <definedName name="Excel_BuiltIn_Print_Area_4_1" localSheetId="39">#REF!</definedName>
    <definedName name="Excel_BuiltIn_Print_Area_4_1" localSheetId="29">#REF!</definedName>
    <definedName name="Excel_BuiltIn_Print_Area_4_1" localSheetId="30">#REF!</definedName>
    <definedName name="Excel_BuiltIn_Print_Area_4_1" localSheetId="31">#REF!</definedName>
    <definedName name="Excel_BuiltIn_Print_Area_4_1" localSheetId="33">#REF!</definedName>
    <definedName name="Excel_BuiltIn_Print_Area_4_1" localSheetId="34">#REF!</definedName>
    <definedName name="Excel_BuiltIn_Print_Area_4_1" localSheetId="36">#REF!</definedName>
    <definedName name="Excel_BuiltIn_Print_Area_4_1" localSheetId="37">#REF!</definedName>
    <definedName name="Excel_BuiltIn_Print_Area_4_1" localSheetId="38">#REF!</definedName>
    <definedName name="Excel_BuiltIn_Print_Area_4_1" localSheetId="40">#REF!</definedName>
    <definedName name="Excel_BuiltIn_Print_Area_4_1" localSheetId="41">#REF!</definedName>
    <definedName name="Excel_BuiltIn_Print_Area_4_1" localSheetId="42">#REF!</definedName>
    <definedName name="Excel_BuiltIn_Print_Area_4_1" localSheetId="43">#REF!</definedName>
    <definedName name="Excel_BuiltIn_Print_Area_4_1" localSheetId="44">#REF!</definedName>
    <definedName name="Excel_BuiltIn_Print_Area_4_1" localSheetId="32">#REF!</definedName>
    <definedName name="Excel_BuiltIn_Print_Area_4_1" localSheetId="10">#REF!</definedName>
    <definedName name="Excel_BuiltIn_Print_Area_4_1" localSheetId="11">#REF!</definedName>
    <definedName name="Excel_BuiltIn_Print_Area_4_1" localSheetId="12">#REF!</definedName>
    <definedName name="Excel_BuiltIn_Print_Area_4_1" localSheetId="13">#REF!</definedName>
    <definedName name="Excel_BuiltIn_Print_Area_4_1" localSheetId="14">#REF!</definedName>
    <definedName name="Excel_BuiltIn_Print_Area_4_1" localSheetId="15">#REF!</definedName>
    <definedName name="Excel_BuiltIn_Print_Area_4_1" localSheetId="16">#REF!</definedName>
    <definedName name="Excel_BuiltIn_Print_Area_4_1" localSheetId="17">#REF!</definedName>
    <definedName name="Excel_BuiltIn_Print_Area_4_1" localSheetId="18">#REF!</definedName>
    <definedName name="Excel_BuiltIn_Print_Area_4_1" localSheetId="20">#REF!</definedName>
    <definedName name="Excel_BuiltIn_Print_Area_4_1" localSheetId="5">#REF!</definedName>
    <definedName name="Excel_BuiltIn_Print_Area_4_1" localSheetId="6">#REF!</definedName>
    <definedName name="Excel_BuiltIn_Print_Area_4_1" localSheetId="7">#REF!</definedName>
    <definedName name="Excel_BuiltIn_Print_Area_4_1" localSheetId="8">#REF!</definedName>
    <definedName name="Excel_BuiltIn_Print_Area_4_1" localSheetId="19">#REF!</definedName>
    <definedName name="Excel_BuiltIn_Print_Area_4_1" localSheetId="21">#REF!</definedName>
    <definedName name="Excel_BuiltIn_Print_Area_4_1" localSheetId="22">#REF!</definedName>
    <definedName name="Excel_BuiltIn_Print_Area_4_1" localSheetId="23">#REF!</definedName>
    <definedName name="Excel_BuiltIn_Print_Area_4_1" localSheetId="24">#REF!</definedName>
    <definedName name="Excel_BuiltIn_Print_Area_4_1" localSheetId="25">#REF!</definedName>
    <definedName name="Excel_BuiltIn_Print_Area_4_1" localSheetId="26">#REF!</definedName>
    <definedName name="Excel_BuiltIn_Print_Area_4_1" localSheetId="27">#REF!</definedName>
    <definedName name="Excel_BuiltIn_Print_Area_4_1" localSheetId="28">#REF!</definedName>
    <definedName name="Excel_BuiltIn_Print_Area_4_1" localSheetId="9">#REF!</definedName>
    <definedName name="Excel_BuiltIn_Print_Area_4_1" localSheetId="4">#REF!</definedName>
    <definedName name="Excel_BuiltIn_Print_Area_4_1">#REF!</definedName>
    <definedName name="Excel_BuiltIn_Print_Area_4_1_1" localSheetId="35">#REF!</definedName>
    <definedName name="Excel_BuiltIn_Print_Area_4_1_1" localSheetId="39">#REF!</definedName>
    <definedName name="Excel_BuiltIn_Print_Area_4_1_1" localSheetId="29">#REF!</definedName>
    <definedName name="Excel_BuiltIn_Print_Area_4_1_1" localSheetId="30">#REF!</definedName>
    <definedName name="Excel_BuiltIn_Print_Area_4_1_1" localSheetId="31">#REF!</definedName>
    <definedName name="Excel_BuiltIn_Print_Area_4_1_1" localSheetId="33">#REF!</definedName>
    <definedName name="Excel_BuiltIn_Print_Area_4_1_1" localSheetId="34">#REF!</definedName>
    <definedName name="Excel_BuiltIn_Print_Area_4_1_1" localSheetId="36">#REF!</definedName>
    <definedName name="Excel_BuiltIn_Print_Area_4_1_1" localSheetId="37">#REF!</definedName>
    <definedName name="Excel_BuiltIn_Print_Area_4_1_1" localSheetId="38">#REF!</definedName>
    <definedName name="Excel_BuiltIn_Print_Area_4_1_1" localSheetId="40">#REF!</definedName>
    <definedName name="Excel_BuiltIn_Print_Area_4_1_1" localSheetId="41">#REF!</definedName>
    <definedName name="Excel_BuiltIn_Print_Area_4_1_1" localSheetId="42">#REF!</definedName>
    <definedName name="Excel_BuiltIn_Print_Area_4_1_1" localSheetId="43">#REF!</definedName>
    <definedName name="Excel_BuiltIn_Print_Area_4_1_1" localSheetId="44">#REF!</definedName>
    <definedName name="Excel_BuiltIn_Print_Area_4_1_1" localSheetId="32">#REF!</definedName>
    <definedName name="Excel_BuiltIn_Print_Area_4_1_1" localSheetId="10">#REF!</definedName>
    <definedName name="Excel_BuiltIn_Print_Area_4_1_1" localSheetId="11">#REF!</definedName>
    <definedName name="Excel_BuiltIn_Print_Area_4_1_1" localSheetId="12">#REF!</definedName>
    <definedName name="Excel_BuiltIn_Print_Area_4_1_1" localSheetId="13">#REF!</definedName>
    <definedName name="Excel_BuiltIn_Print_Area_4_1_1" localSheetId="14">#REF!</definedName>
    <definedName name="Excel_BuiltIn_Print_Area_4_1_1" localSheetId="15">#REF!</definedName>
    <definedName name="Excel_BuiltIn_Print_Area_4_1_1" localSheetId="16">#REF!</definedName>
    <definedName name="Excel_BuiltIn_Print_Area_4_1_1" localSheetId="17">#REF!</definedName>
    <definedName name="Excel_BuiltIn_Print_Area_4_1_1" localSheetId="18">#REF!</definedName>
    <definedName name="Excel_BuiltIn_Print_Area_4_1_1" localSheetId="20">#REF!</definedName>
    <definedName name="Excel_BuiltIn_Print_Area_4_1_1" localSheetId="5">#REF!</definedName>
    <definedName name="Excel_BuiltIn_Print_Area_4_1_1" localSheetId="6">#REF!</definedName>
    <definedName name="Excel_BuiltIn_Print_Area_4_1_1" localSheetId="7">#REF!</definedName>
    <definedName name="Excel_BuiltIn_Print_Area_4_1_1" localSheetId="8">#REF!</definedName>
    <definedName name="Excel_BuiltIn_Print_Area_4_1_1" localSheetId="19">#REF!</definedName>
    <definedName name="Excel_BuiltIn_Print_Area_4_1_1" localSheetId="21">#REF!</definedName>
    <definedName name="Excel_BuiltIn_Print_Area_4_1_1" localSheetId="22">#REF!</definedName>
    <definedName name="Excel_BuiltIn_Print_Area_4_1_1" localSheetId="23">#REF!</definedName>
    <definedName name="Excel_BuiltIn_Print_Area_4_1_1" localSheetId="24">#REF!</definedName>
    <definedName name="Excel_BuiltIn_Print_Area_4_1_1" localSheetId="25">#REF!</definedName>
    <definedName name="Excel_BuiltIn_Print_Area_4_1_1" localSheetId="26">#REF!</definedName>
    <definedName name="Excel_BuiltIn_Print_Area_4_1_1" localSheetId="27">#REF!</definedName>
    <definedName name="Excel_BuiltIn_Print_Area_4_1_1" localSheetId="28">#REF!</definedName>
    <definedName name="Excel_BuiltIn_Print_Area_4_1_1" localSheetId="9">#REF!</definedName>
    <definedName name="Excel_BuiltIn_Print_Area_4_1_1" localSheetId="4">#REF!</definedName>
    <definedName name="Excel_BuiltIn_Print_Area_4_1_1">#REF!</definedName>
    <definedName name="Excel_BuiltIn_Print_Area_5" localSheetId="35">#REF!</definedName>
    <definedName name="Excel_BuiltIn_Print_Area_5" localSheetId="39">#REF!</definedName>
    <definedName name="Excel_BuiltIn_Print_Area_5" localSheetId="29">#REF!</definedName>
    <definedName name="Excel_BuiltIn_Print_Area_5" localSheetId="30">#REF!</definedName>
    <definedName name="Excel_BuiltIn_Print_Area_5" localSheetId="31">#REF!</definedName>
    <definedName name="Excel_BuiltIn_Print_Area_5" localSheetId="33">#REF!</definedName>
    <definedName name="Excel_BuiltIn_Print_Area_5" localSheetId="34">#REF!</definedName>
    <definedName name="Excel_BuiltIn_Print_Area_5" localSheetId="36">#REF!</definedName>
    <definedName name="Excel_BuiltIn_Print_Area_5" localSheetId="37">#REF!</definedName>
    <definedName name="Excel_BuiltIn_Print_Area_5" localSheetId="38">#REF!</definedName>
    <definedName name="Excel_BuiltIn_Print_Area_5" localSheetId="40">#REF!</definedName>
    <definedName name="Excel_BuiltIn_Print_Area_5" localSheetId="41">#REF!</definedName>
    <definedName name="Excel_BuiltIn_Print_Area_5" localSheetId="42">#REF!</definedName>
    <definedName name="Excel_BuiltIn_Print_Area_5" localSheetId="43">#REF!</definedName>
    <definedName name="Excel_BuiltIn_Print_Area_5" localSheetId="44">#REF!</definedName>
    <definedName name="Excel_BuiltIn_Print_Area_5" localSheetId="32">#REF!</definedName>
    <definedName name="Excel_BuiltIn_Print_Area_5" localSheetId="10">#REF!</definedName>
    <definedName name="Excel_BuiltIn_Print_Area_5" localSheetId="11">#REF!</definedName>
    <definedName name="Excel_BuiltIn_Print_Area_5" localSheetId="12">#REF!</definedName>
    <definedName name="Excel_BuiltIn_Print_Area_5" localSheetId="13">#REF!</definedName>
    <definedName name="Excel_BuiltIn_Print_Area_5" localSheetId="14">#REF!</definedName>
    <definedName name="Excel_BuiltIn_Print_Area_5" localSheetId="15">#REF!</definedName>
    <definedName name="Excel_BuiltIn_Print_Area_5" localSheetId="16">#REF!</definedName>
    <definedName name="Excel_BuiltIn_Print_Area_5" localSheetId="17">#REF!</definedName>
    <definedName name="Excel_BuiltIn_Print_Area_5" localSheetId="18">#REF!</definedName>
    <definedName name="Excel_BuiltIn_Print_Area_5" localSheetId="20">#REF!</definedName>
    <definedName name="Excel_BuiltIn_Print_Area_5" localSheetId="5">#REF!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19">#REF!</definedName>
    <definedName name="Excel_BuiltIn_Print_Area_5" localSheetId="21">#REF!</definedName>
    <definedName name="Excel_BuiltIn_Print_Area_5" localSheetId="22">#REF!</definedName>
    <definedName name="Excel_BuiltIn_Print_Area_5" localSheetId="23">#REF!</definedName>
    <definedName name="Excel_BuiltIn_Print_Area_5" localSheetId="24">#REF!</definedName>
    <definedName name="Excel_BuiltIn_Print_Area_5" localSheetId="25">#REF!</definedName>
    <definedName name="Excel_BuiltIn_Print_Area_5" localSheetId="26">#REF!</definedName>
    <definedName name="Excel_BuiltIn_Print_Area_5" localSheetId="27">#REF!</definedName>
    <definedName name="Excel_BuiltIn_Print_Area_5" localSheetId="28">#REF!</definedName>
    <definedName name="Excel_BuiltIn_Print_Area_5" localSheetId="9">#REF!</definedName>
    <definedName name="Excel_BuiltIn_Print_Area_5" localSheetId="4">#REF!</definedName>
    <definedName name="Excel_BuiltIn_Print_Area_5">#REF!</definedName>
    <definedName name="Excel_BuiltIn_Print_Area_5_1" localSheetId="35">#REF!</definedName>
    <definedName name="Excel_BuiltIn_Print_Area_5_1" localSheetId="39">#REF!</definedName>
    <definedName name="Excel_BuiltIn_Print_Area_5_1" localSheetId="29">#REF!</definedName>
    <definedName name="Excel_BuiltIn_Print_Area_5_1" localSheetId="30">#REF!</definedName>
    <definedName name="Excel_BuiltIn_Print_Area_5_1" localSheetId="31">#REF!</definedName>
    <definedName name="Excel_BuiltIn_Print_Area_5_1" localSheetId="33">#REF!</definedName>
    <definedName name="Excel_BuiltIn_Print_Area_5_1" localSheetId="34">#REF!</definedName>
    <definedName name="Excel_BuiltIn_Print_Area_5_1" localSheetId="36">#REF!</definedName>
    <definedName name="Excel_BuiltIn_Print_Area_5_1" localSheetId="37">#REF!</definedName>
    <definedName name="Excel_BuiltIn_Print_Area_5_1" localSheetId="38">#REF!</definedName>
    <definedName name="Excel_BuiltIn_Print_Area_5_1" localSheetId="40">#REF!</definedName>
    <definedName name="Excel_BuiltIn_Print_Area_5_1" localSheetId="41">#REF!</definedName>
    <definedName name="Excel_BuiltIn_Print_Area_5_1" localSheetId="42">#REF!</definedName>
    <definedName name="Excel_BuiltIn_Print_Area_5_1" localSheetId="43">#REF!</definedName>
    <definedName name="Excel_BuiltIn_Print_Area_5_1" localSheetId="44">#REF!</definedName>
    <definedName name="Excel_BuiltIn_Print_Area_5_1" localSheetId="32">#REF!</definedName>
    <definedName name="Excel_BuiltIn_Print_Area_5_1" localSheetId="10">#REF!</definedName>
    <definedName name="Excel_BuiltIn_Print_Area_5_1" localSheetId="11">#REF!</definedName>
    <definedName name="Excel_BuiltIn_Print_Area_5_1" localSheetId="12">#REF!</definedName>
    <definedName name="Excel_BuiltIn_Print_Area_5_1" localSheetId="13">#REF!</definedName>
    <definedName name="Excel_BuiltIn_Print_Area_5_1" localSheetId="14">#REF!</definedName>
    <definedName name="Excel_BuiltIn_Print_Area_5_1" localSheetId="15">#REF!</definedName>
    <definedName name="Excel_BuiltIn_Print_Area_5_1" localSheetId="16">#REF!</definedName>
    <definedName name="Excel_BuiltIn_Print_Area_5_1" localSheetId="17">#REF!</definedName>
    <definedName name="Excel_BuiltIn_Print_Area_5_1" localSheetId="18">#REF!</definedName>
    <definedName name="Excel_BuiltIn_Print_Area_5_1" localSheetId="20">#REF!</definedName>
    <definedName name="Excel_BuiltIn_Print_Area_5_1" localSheetId="5">#REF!</definedName>
    <definedName name="Excel_BuiltIn_Print_Area_5_1" localSheetId="6">#REF!</definedName>
    <definedName name="Excel_BuiltIn_Print_Area_5_1" localSheetId="7">#REF!</definedName>
    <definedName name="Excel_BuiltIn_Print_Area_5_1" localSheetId="8">#REF!</definedName>
    <definedName name="Excel_BuiltIn_Print_Area_5_1" localSheetId="19">#REF!</definedName>
    <definedName name="Excel_BuiltIn_Print_Area_5_1" localSheetId="21">#REF!</definedName>
    <definedName name="Excel_BuiltIn_Print_Area_5_1" localSheetId="22">#REF!</definedName>
    <definedName name="Excel_BuiltIn_Print_Area_5_1" localSheetId="23">#REF!</definedName>
    <definedName name="Excel_BuiltIn_Print_Area_5_1" localSheetId="24">#REF!</definedName>
    <definedName name="Excel_BuiltIn_Print_Area_5_1" localSheetId="25">#REF!</definedName>
    <definedName name="Excel_BuiltIn_Print_Area_5_1" localSheetId="26">#REF!</definedName>
    <definedName name="Excel_BuiltIn_Print_Area_5_1" localSheetId="27">#REF!</definedName>
    <definedName name="Excel_BuiltIn_Print_Area_5_1" localSheetId="28">#REF!</definedName>
    <definedName name="Excel_BuiltIn_Print_Area_5_1" localSheetId="9">#REF!</definedName>
    <definedName name="Excel_BuiltIn_Print_Area_5_1" localSheetId="4">#REF!</definedName>
    <definedName name="Excel_BuiltIn_Print_Area_5_1">#REF!</definedName>
    <definedName name="Excel_BuiltIn_Print_Area_6" localSheetId="35">#REF!</definedName>
    <definedName name="Excel_BuiltIn_Print_Area_6" localSheetId="39">#REF!</definedName>
    <definedName name="Excel_BuiltIn_Print_Area_6" localSheetId="29">#REF!</definedName>
    <definedName name="Excel_BuiltIn_Print_Area_6" localSheetId="30">#REF!</definedName>
    <definedName name="Excel_BuiltIn_Print_Area_6" localSheetId="31">#REF!</definedName>
    <definedName name="Excel_BuiltIn_Print_Area_6" localSheetId="33">#REF!</definedName>
    <definedName name="Excel_BuiltIn_Print_Area_6" localSheetId="34">#REF!</definedName>
    <definedName name="Excel_BuiltIn_Print_Area_6" localSheetId="36">#REF!</definedName>
    <definedName name="Excel_BuiltIn_Print_Area_6" localSheetId="37">#REF!</definedName>
    <definedName name="Excel_BuiltIn_Print_Area_6" localSheetId="38">#REF!</definedName>
    <definedName name="Excel_BuiltIn_Print_Area_6" localSheetId="40">#REF!</definedName>
    <definedName name="Excel_BuiltIn_Print_Area_6" localSheetId="41">#REF!</definedName>
    <definedName name="Excel_BuiltIn_Print_Area_6" localSheetId="42">#REF!</definedName>
    <definedName name="Excel_BuiltIn_Print_Area_6" localSheetId="43">#REF!</definedName>
    <definedName name="Excel_BuiltIn_Print_Area_6" localSheetId="44">#REF!</definedName>
    <definedName name="Excel_BuiltIn_Print_Area_6" localSheetId="32">#REF!</definedName>
    <definedName name="Excel_BuiltIn_Print_Area_6" localSheetId="10">#REF!</definedName>
    <definedName name="Excel_BuiltIn_Print_Area_6" localSheetId="11">#REF!</definedName>
    <definedName name="Excel_BuiltIn_Print_Area_6" localSheetId="12">#REF!</definedName>
    <definedName name="Excel_BuiltIn_Print_Area_6" localSheetId="13">#REF!</definedName>
    <definedName name="Excel_BuiltIn_Print_Area_6" localSheetId="14">#REF!</definedName>
    <definedName name="Excel_BuiltIn_Print_Area_6" localSheetId="15">#REF!</definedName>
    <definedName name="Excel_BuiltIn_Print_Area_6" localSheetId="16">#REF!</definedName>
    <definedName name="Excel_BuiltIn_Print_Area_6" localSheetId="17">#REF!</definedName>
    <definedName name="Excel_BuiltIn_Print_Area_6" localSheetId="18">#REF!</definedName>
    <definedName name="Excel_BuiltIn_Print_Area_6" localSheetId="20">#REF!</definedName>
    <definedName name="Excel_BuiltIn_Print_Area_6" localSheetId="5">#REF!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19">#REF!</definedName>
    <definedName name="Excel_BuiltIn_Print_Area_6" localSheetId="21">#REF!</definedName>
    <definedName name="Excel_BuiltIn_Print_Area_6" localSheetId="22">#REF!</definedName>
    <definedName name="Excel_BuiltIn_Print_Area_6" localSheetId="23">#REF!</definedName>
    <definedName name="Excel_BuiltIn_Print_Area_6" localSheetId="24">#REF!</definedName>
    <definedName name="Excel_BuiltIn_Print_Area_6" localSheetId="25">#REF!</definedName>
    <definedName name="Excel_BuiltIn_Print_Area_6" localSheetId="26">#REF!</definedName>
    <definedName name="Excel_BuiltIn_Print_Area_6" localSheetId="27">#REF!</definedName>
    <definedName name="Excel_BuiltIn_Print_Area_6" localSheetId="28">#REF!</definedName>
    <definedName name="Excel_BuiltIn_Print_Area_6" localSheetId="9">#REF!</definedName>
    <definedName name="Excel_BuiltIn_Print_Area_6" localSheetId="4">#REF!</definedName>
    <definedName name="Excel_BuiltIn_Print_Area_6">#REF!</definedName>
    <definedName name="Excel_BuiltIn_Print_Area_7" localSheetId="35">#REF!</definedName>
    <definedName name="Excel_BuiltIn_Print_Area_7" localSheetId="39">#REF!</definedName>
    <definedName name="Excel_BuiltIn_Print_Area_7" localSheetId="29">#REF!</definedName>
    <definedName name="Excel_BuiltIn_Print_Area_7" localSheetId="30">#REF!</definedName>
    <definedName name="Excel_BuiltIn_Print_Area_7" localSheetId="31">#REF!</definedName>
    <definedName name="Excel_BuiltIn_Print_Area_7" localSheetId="33">#REF!</definedName>
    <definedName name="Excel_BuiltIn_Print_Area_7" localSheetId="34">#REF!</definedName>
    <definedName name="Excel_BuiltIn_Print_Area_7" localSheetId="36">#REF!</definedName>
    <definedName name="Excel_BuiltIn_Print_Area_7" localSheetId="37">#REF!</definedName>
    <definedName name="Excel_BuiltIn_Print_Area_7" localSheetId="38">#REF!</definedName>
    <definedName name="Excel_BuiltIn_Print_Area_7" localSheetId="40">#REF!</definedName>
    <definedName name="Excel_BuiltIn_Print_Area_7" localSheetId="41">#REF!</definedName>
    <definedName name="Excel_BuiltIn_Print_Area_7" localSheetId="42">#REF!</definedName>
    <definedName name="Excel_BuiltIn_Print_Area_7" localSheetId="43">#REF!</definedName>
    <definedName name="Excel_BuiltIn_Print_Area_7" localSheetId="44">#REF!</definedName>
    <definedName name="Excel_BuiltIn_Print_Area_7" localSheetId="32">#REF!</definedName>
    <definedName name="Excel_BuiltIn_Print_Area_7" localSheetId="10">#REF!</definedName>
    <definedName name="Excel_BuiltIn_Print_Area_7" localSheetId="11">#REF!</definedName>
    <definedName name="Excel_BuiltIn_Print_Area_7" localSheetId="12">#REF!</definedName>
    <definedName name="Excel_BuiltIn_Print_Area_7" localSheetId="13">#REF!</definedName>
    <definedName name="Excel_BuiltIn_Print_Area_7" localSheetId="14">#REF!</definedName>
    <definedName name="Excel_BuiltIn_Print_Area_7" localSheetId="15">#REF!</definedName>
    <definedName name="Excel_BuiltIn_Print_Area_7" localSheetId="16">#REF!</definedName>
    <definedName name="Excel_BuiltIn_Print_Area_7" localSheetId="17">#REF!</definedName>
    <definedName name="Excel_BuiltIn_Print_Area_7" localSheetId="18">#REF!</definedName>
    <definedName name="Excel_BuiltIn_Print_Area_7" localSheetId="20">#REF!</definedName>
    <definedName name="Excel_BuiltIn_Print_Area_7" localSheetId="5">#REF!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19">#REF!</definedName>
    <definedName name="Excel_BuiltIn_Print_Area_7" localSheetId="21">#REF!</definedName>
    <definedName name="Excel_BuiltIn_Print_Area_7" localSheetId="22">#REF!</definedName>
    <definedName name="Excel_BuiltIn_Print_Area_7" localSheetId="23">#REF!</definedName>
    <definedName name="Excel_BuiltIn_Print_Area_7" localSheetId="24">#REF!</definedName>
    <definedName name="Excel_BuiltIn_Print_Area_7" localSheetId="25">#REF!</definedName>
    <definedName name="Excel_BuiltIn_Print_Area_7" localSheetId="26">#REF!</definedName>
    <definedName name="Excel_BuiltIn_Print_Area_7" localSheetId="27">#REF!</definedName>
    <definedName name="Excel_BuiltIn_Print_Area_7" localSheetId="28">#REF!</definedName>
    <definedName name="Excel_BuiltIn_Print_Area_7" localSheetId="9">#REF!</definedName>
    <definedName name="Excel_BuiltIn_Print_Area_7" localSheetId="4">#REF!</definedName>
    <definedName name="Excel_BuiltIn_Print_Area_7">#REF!</definedName>
    <definedName name="Excel_BuiltIn_Print_Area_8" localSheetId="35">#REF!</definedName>
    <definedName name="Excel_BuiltIn_Print_Area_8" localSheetId="39">#REF!</definedName>
    <definedName name="Excel_BuiltIn_Print_Area_8" localSheetId="29">#REF!</definedName>
    <definedName name="Excel_BuiltIn_Print_Area_8" localSheetId="30">#REF!</definedName>
    <definedName name="Excel_BuiltIn_Print_Area_8" localSheetId="31">#REF!</definedName>
    <definedName name="Excel_BuiltIn_Print_Area_8" localSheetId="33">#REF!</definedName>
    <definedName name="Excel_BuiltIn_Print_Area_8" localSheetId="34">#REF!</definedName>
    <definedName name="Excel_BuiltIn_Print_Area_8" localSheetId="36">#REF!</definedName>
    <definedName name="Excel_BuiltIn_Print_Area_8" localSheetId="37">#REF!</definedName>
    <definedName name="Excel_BuiltIn_Print_Area_8" localSheetId="38">#REF!</definedName>
    <definedName name="Excel_BuiltIn_Print_Area_8" localSheetId="40">#REF!</definedName>
    <definedName name="Excel_BuiltIn_Print_Area_8" localSheetId="41">#REF!</definedName>
    <definedName name="Excel_BuiltIn_Print_Area_8" localSheetId="42">#REF!</definedName>
    <definedName name="Excel_BuiltIn_Print_Area_8" localSheetId="43">#REF!</definedName>
    <definedName name="Excel_BuiltIn_Print_Area_8" localSheetId="44">#REF!</definedName>
    <definedName name="Excel_BuiltIn_Print_Area_8" localSheetId="32">#REF!</definedName>
    <definedName name="Excel_BuiltIn_Print_Area_8" localSheetId="10">#REF!</definedName>
    <definedName name="Excel_BuiltIn_Print_Area_8" localSheetId="11">#REF!</definedName>
    <definedName name="Excel_BuiltIn_Print_Area_8" localSheetId="12">#REF!</definedName>
    <definedName name="Excel_BuiltIn_Print_Area_8" localSheetId="13">#REF!</definedName>
    <definedName name="Excel_BuiltIn_Print_Area_8" localSheetId="14">#REF!</definedName>
    <definedName name="Excel_BuiltIn_Print_Area_8" localSheetId="15">#REF!</definedName>
    <definedName name="Excel_BuiltIn_Print_Area_8" localSheetId="16">#REF!</definedName>
    <definedName name="Excel_BuiltIn_Print_Area_8" localSheetId="17">#REF!</definedName>
    <definedName name="Excel_BuiltIn_Print_Area_8" localSheetId="18">#REF!</definedName>
    <definedName name="Excel_BuiltIn_Print_Area_8" localSheetId="20">#REF!</definedName>
    <definedName name="Excel_BuiltIn_Print_Area_8" localSheetId="5">#REF!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19">#REF!</definedName>
    <definedName name="Excel_BuiltIn_Print_Area_8" localSheetId="21">#REF!</definedName>
    <definedName name="Excel_BuiltIn_Print_Area_8" localSheetId="22">#REF!</definedName>
    <definedName name="Excel_BuiltIn_Print_Area_8" localSheetId="23">#REF!</definedName>
    <definedName name="Excel_BuiltIn_Print_Area_8" localSheetId="24">#REF!</definedName>
    <definedName name="Excel_BuiltIn_Print_Area_8" localSheetId="25">#REF!</definedName>
    <definedName name="Excel_BuiltIn_Print_Area_8" localSheetId="26">#REF!</definedName>
    <definedName name="Excel_BuiltIn_Print_Area_8" localSheetId="27">#REF!</definedName>
    <definedName name="Excel_BuiltIn_Print_Area_8" localSheetId="28">#REF!</definedName>
    <definedName name="Excel_BuiltIn_Print_Area_8" localSheetId="9">#REF!</definedName>
    <definedName name="Excel_BuiltIn_Print_Area_8" localSheetId="4">#REF!</definedName>
    <definedName name="Excel_BuiltIn_Print_Area_8">#REF!</definedName>
    <definedName name="Excel_BuiltIn_Print_Area_8_1" localSheetId="35">#REF!</definedName>
    <definedName name="Excel_BuiltIn_Print_Area_8_1" localSheetId="39">#REF!</definedName>
    <definedName name="Excel_BuiltIn_Print_Area_8_1" localSheetId="29">#REF!</definedName>
    <definedName name="Excel_BuiltIn_Print_Area_8_1" localSheetId="30">#REF!</definedName>
    <definedName name="Excel_BuiltIn_Print_Area_8_1" localSheetId="31">#REF!</definedName>
    <definedName name="Excel_BuiltIn_Print_Area_8_1" localSheetId="33">#REF!</definedName>
    <definedName name="Excel_BuiltIn_Print_Area_8_1" localSheetId="34">#REF!</definedName>
    <definedName name="Excel_BuiltIn_Print_Area_8_1" localSheetId="36">#REF!</definedName>
    <definedName name="Excel_BuiltIn_Print_Area_8_1" localSheetId="37">#REF!</definedName>
    <definedName name="Excel_BuiltIn_Print_Area_8_1" localSheetId="38">#REF!</definedName>
    <definedName name="Excel_BuiltIn_Print_Area_8_1" localSheetId="40">#REF!</definedName>
    <definedName name="Excel_BuiltIn_Print_Area_8_1" localSheetId="41">#REF!</definedName>
    <definedName name="Excel_BuiltIn_Print_Area_8_1" localSheetId="42">#REF!</definedName>
    <definedName name="Excel_BuiltIn_Print_Area_8_1" localSheetId="43">#REF!</definedName>
    <definedName name="Excel_BuiltIn_Print_Area_8_1" localSheetId="44">#REF!</definedName>
    <definedName name="Excel_BuiltIn_Print_Area_8_1" localSheetId="32">#REF!</definedName>
    <definedName name="Excel_BuiltIn_Print_Area_8_1" localSheetId="10">#REF!</definedName>
    <definedName name="Excel_BuiltIn_Print_Area_8_1" localSheetId="11">#REF!</definedName>
    <definedName name="Excel_BuiltIn_Print_Area_8_1" localSheetId="12">#REF!</definedName>
    <definedName name="Excel_BuiltIn_Print_Area_8_1" localSheetId="13">#REF!</definedName>
    <definedName name="Excel_BuiltIn_Print_Area_8_1" localSheetId="14">#REF!</definedName>
    <definedName name="Excel_BuiltIn_Print_Area_8_1" localSheetId="15">#REF!</definedName>
    <definedName name="Excel_BuiltIn_Print_Area_8_1" localSheetId="16">#REF!</definedName>
    <definedName name="Excel_BuiltIn_Print_Area_8_1" localSheetId="17">#REF!</definedName>
    <definedName name="Excel_BuiltIn_Print_Area_8_1" localSheetId="18">#REF!</definedName>
    <definedName name="Excel_BuiltIn_Print_Area_8_1" localSheetId="20">#REF!</definedName>
    <definedName name="Excel_BuiltIn_Print_Area_8_1" localSheetId="5">#REF!</definedName>
    <definedName name="Excel_BuiltIn_Print_Area_8_1" localSheetId="6">#REF!</definedName>
    <definedName name="Excel_BuiltIn_Print_Area_8_1" localSheetId="7">#REF!</definedName>
    <definedName name="Excel_BuiltIn_Print_Area_8_1" localSheetId="8">#REF!</definedName>
    <definedName name="Excel_BuiltIn_Print_Area_8_1" localSheetId="19">#REF!</definedName>
    <definedName name="Excel_BuiltIn_Print_Area_8_1" localSheetId="21">#REF!</definedName>
    <definedName name="Excel_BuiltIn_Print_Area_8_1" localSheetId="22">#REF!</definedName>
    <definedName name="Excel_BuiltIn_Print_Area_8_1" localSheetId="23">#REF!</definedName>
    <definedName name="Excel_BuiltIn_Print_Area_8_1" localSheetId="24">#REF!</definedName>
    <definedName name="Excel_BuiltIn_Print_Area_8_1" localSheetId="25">#REF!</definedName>
    <definedName name="Excel_BuiltIn_Print_Area_8_1" localSheetId="26">#REF!</definedName>
    <definedName name="Excel_BuiltIn_Print_Area_8_1" localSheetId="27">#REF!</definedName>
    <definedName name="Excel_BuiltIn_Print_Area_8_1" localSheetId="28">#REF!</definedName>
    <definedName name="Excel_BuiltIn_Print_Area_8_1" localSheetId="9">#REF!</definedName>
    <definedName name="Excel_BuiltIn_Print_Area_8_1" localSheetId="4">#REF!</definedName>
    <definedName name="Excel_BuiltIn_Print_Area_8_1">#REF!</definedName>
    <definedName name="Excel_BuiltIn_Print_Area_8_1_1" localSheetId="35">#REF!</definedName>
    <definedName name="Excel_BuiltIn_Print_Area_8_1_1" localSheetId="39">#REF!</definedName>
    <definedName name="Excel_BuiltIn_Print_Area_8_1_1" localSheetId="29">#REF!</definedName>
    <definedName name="Excel_BuiltIn_Print_Area_8_1_1" localSheetId="30">#REF!</definedName>
    <definedName name="Excel_BuiltIn_Print_Area_8_1_1" localSheetId="31">#REF!</definedName>
    <definedName name="Excel_BuiltIn_Print_Area_8_1_1" localSheetId="33">#REF!</definedName>
    <definedName name="Excel_BuiltIn_Print_Area_8_1_1" localSheetId="34">#REF!</definedName>
    <definedName name="Excel_BuiltIn_Print_Area_8_1_1" localSheetId="36">#REF!</definedName>
    <definedName name="Excel_BuiltIn_Print_Area_8_1_1" localSheetId="37">#REF!</definedName>
    <definedName name="Excel_BuiltIn_Print_Area_8_1_1" localSheetId="38">#REF!</definedName>
    <definedName name="Excel_BuiltIn_Print_Area_8_1_1" localSheetId="40">#REF!</definedName>
    <definedName name="Excel_BuiltIn_Print_Area_8_1_1" localSheetId="41">#REF!</definedName>
    <definedName name="Excel_BuiltIn_Print_Area_8_1_1" localSheetId="42">#REF!</definedName>
    <definedName name="Excel_BuiltIn_Print_Area_8_1_1" localSheetId="43">#REF!</definedName>
    <definedName name="Excel_BuiltIn_Print_Area_8_1_1" localSheetId="44">#REF!</definedName>
    <definedName name="Excel_BuiltIn_Print_Area_8_1_1" localSheetId="32">#REF!</definedName>
    <definedName name="Excel_BuiltIn_Print_Area_8_1_1" localSheetId="10">#REF!</definedName>
    <definedName name="Excel_BuiltIn_Print_Area_8_1_1" localSheetId="11">#REF!</definedName>
    <definedName name="Excel_BuiltIn_Print_Area_8_1_1" localSheetId="12">#REF!</definedName>
    <definedName name="Excel_BuiltIn_Print_Area_8_1_1" localSheetId="13">#REF!</definedName>
    <definedName name="Excel_BuiltIn_Print_Area_8_1_1" localSheetId="14">#REF!</definedName>
    <definedName name="Excel_BuiltIn_Print_Area_8_1_1" localSheetId="15">#REF!</definedName>
    <definedName name="Excel_BuiltIn_Print_Area_8_1_1" localSheetId="16">#REF!</definedName>
    <definedName name="Excel_BuiltIn_Print_Area_8_1_1" localSheetId="17">#REF!</definedName>
    <definedName name="Excel_BuiltIn_Print_Area_8_1_1" localSheetId="18">#REF!</definedName>
    <definedName name="Excel_BuiltIn_Print_Area_8_1_1" localSheetId="20">#REF!</definedName>
    <definedName name="Excel_BuiltIn_Print_Area_8_1_1" localSheetId="5">#REF!</definedName>
    <definedName name="Excel_BuiltIn_Print_Area_8_1_1" localSheetId="6">#REF!</definedName>
    <definedName name="Excel_BuiltIn_Print_Area_8_1_1" localSheetId="7">#REF!</definedName>
    <definedName name="Excel_BuiltIn_Print_Area_8_1_1" localSheetId="8">#REF!</definedName>
    <definedName name="Excel_BuiltIn_Print_Area_8_1_1" localSheetId="19">#REF!</definedName>
    <definedName name="Excel_BuiltIn_Print_Area_8_1_1" localSheetId="21">#REF!</definedName>
    <definedName name="Excel_BuiltIn_Print_Area_8_1_1" localSheetId="22">#REF!</definedName>
    <definedName name="Excel_BuiltIn_Print_Area_8_1_1" localSheetId="23">#REF!</definedName>
    <definedName name="Excel_BuiltIn_Print_Area_8_1_1" localSheetId="24">#REF!</definedName>
    <definedName name="Excel_BuiltIn_Print_Area_8_1_1" localSheetId="25">#REF!</definedName>
    <definedName name="Excel_BuiltIn_Print_Area_8_1_1" localSheetId="26">#REF!</definedName>
    <definedName name="Excel_BuiltIn_Print_Area_8_1_1" localSheetId="27">#REF!</definedName>
    <definedName name="Excel_BuiltIn_Print_Area_8_1_1" localSheetId="28">#REF!</definedName>
    <definedName name="Excel_BuiltIn_Print_Area_8_1_1" localSheetId="9">#REF!</definedName>
    <definedName name="Excel_BuiltIn_Print_Area_8_1_1" localSheetId="4">#REF!</definedName>
    <definedName name="Excel_BuiltIn_Print_Area_8_1_1">#REF!</definedName>
    <definedName name="Excel_BuiltIn_Print_Area_9" localSheetId="35">#REF!</definedName>
    <definedName name="Excel_BuiltIn_Print_Area_9" localSheetId="39">#REF!</definedName>
    <definedName name="Excel_BuiltIn_Print_Area_9" localSheetId="29">#REF!</definedName>
    <definedName name="Excel_BuiltIn_Print_Area_9" localSheetId="30">#REF!</definedName>
    <definedName name="Excel_BuiltIn_Print_Area_9" localSheetId="31">#REF!</definedName>
    <definedName name="Excel_BuiltIn_Print_Area_9" localSheetId="33">#REF!</definedName>
    <definedName name="Excel_BuiltIn_Print_Area_9" localSheetId="34">#REF!</definedName>
    <definedName name="Excel_BuiltIn_Print_Area_9" localSheetId="36">#REF!</definedName>
    <definedName name="Excel_BuiltIn_Print_Area_9" localSheetId="37">#REF!</definedName>
    <definedName name="Excel_BuiltIn_Print_Area_9" localSheetId="38">#REF!</definedName>
    <definedName name="Excel_BuiltIn_Print_Area_9" localSheetId="40">#REF!</definedName>
    <definedName name="Excel_BuiltIn_Print_Area_9" localSheetId="41">#REF!</definedName>
    <definedName name="Excel_BuiltIn_Print_Area_9" localSheetId="42">#REF!</definedName>
    <definedName name="Excel_BuiltIn_Print_Area_9" localSheetId="43">#REF!</definedName>
    <definedName name="Excel_BuiltIn_Print_Area_9" localSheetId="44">#REF!</definedName>
    <definedName name="Excel_BuiltIn_Print_Area_9" localSheetId="32">#REF!</definedName>
    <definedName name="Excel_BuiltIn_Print_Area_9" localSheetId="10">#REF!</definedName>
    <definedName name="Excel_BuiltIn_Print_Area_9" localSheetId="11">#REF!</definedName>
    <definedName name="Excel_BuiltIn_Print_Area_9" localSheetId="12">#REF!</definedName>
    <definedName name="Excel_BuiltIn_Print_Area_9" localSheetId="13">#REF!</definedName>
    <definedName name="Excel_BuiltIn_Print_Area_9" localSheetId="14">#REF!</definedName>
    <definedName name="Excel_BuiltIn_Print_Area_9" localSheetId="15">#REF!</definedName>
    <definedName name="Excel_BuiltIn_Print_Area_9" localSheetId="16">#REF!</definedName>
    <definedName name="Excel_BuiltIn_Print_Area_9" localSheetId="17">#REF!</definedName>
    <definedName name="Excel_BuiltIn_Print_Area_9" localSheetId="18">#REF!</definedName>
    <definedName name="Excel_BuiltIn_Print_Area_9" localSheetId="20">#REF!</definedName>
    <definedName name="Excel_BuiltIn_Print_Area_9" localSheetId="5">#REF!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19">#REF!</definedName>
    <definedName name="Excel_BuiltIn_Print_Area_9" localSheetId="21">#REF!</definedName>
    <definedName name="Excel_BuiltIn_Print_Area_9" localSheetId="22">#REF!</definedName>
    <definedName name="Excel_BuiltIn_Print_Area_9" localSheetId="23">#REF!</definedName>
    <definedName name="Excel_BuiltIn_Print_Area_9" localSheetId="24">#REF!</definedName>
    <definedName name="Excel_BuiltIn_Print_Area_9" localSheetId="25">#REF!</definedName>
    <definedName name="Excel_BuiltIn_Print_Area_9" localSheetId="26">#REF!</definedName>
    <definedName name="Excel_BuiltIn_Print_Area_9" localSheetId="27">#REF!</definedName>
    <definedName name="Excel_BuiltIn_Print_Area_9" localSheetId="28">#REF!</definedName>
    <definedName name="Excel_BuiltIn_Print_Area_9" localSheetId="9">#REF!</definedName>
    <definedName name="Excel_BuiltIn_Print_Area_9" localSheetId="4">#REF!</definedName>
    <definedName name="Excel_BuiltIn_Print_Area_9">#REF!</definedName>
    <definedName name="Excel_BuiltIn_Print_Area_9_1" localSheetId="35">#REF!</definedName>
    <definedName name="Excel_BuiltIn_Print_Area_9_1" localSheetId="39">#REF!</definedName>
    <definedName name="Excel_BuiltIn_Print_Area_9_1" localSheetId="29">#REF!</definedName>
    <definedName name="Excel_BuiltIn_Print_Area_9_1" localSheetId="30">#REF!</definedName>
    <definedName name="Excel_BuiltIn_Print_Area_9_1" localSheetId="31">#REF!</definedName>
    <definedName name="Excel_BuiltIn_Print_Area_9_1" localSheetId="33">#REF!</definedName>
    <definedName name="Excel_BuiltIn_Print_Area_9_1" localSheetId="34">#REF!</definedName>
    <definedName name="Excel_BuiltIn_Print_Area_9_1" localSheetId="36">#REF!</definedName>
    <definedName name="Excel_BuiltIn_Print_Area_9_1" localSheetId="37">#REF!</definedName>
    <definedName name="Excel_BuiltIn_Print_Area_9_1" localSheetId="38">#REF!</definedName>
    <definedName name="Excel_BuiltIn_Print_Area_9_1" localSheetId="40">#REF!</definedName>
    <definedName name="Excel_BuiltIn_Print_Area_9_1" localSheetId="41">#REF!</definedName>
    <definedName name="Excel_BuiltIn_Print_Area_9_1" localSheetId="42">#REF!</definedName>
    <definedName name="Excel_BuiltIn_Print_Area_9_1" localSheetId="43">#REF!</definedName>
    <definedName name="Excel_BuiltIn_Print_Area_9_1" localSheetId="44">#REF!</definedName>
    <definedName name="Excel_BuiltIn_Print_Area_9_1" localSheetId="32">#REF!</definedName>
    <definedName name="Excel_BuiltIn_Print_Area_9_1" localSheetId="10">#REF!</definedName>
    <definedName name="Excel_BuiltIn_Print_Area_9_1" localSheetId="11">#REF!</definedName>
    <definedName name="Excel_BuiltIn_Print_Area_9_1" localSheetId="12">#REF!</definedName>
    <definedName name="Excel_BuiltIn_Print_Area_9_1" localSheetId="13">#REF!</definedName>
    <definedName name="Excel_BuiltIn_Print_Area_9_1" localSheetId="14">#REF!</definedName>
    <definedName name="Excel_BuiltIn_Print_Area_9_1" localSheetId="15">#REF!</definedName>
    <definedName name="Excel_BuiltIn_Print_Area_9_1" localSheetId="16">#REF!</definedName>
    <definedName name="Excel_BuiltIn_Print_Area_9_1" localSheetId="17">#REF!</definedName>
    <definedName name="Excel_BuiltIn_Print_Area_9_1" localSheetId="18">#REF!</definedName>
    <definedName name="Excel_BuiltIn_Print_Area_9_1" localSheetId="20">#REF!</definedName>
    <definedName name="Excel_BuiltIn_Print_Area_9_1" localSheetId="5">#REF!</definedName>
    <definedName name="Excel_BuiltIn_Print_Area_9_1" localSheetId="6">#REF!</definedName>
    <definedName name="Excel_BuiltIn_Print_Area_9_1" localSheetId="7">#REF!</definedName>
    <definedName name="Excel_BuiltIn_Print_Area_9_1" localSheetId="8">#REF!</definedName>
    <definedName name="Excel_BuiltIn_Print_Area_9_1" localSheetId="19">#REF!</definedName>
    <definedName name="Excel_BuiltIn_Print_Area_9_1" localSheetId="21">#REF!</definedName>
    <definedName name="Excel_BuiltIn_Print_Area_9_1" localSheetId="22">#REF!</definedName>
    <definedName name="Excel_BuiltIn_Print_Area_9_1" localSheetId="23">#REF!</definedName>
    <definedName name="Excel_BuiltIn_Print_Area_9_1" localSheetId="24">#REF!</definedName>
    <definedName name="Excel_BuiltIn_Print_Area_9_1" localSheetId="25">#REF!</definedName>
    <definedName name="Excel_BuiltIn_Print_Area_9_1" localSheetId="26">#REF!</definedName>
    <definedName name="Excel_BuiltIn_Print_Area_9_1" localSheetId="27">#REF!</definedName>
    <definedName name="Excel_BuiltIn_Print_Area_9_1" localSheetId="28">#REF!</definedName>
    <definedName name="Excel_BuiltIn_Print_Area_9_1" localSheetId="9">#REF!</definedName>
    <definedName name="Excel_BuiltIn_Print_Area_9_1" localSheetId="4">#REF!</definedName>
    <definedName name="Excel_BuiltIn_Print_Area_9_1">#REF!</definedName>
    <definedName name="Excel_BuiltIn_Print_Titles_1">"$#REF!.$A$8:$IV$9"</definedName>
    <definedName name="Excel_BuiltIn_Print_Titles_2">"$#REF!.$A$8:$IV$9"</definedName>
    <definedName name="Excel_BuiltIn_Print_Titles_3">"$#REF!.$A$8:$IV$9"</definedName>
    <definedName name="Excel_BuiltIn_Print_Titles_4" localSheetId="35">#REF!</definedName>
    <definedName name="Excel_BuiltIn_Print_Titles_4" localSheetId="39">#REF!</definedName>
    <definedName name="Excel_BuiltIn_Print_Titles_4" localSheetId="29">#REF!</definedName>
    <definedName name="Excel_BuiltIn_Print_Titles_4" localSheetId="30">#REF!</definedName>
    <definedName name="Excel_BuiltIn_Print_Titles_4" localSheetId="31">#REF!</definedName>
    <definedName name="Excel_BuiltIn_Print_Titles_4" localSheetId="33">#REF!</definedName>
    <definedName name="Excel_BuiltIn_Print_Titles_4" localSheetId="34">#REF!</definedName>
    <definedName name="Excel_BuiltIn_Print_Titles_4" localSheetId="36">#REF!</definedName>
    <definedName name="Excel_BuiltIn_Print_Titles_4" localSheetId="37">#REF!</definedName>
    <definedName name="Excel_BuiltIn_Print_Titles_4" localSheetId="38">#REF!</definedName>
    <definedName name="Excel_BuiltIn_Print_Titles_4" localSheetId="40">#REF!</definedName>
    <definedName name="Excel_BuiltIn_Print_Titles_4" localSheetId="41">#REF!</definedName>
    <definedName name="Excel_BuiltIn_Print_Titles_4" localSheetId="42">#REF!</definedName>
    <definedName name="Excel_BuiltIn_Print_Titles_4" localSheetId="43">#REF!</definedName>
    <definedName name="Excel_BuiltIn_Print_Titles_4" localSheetId="44">#REF!</definedName>
    <definedName name="Excel_BuiltIn_Print_Titles_4" localSheetId="32">#REF!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13">#REF!</definedName>
    <definedName name="Excel_BuiltIn_Print_Titles_4" localSheetId="14">#REF!</definedName>
    <definedName name="Excel_BuiltIn_Print_Titles_4" localSheetId="15">#REF!</definedName>
    <definedName name="Excel_BuiltIn_Print_Titles_4" localSheetId="16">#REF!</definedName>
    <definedName name="Excel_BuiltIn_Print_Titles_4" localSheetId="17">#REF!</definedName>
    <definedName name="Excel_BuiltIn_Print_Titles_4" localSheetId="18">#REF!</definedName>
    <definedName name="Excel_BuiltIn_Print_Titles_4" localSheetId="20">#REF!</definedName>
    <definedName name="Excel_BuiltIn_Print_Titles_4" localSheetId="5">#REF!</definedName>
    <definedName name="Excel_BuiltIn_Print_Titles_4" localSheetId="6">#REF!</definedName>
    <definedName name="Excel_BuiltIn_Print_Titles_4" localSheetId="7">#REF!</definedName>
    <definedName name="Excel_BuiltIn_Print_Titles_4" localSheetId="8">#REF!</definedName>
    <definedName name="Excel_BuiltIn_Print_Titles_4" localSheetId="19">#REF!</definedName>
    <definedName name="Excel_BuiltIn_Print_Titles_4" localSheetId="21">#REF!</definedName>
    <definedName name="Excel_BuiltIn_Print_Titles_4" localSheetId="22">#REF!</definedName>
    <definedName name="Excel_BuiltIn_Print_Titles_4" localSheetId="23">#REF!</definedName>
    <definedName name="Excel_BuiltIn_Print_Titles_4" localSheetId="24">#REF!</definedName>
    <definedName name="Excel_BuiltIn_Print_Titles_4" localSheetId="25">#REF!</definedName>
    <definedName name="Excel_BuiltIn_Print_Titles_4" localSheetId="26">#REF!</definedName>
    <definedName name="Excel_BuiltIn_Print_Titles_4" localSheetId="27">#REF!</definedName>
    <definedName name="Excel_BuiltIn_Print_Titles_4" localSheetId="28">#REF!</definedName>
    <definedName name="Excel_BuiltIn_Print_Titles_4" localSheetId="9">#REF!</definedName>
    <definedName name="Excel_BuiltIn_Print_Titles_4" localSheetId="4">#REF!</definedName>
    <definedName name="Excel_BuiltIn_Print_Titles_4">#REF!</definedName>
    <definedName name="Excel_BuiltIn_Print_Titles_5" localSheetId="35">#REF!</definedName>
    <definedName name="Excel_BuiltIn_Print_Titles_5" localSheetId="39">#REF!</definedName>
    <definedName name="Excel_BuiltIn_Print_Titles_5" localSheetId="29">#REF!</definedName>
    <definedName name="Excel_BuiltIn_Print_Titles_5" localSheetId="30">#REF!</definedName>
    <definedName name="Excel_BuiltIn_Print_Titles_5" localSheetId="31">#REF!</definedName>
    <definedName name="Excel_BuiltIn_Print_Titles_5" localSheetId="33">#REF!</definedName>
    <definedName name="Excel_BuiltIn_Print_Titles_5" localSheetId="34">#REF!</definedName>
    <definedName name="Excel_BuiltIn_Print_Titles_5" localSheetId="36">#REF!</definedName>
    <definedName name="Excel_BuiltIn_Print_Titles_5" localSheetId="37">#REF!</definedName>
    <definedName name="Excel_BuiltIn_Print_Titles_5" localSheetId="38">#REF!</definedName>
    <definedName name="Excel_BuiltIn_Print_Titles_5" localSheetId="40">#REF!</definedName>
    <definedName name="Excel_BuiltIn_Print_Titles_5" localSheetId="41">#REF!</definedName>
    <definedName name="Excel_BuiltIn_Print_Titles_5" localSheetId="42">#REF!</definedName>
    <definedName name="Excel_BuiltIn_Print_Titles_5" localSheetId="43">#REF!</definedName>
    <definedName name="Excel_BuiltIn_Print_Titles_5" localSheetId="44">#REF!</definedName>
    <definedName name="Excel_BuiltIn_Print_Titles_5" localSheetId="32">#REF!</definedName>
    <definedName name="Excel_BuiltIn_Print_Titles_5" localSheetId="10">#REF!</definedName>
    <definedName name="Excel_BuiltIn_Print_Titles_5" localSheetId="11">#REF!</definedName>
    <definedName name="Excel_BuiltIn_Print_Titles_5" localSheetId="12">#REF!</definedName>
    <definedName name="Excel_BuiltIn_Print_Titles_5" localSheetId="13">#REF!</definedName>
    <definedName name="Excel_BuiltIn_Print_Titles_5" localSheetId="14">#REF!</definedName>
    <definedName name="Excel_BuiltIn_Print_Titles_5" localSheetId="15">#REF!</definedName>
    <definedName name="Excel_BuiltIn_Print_Titles_5" localSheetId="16">#REF!</definedName>
    <definedName name="Excel_BuiltIn_Print_Titles_5" localSheetId="17">#REF!</definedName>
    <definedName name="Excel_BuiltIn_Print_Titles_5" localSheetId="18">#REF!</definedName>
    <definedName name="Excel_BuiltIn_Print_Titles_5" localSheetId="20">#REF!</definedName>
    <definedName name="Excel_BuiltIn_Print_Titles_5" localSheetId="5">#REF!</definedName>
    <definedName name="Excel_BuiltIn_Print_Titles_5" localSheetId="6">#REF!</definedName>
    <definedName name="Excel_BuiltIn_Print_Titles_5" localSheetId="7">#REF!</definedName>
    <definedName name="Excel_BuiltIn_Print_Titles_5" localSheetId="8">#REF!</definedName>
    <definedName name="Excel_BuiltIn_Print_Titles_5" localSheetId="19">#REF!</definedName>
    <definedName name="Excel_BuiltIn_Print_Titles_5" localSheetId="21">#REF!</definedName>
    <definedName name="Excel_BuiltIn_Print_Titles_5" localSheetId="22">#REF!</definedName>
    <definedName name="Excel_BuiltIn_Print_Titles_5" localSheetId="23">#REF!</definedName>
    <definedName name="Excel_BuiltIn_Print_Titles_5" localSheetId="24">#REF!</definedName>
    <definedName name="Excel_BuiltIn_Print_Titles_5" localSheetId="25">#REF!</definedName>
    <definedName name="Excel_BuiltIn_Print_Titles_5" localSheetId="26">#REF!</definedName>
    <definedName name="Excel_BuiltIn_Print_Titles_5" localSheetId="27">#REF!</definedName>
    <definedName name="Excel_BuiltIn_Print_Titles_5" localSheetId="28">#REF!</definedName>
    <definedName name="Excel_BuiltIn_Print_Titles_5" localSheetId="9">#REF!</definedName>
    <definedName name="Excel_BuiltIn_Print_Titles_5" localSheetId="4">#REF!</definedName>
    <definedName name="Excel_BuiltIn_Print_Titles_5">#REF!</definedName>
    <definedName name="Excel_BuiltIn_Print_Titles_6">"$#REF!.$A$8:$IV$9"</definedName>
    <definedName name="EXCEWL" localSheetId="35">#REF!</definedName>
    <definedName name="EXCEWL" localSheetId="39">#REF!</definedName>
    <definedName name="EXCEWL" localSheetId="29">#REF!</definedName>
    <definedName name="EXCEWL" localSheetId="30">#REF!</definedName>
    <definedName name="EXCEWL" localSheetId="31">#REF!</definedName>
    <definedName name="EXCEWL" localSheetId="33">#REF!</definedName>
    <definedName name="EXCEWL" localSheetId="34">#REF!</definedName>
    <definedName name="EXCEWL" localSheetId="36">#REF!</definedName>
    <definedName name="EXCEWL" localSheetId="37">#REF!</definedName>
    <definedName name="EXCEWL" localSheetId="38">#REF!</definedName>
    <definedName name="EXCEWL" localSheetId="40">#REF!</definedName>
    <definedName name="EXCEWL" localSheetId="41">#REF!</definedName>
    <definedName name="EXCEWL" localSheetId="42">#REF!</definedName>
    <definedName name="EXCEWL" localSheetId="43">#REF!</definedName>
    <definedName name="EXCEWL" localSheetId="44">#REF!</definedName>
    <definedName name="EXCEWL" localSheetId="32">#REF!</definedName>
    <definedName name="EXCEWL" localSheetId="10">#REF!</definedName>
    <definedName name="EXCEWL" localSheetId="11">#REF!</definedName>
    <definedName name="EXCEWL" localSheetId="12">#REF!</definedName>
    <definedName name="EXCEWL" localSheetId="13">#REF!</definedName>
    <definedName name="EXCEWL" localSheetId="14">#REF!</definedName>
    <definedName name="EXCEWL" localSheetId="15">#REF!</definedName>
    <definedName name="EXCEWL" localSheetId="16">#REF!</definedName>
    <definedName name="EXCEWL" localSheetId="17">#REF!</definedName>
    <definedName name="EXCEWL" localSheetId="18">#REF!</definedName>
    <definedName name="EXCEWL" localSheetId="20">#REF!</definedName>
    <definedName name="EXCEWL" localSheetId="5">#REF!</definedName>
    <definedName name="EXCEWL" localSheetId="6">#REF!</definedName>
    <definedName name="EXCEWL" localSheetId="7">#REF!</definedName>
    <definedName name="EXCEWL" localSheetId="8">#REF!</definedName>
    <definedName name="EXCEWL" localSheetId="19">#REF!</definedName>
    <definedName name="EXCEWL" localSheetId="21">#REF!</definedName>
    <definedName name="EXCEWL" localSheetId="22">#REF!</definedName>
    <definedName name="EXCEWL" localSheetId="23">#REF!</definedName>
    <definedName name="EXCEWL" localSheetId="24">#REF!</definedName>
    <definedName name="EXCEWL" localSheetId="25">#REF!</definedName>
    <definedName name="EXCEWL" localSheetId="26">#REF!</definedName>
    <definedName name="EXCEWL" localSheetId="27">#REF!</definedName>
    <definedName name="EXCEWL" localSheetId="28">#REF!</definedName>
    <definedName name="EXCEWL" localSheetId="9">#REF!</definedName>
    <definedName name="EXCEWL" localSheetId="4">#REF!</definedName>
    <definedName name="EXCEWL">#REF!</definedName>
    <definedName name="exchange_rate_for_Euro__5" localSheetId="35">#REF!</definedName>
    <definedName name="exchange_rate_for_Euro__5" localSheetId="39">#REF!</definedName>
    <definedName name="exchange_rate_for_Euro__5" localSheetId="29">#REF!</definedName>
    <definedName name="exchange_rate_for_Euro__5" localSheetId="30">#REF!</definedName>
    <definedName name="exchange_rate_for_Euro__5" localSheetId="31">#REF!</definedName>
    <definedName name="exchange_rate_for_Euro__5" localSheetId="33">#REF!</definedName>
    <definedName name="exchange_rate_for_Euro__5" localSheetId="34">#REF!</definedName>
    <definedName name="exchange_rate_for_Euro__5" localSheetId="36">#REF!</definedName>
    <definedName name="exchange_rate_for_Euro__5" localSheetId="37">#REF!</definedName>
    <definedName name="exchange_rate_for_Euro__5" localSheetId="38">#REF!</definedName>
    <definedName name="exchange_rate_for_Euro__5" localSheetId="40">#REF!</definedName>
    <definedName name="exchange_rate_for_Euro__5" localSheetId="41">#REF!</definedName>
    <definedName name="exchange_rate_for_Euro__5" localSheetId="42">#REF!</definedName>
    <definedName name="exchange_rate_for_Euro__5" localSheetId="43">#REF!</definedName>
    <definedName name="exchange_rate_for_Euro__5" localSheetId="44">#REF!</definedName>
    <definedName name="exchange_rate_for_Euro__5" localSheetId="32">#REF!</definedName>
    <definedName name="exchange_rate_for_Euro__5" localSheetId="10">#REF!</definedName>
    <definedName name="exchange_rate_for_Euro__5" localSheetId="11">#REF!</definedName>
    <definedName name="exchange_rate_for_Euro__5" localSheetId="12">#REF!</definedName>
    <definedName name="exchange_rate_for_Euro__5" localSheetId="13">#REF!</definedName>
    <definedName name="exchange_rate_for_Euro__5" localSheetId="14">#REF!</definedName>
    <definedName name="exchange_rate_for_Euro__5" localSheetId="15">#REF!</definedName>
    <definedName name="exchange_rate_for_Euro__5" localSheetId="16">#REF!</definedName>
    <definedName name="exchange_rate_for_Euro__5" localSheetId="17">#REF!</definedName>
    <definedName name="exchange_rate_for_Euro__5" localSheetId="18">#REF!</definedName>
    <definedName name="exchange_rate_for_Euro__5" localSheetId="20">#REF!</definedName>
    <definedName name="exchange_rate_for_Euro__5" localSheetId="5">#REF!</definedName>
    <definedName name="exchange_rate_for_Euro__5" localSheetId="6">#REF!</definedName>
    <definedName name="exchange_rate_for_Euro__5" localSheetId="7">#REF!</definedName>
    <definedName name="exchange_rate_for_Euro__5" localSheetId="8">#REF!</definedName>
    <definedName name="exchange_rate_for_Euro__5" localSheetId="19">#REF!</definedName>
    <definedName name="exchange_rate_for_Euro__5" localSheetId="21">#REF!</definedName>
    <definedName name="exchange_rate_for_Euro__5" localSheetId="22">#REF!</definedName>
    <definedName name="exchange_rate_for_Euro__5" localSheetId="23">#REF!</definedName>
    <definedName name="exchange_rate_for_Euro__5" localSheetId="24">#REF!</definedName>
    <definedName name="exchange_rate_for_Euro__5" localSheetId="25">#REF!</definedName>
    <definedName name="exchange_rate_for_Euro__5" localSheetId="26">#REF!</definedName>
    <definedName name="exchange_rate_for_Euro__5" localSheetId="27">#REF!</definedName>
    <definedName name="exchange_rate_for_Euro__5" localSheetId="28">#REF!</definedName>
    <definedName name="exchange_rate_for_Euro__5" localSheetId="9">#REF!</definedName>
    <definedName name="exchange_rate_for_Euro__5" localSheetId="4">#REF!</definedName>
    <definedName name="exchange_rate_for_Euro__5">#REF!</definedName>
    <definedName name="_xlnm.Extract" localSheetId="35">#REF!</definedName>
    <definedName name="_xlnm.Extract" localSheetId="39">#REF!</definedName>
    <definedName name="_xlnm.Extract" localSheetId="29">#REF!</definedName>
    <definedName name="_xlnm.Extract" localSheetId="30">#REF!</definedName>
    <definedName name="_xlnm.Extract" localSheetId="31">#REF!</definedName>
    <definedName name="_xlnm.Extract" localSheetId="33">#REF!</definedName>
    <definedName name="_xlnm.Extract" localSheetId="34">#REF!</definedName>
    <definedName name="_xlnm.Extract" localSheetId="36">#REF!</definedName>
    <definedName name="_xlnm.Extract" localSheetId="37">#REF!</definedName>
    <definedName name="_xlnm.Extract" localSheetId="38">#REF!</definedName>
    <definedName name="_xlnm.Extract" localSheetId="40">#REF!</definedName>
    <definedName name="_xlnm.Extract" localSheetId="41">#REF!</definedName>
    <definedName name="_xlnm.Extract" localSheetId="42">#REF!</definedName>
    <definedName name="_xlnm.Extract" localSheetId="43">#REF!</definedName>
    <definedName name="_xlnm.Extract" localSheetId="44">#REF!</definedName>
    <definedName name="_xlnm.Extract" localSheetId="32">#REF!</definedName>
    <definedName name="_xlnm.Extract" localSheetId="10">#REF!</definedName>
    <definedName name="_xlnm.Extract" localSheetId="11">#REF!</definedName>
    <definedName name="_xlnm.Extract" localSheetId="12">#REF!</definedName>
    <definedName name="_xlnm.Extract" localSheetId="13">#REF!</definedName>
    <definedName name="_xlnm.Extract" localSheetId="14">#REF!</definedName>
    <definedName name="_xlnm.Extract" localSheetId="15">#REF!</definedName>
    <definedName name="_xlnm.Extract" localSheetId="16">#REF!</definedName>
    <definedName name="_xlnm.Extract" localSheetId="17">#REF!</definedName>
    <definedName name="_xlnm.Extract" localSheetId="18">#REF!</definedName>
    <definedName name="_xlnm.Extract" localSheetId="20">#REF!</definedName>
    <definedName name="_xlnm.Extract" localSheetId="5">#REF!</definedName>
    <definedName name="_xlnm.Extract" localSheetId="6">#REF!</definedName>
    <definedName name="_xlnm.Extract" localSheetId="7">#REF!</definedName>
    <definedName name="_xlnm.Extract" localSheetId="8">#REF!</definedName>
    <definedName name="_xlnm.Extract" localSheetId="19">#REF!</definedName>
    <definedName name="_xlnm.Extract" localSheetId="21">#REF!</definedName>
    <definedName name="_xlnm.Extract" localSheetId="22">#REF!</definedName>
    <definedName name="_xlnm.Extract" localSheetId="23">#REF!</definedName>
    <definedName name="_xlnm.Extract" localSheetId="24">#REF!</definedName>
    <definedName name="_xlnm.Extract" localSheetId="25">#REF!</definedName>
    <definedName name="_xlnm.Extract" localSheetId="26">#REF!</definedName>
    <definedName name="_xlnm.Extract" localSheetId="27">#REF!</definedName>
    <definedName name="_xlnm.Extract" localSheetId="28">#REF!</definedName>
    <definedName name="_xlnm.Extract" localSheetId="9">#REF!</definedName>
    <definedName name="_xlnm.Extract" localSheetId="4">#REF!</definedName>
    <definedName name="_xlnm.Extract">#REF!</definedName>
    <definedName name="f" localSheetId="35">#REF!</definedName>
    <definedName name="f" localSheetId="39">#REF!</definedName>
    <definedName name="f" localSheetId="29">#REF!</definedName>
    <definedName name="f" localSheetId="30">#REF!</definedName>
    <definedName name="f" localSheetId="31">#REF!</definedName>
    <definedName name="f" localSheetId="33">#REF!</definedName>
    <definedName name="f" localSheetId="34">#REF!</definedName>
    <definedName name="f" localSheetId="36">#REF!</definedName>
    <definedName name="f" localSheetId="37">#REF!</definedName>
    <definedName name="f" localSheetId="38">#REF!</definedName>
    <definedName name="f" localSheetId="40">#REF!</definedName>
    <definedName name="f" localSheetId="41">#REF!</definedName>
    <definedName name="f" localSheetId="42">#REF!</definedName>
    <definedName name="f" localSheetId="43">#REF!</definedName>
    <definedName name="f" localSheetId="44">#REF!</definedName>
    <definedName name="f" localSheetId="32">#REF!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20">#REF!</definedName>
    <definedName name="f" localSheetId="5">#REF!</definedName>
    <definedName name="f" localSheetId="6">#REF!</definedName>
    <definedName name="f" localSheetId="7">#REF!</definedName>
    <definedName name="f" localSheetId="8">#REF!</definedName>
    <definedName name="f" localSheetId="19">#REF!</definedName>
    <definedName name="f" localSheetId="21">#REF!</definedName>
    <definedName name="f" localSheetId="22">#REF!</definedName>
    <definedName name="f" localSheetId="23">#REF!</definedName>
    <definedName name="f" localSheetId="24">#REF!</definedName>
    <definedName name="f" localSheetId="25">#REF!</definedName>
    <definedName name="f" localSheetId="26">#REF!</definedName>
    <definedName name="f" localSheetId="27">#REF!</definedName>
    <definedName name="f" localSheetId="28">#REF!</definedName>
    <definedName name="f" localSheetId="9">#REF!</definedName>
    <definedName name="f" localSheetId="4">#REF!</definedName>
    <definedName name="f">#REF!</definedName>
    <definedName name="Fax" localSheetId="35">#REF!</definedName>
    <definedName name="Fax" localSheetId="39">#REF!</definedName>
    <definedName name="Fax" localSheetId="29">#REF!</definedName>
    <definedName name="Fax" localSheetId="30">#REF!</definedName>
    <definedName name="Fax" localSheetId="31">#REF!</definedName>
    <definedName name="Fax" localSheetId="33">#REF!</definedName>
    <definedName name="Fax" localSheetId="34">#REF!</definedName>
    <definedName name="Fax" localSheetId="36">#REF!</definedName>
    <definedName name="Fax" localSheetId="37">#REF!</definedName>
    <definedName name="Fax" localSheetId="38">#REF!</definedName>
    <definedName name="Fax" localSheetId="40">#REF!</definedName>
    <definedName name="Fax" localSheetId="41">#REF!</definedName>
    <definedName name="Fax" localSheetId="42">#REF!</definedName>
    <definedName name="Fax" localSheetId="43">#REF!</definedName>
    <definedName name="Fax" localSheetId="44">#REF!</definedName>
    <definedName name="Fax" localSheetId="32">#REF!</definedName>
    <definedName name="Fax" localSheetId="10">#REF!</definedName>
    <definedName name="Fax" localSheetId="11">#REF!</definedName>
    <definedName name="Fax" localSheetId="12">#REF!</definedName>
    <definedName name="Fax" localSheetId="13">#REF!</definedName>
    <definedName name="Fax" localSheetId="14">#REF!</definedName>
    <definedName name="Fax" localSheetId="15">#REF!</definedName>
    <definedName name="Fax" localSheetId="16">#REF!</definedName>
    <definedName name="Fax" localSheetId="17">#REF!</definedName>
    <definedName name="Fax" localSheetId="18">#REF!</definedName>
    <definedName name="Fax" localSheetId="20">#REF!</definedName>
    <definedName name="Fax" localSheetId="5">#REF!</definedName>
    <definedName name="Fax" localSheetId="6">#REF!</definedName>
    <definedName name="Fax" localSheetId="7">#REF!</definedName>
    <definedName name="Fax" localSheetId="8">#REF!</definedName>
    <definedName name="Fax" localSheetId="19">#REF!</definedName>
    <definedName name="Fax" localSheetId="21">#REF!</definedName>
    <definedName name="Fax" localSheetId="22">#REF!</definedName>
    <definedName name="Fax" localSheetId="23">#REF!</definedName>
    <definedName name="Fax" localSheetId="24">#REF!</definedName>
    <definedName name="Fax" localSheetId="25">#REF!</definedName>
    <definedName name="Fax" localSheetId="26">#REF!</definedName>
    <definedName name="Fax" localSheetId="27">#REF!</definedName>
    <definedName name="Fax" localSheetId="28">#REF!</definedName>
    <definedName name="Fax" localSheetId="9">#REF!</definedName>
    <definedName name="Fax" localSheetId="4">#REF!</definedName>
    <definedName name="Fax">#REF!</definedName>
    <definedName name="FCode" localSheetId="35" hidden="1">#REF!</definedName>
    <definedName name="FCode" localSheetId="39" hidden="1">#REF!</definedName>
    <definedName name="FCode" localSheetId="29" hidden="1">#REF!</definedName>
    <definedName name="FCode" localSheetId="30" hidden="1">#REF!</definedName>
    <definedName name="FCode" localSheetId="31" hidden="1">#REF!</definedName>
    <definedName name="FCode" localSheetId="33" hidden="1">#REF!</definedName>
    <definedName name="FCode" localSheetId="34" hidden="1">#REF!</definedName>
    <definedName name="FCode" localSheetId="36" hidden="1">#REF!</definedName>
    <definedName name="FCode" localSheetId="37" hidden="1">#REF!</definedName>
    <definedName name="FCode" localSheetId="38" hidden="1">#REF!</definedName>
    <definedName name="FCode" localSheetId="40" hidden="1">#REF!</definedName>
    <definedName name="FCode" localSheetId="41" hidden="1">#REF!</definedName>
    <definedName name="FCode" localSheetId="42" hidden="1">#REF!</definedName>
    <definedName name="FCode" localSheetId="43" hidden="1">#REF!</definedName>
    <definedName name="FCode" localSheetId="44" hidden="1">#REF!</definedName>
    <definedName name="FCode" localSheetId="32" hidden="1">#REF!</definedName>
    <definedName name="FCode" localSheetId="10" hidden="1">#REF!</definedName>
    <definedName name="FCode" localSheetId="11" hidden="1">#REF!</definedName>
    <definedName name="FCode" localSheetId="12" hidden="1">#REF!</definedName>
    <definedName name="FCode" localSheetId="13" hidden="1">#REF!</definedName>
    <definedName name="FCode" localSheetId="14" hidden="1">#REF!</definedName>
    <definedName name="FCode" localSheetId="15" hidden="1">#REF!</definedName>
    <definedName name="FCode" localSheetId="16" hidden="1">#REF!</definedName>
    <definedName name="FCode" localSheetId="17" hidden="1">#REF!</definedName>
    <definedName name="FCode" localSheetId="18" hidden="1">#REF!</definedName>
    <definedName name="FCode" localSheetId="20" hidden="1">#REF!</definedName>
    <definedName name="FCode" localSheetId="5" hidden="1">#REF!</definedName>
    <definedName name="FCode" localSheetId="6" hidden="1">#REF!</definedName>
    <definedName name="FCode" localSheetId="7" hidden="1">#REF!</definedName>
    <definedName name="FCode" localSheetId="8" hidden="1">#REF!</definedName>
    <definedName name="FCode" localSheetId="19" hidden="1">#REF!</definedName>
    <definedName name="FCode" localSheetId="21" hidden="1">#REF!</definedName>
    <definedName name="FCode" localSheetId="22" hidden="1">#REF!</definedName>
    <definedName name="FCode" localSheetId="23" hidden="1">#REF!</definedName>
    <definedName name="FCode" localSheetId="24" hidden="1">#REF!</definedName>
    <definedName name="FCode" localSheetId="25" hidden="1">#REF!</definedName>
    <definedName name="FCode" localSheetId="26" hidden="1">#REF!</definedName>
    <definedName name="FCode" localSheetId="27" hidden="1">#REF!</definedName>
    <definedName name="FCode" localSheetId="28" hidden="1">#REF!</definedName>
    <definedName name="FCode" localSheetId="9" hidden="1">#REF!</definedName>
    <definedName name="FCode" localSheetId="4" hidden="1">#REF!</definedName>
    <definedName name="FCode" hidden="1">#REF!</definedName>
    <definedName name="fdetails" localSheetId="35">#REF!</definedName>
    <definedName name="fdetails" localSheetId="39">#REF!</definedName>
    <definedName name="fdetails" localSheetId="29">#REF!</definedName>
    <definedName name="fdetails" localSheetId="30">#REF!</definedName>
    <definedName name="fdetails" localSheetId="31">#REF!</definedName>
    <definedName name="fdetails" localSheetId="33">#REF!</definedName>
    <definedName name="fdetails" localSheetId="34">#REF!</definedName>
    <definedName name="fdetails" localSheetId="36">#REF!</definedName>
    <definedName name="fdetails" localSheetId="37">#REF!</definedName>
    <definedName name="fdetails" localSheetId="38">#REF!</definedName>
    <definedName name="fdetails" localSheetId="40">#REF!</definedName>
    <definedName name="fdetails" localSheetId="41">#REF!</definedName>
    <definedName name="fdetails" localSheetId="42">#REF!</definedName>
    <definedName name="fdetails" localSheetId="43">#REF!</definedName>
    <definedName name="fdetails" localSheetId="44">#REF!</definedName>
    <definedName name="fdetails" localSheetId="32">#REF!</definedName>
    <definedName name="fdetails" localSheetId="10">#REF!</definedName>
    <definedName name="fdetails" localSheetId="11">#REF!</definedName>
    <definedName name="fdetails" localSheetId="12">#REF!</definedName>
    <definedName name="fdetails" localSheetId="13">#REF!</definedName>
    <definedName name="fdetails" localSheetId="14">#REF!</definedName>
    <definedName name="fdetails" localSheetId="15">#REF!</definedName>
    <definedName name="fdetails" localSheetId="16">#REF!</definedName>
    <definedName name="fdetails" localSheetId="17">#REF!</definedName>
    <definedName name="fdetails" localSheetId="18">#REF!</definedName>
    <definedName name="fdetails" localSheetId="20">#REF!</definedName>
    <definedName name="fdetails" localSheetId="5">#REF!</definedName>
    <definedName name="fdetails" localSheetId="6">#REF!</definedName>
    <definedName name="fdetails" localSheetId="7">#REF!</definedName>
    <definedName name="fdetails" localSheetId="8">#REF!</definedName>
    <definedName name="fdetails" localSheetId="19">#REF!</definedName>
    <definedName name="fdetails" localSheetId="21">#REF!</definedName>
    <definedName name="fdetails" localSheetId="22">#REF!</definedName>
    <definedName name="fdetails" localSheetId="23">#REF!</definedName>
    <definedName name="fdetails" localSheetId="24">#REF!</definedName>
    <definedName name="fdetails" localSheetId="25">#REF!</definedName>
    <definedName name="fdetails" localSheetId="26">#REF!</definedName>
    <definedName name="fdetails" localSheetId="27">#REF!</definedName>
    <definedName name="fdetails" localSheetId="28">#REF!</definedName>
    <definedName name="fdetails" localSheetId="9">#REF!</definedName>
    <definedName name="fdetails" localSheetId="4">#REF!</definedName>
    <definedName name="fdetails">#REF!</definedName>
    <definedName name="Fees.1" hidden="1">{#N/A,#N/A,TRUE,"Cover";#N/A,#N/A,TRUE,"Conts";#N/A,#N/A,TRUE,"VOS";#N/A,#N/A,TRUE,"Warrington";#N/A,#N/A,TRUE,"Widnes"}</definedName>
    <definedName name="FF" localSheetId="35">#REF!</definedName>
    <definedName name="FF" localSheetId="39">#REF!</definedName>
    <definedName name="FF" localSheetId="29">#REF!</definedName>
    <definedName name="FF" localSheetId="30">#REF!</definedName>
    <definedName name="FF" localSheetId="31">#REF!</definedName>
    <definedName name="FF" localSheetId="33">#REF!</definedName>
    <definedName name="FF" localSheetId="34">#REF!</definedName>
    <definedName name="FF" localSheetId="36">#REF!</definedName>
    <definedName name="FF" localSheetId="37">#REF!</definedName>
    <definedName name="FF" localSheetId="38">#REF!</definedName>
    <definedName name="FF" localSheetId="40">#REF!</definedName>
    <definedName name="FF" localSheetId="41">#REF!</definedName>
    <definedName name="FF" localSheetId="42">#REF!</definedName>
    <definedName name="FF" localSheetId="43">#REF!</definedName>
    <definedName name="FF" localSheetId="44">#REF!</definedName>
    <definedName name="FF" localSheetId="32">#REF!</definedName>
    <definedName name="FF" localSheetId="10">#REF!</definedName>
    <definedName name="FF" localSheetId="11">#REF!</definedName>
    <definedName name="FF" localSheetId="12">#REF!</definedName>
    <definedName name="FF" localSheetId="13">#REF!</definedName>
    <definedName name="FF" localSheetId="14">#REF!</definedName>
    <definedName name="FF" localSheetId="15">#REF!</definedName>
    <definedName name="FF" localSheetId="16">#REF!</definedName>
    <definedName name="FF" localSheetId="17">#REF!</definedName>
    <definedName name="FF" localSheetId="18">#REF!</definedName>
    <definedName name="FF" localSheetId="20">#REF!</definedName>
    <definedName name="FF" localSheetId="5">#REF!</definedName>
    <definedName name="FF" localSheetId="6">#REF!</definedName>
    <definedName name="FF" localSheetId="7">#REF!</definedName>
    <definedName name="FF" localSheetId="8">#REF!</definedName>
    <definedName name="FF" localSheetId="19">#REF!</definedName>
    <definedName name="FF" localSheetId="21">#REF!</definedName>
    <definedName name="FF" localSheetId="22">#REF!</definedName>
    <definedName name="FF" localSheetId="23">#REF!</definedName>
    <definedName name="FF" localSheetId="24">#REF!</definedName>
    <definedName name="FF" localSheetId="25">#REF!</definedName>
    <definedName name="FF" localSheetId="26">#REF!</definedName>
    <definedName name="FF" localSheetId="27">#REF!</definedName>
    <definedName name="FF" localSheetId="28">#REF!</definedName>
    <definedName name="FF" localSheetId="9">#REF!</definedName>
    <definedName name="FF" localSheetId="4">#REF!</definedName>
    <definedName name="FF">#REF!</definedName>
    <definedName name="FF_Beam" localSheetId="35">#REF!</definedName>
    <definedName name="FF_Beam" localSheetId="39">#REF!</definedName>
    <definedName name="FF_Beam" localSheetId="29">#REF!</definedName>
    <definedName name="FF_Beam" localSheetId="30">#REF!</definedName>
    <definedName name="FF_Beam" localSheetId="31">#REF!</definedName>
    <definedName name="FF_Beam" localSheetId="33">#REF!</definedName>
    <definedName name="FF_Beam" localSheetId="34">#REF!</definedName>
    <definedName name="FF_Beam" localSheetId="36">#REF!</definedName>
    <definedName name="FF_Beam" localSheetId="37">#REF!</definedName>
    <definedName name="FF_Beam" localSheetId="38">#REF!</definedName>
    <definedName name="FF_Beam" localSheetId="40">#REF!</definedName>
    <definedName name="FF_Beam" localSheetId="41">#REF!</definedName>
    <definedName name="FF_Beam" localSheetId="42">#REF!</definedName>
    <definedName name="FF_Beam" localSheetId="43">#REF!</definedName>
    <definedName name="FF_Beam" localSheetId="44">#REF!</definedName>
    <definedName name="FF_Beam" localSheetId="32">#REF!</definedName>
    <definedName name="FF_Beam" localSheetId="10">#REF!</definedName>
    <definedName name="FF_Beam" localSheetId="11">#REF!</definedName>
    <definedName name="FF_Beam" localSheetId="12">#REF!</definedName>
    <definedName name="FF_Beam" localSheetId="13">#REF!</definedName>
    <definedName name="FF_Beam" localSheetId="14">#REF!</definedName>
    <definedName name="FF_Beam" localSheetId="15">#REF!</definedName>
    <definedName name="FF_Beam" localSheetId="16">#REF!</definedName>
    <definedName name="FF_Beam" localSheetId="17">#REF!</definedName>
    <definedName name="FF_Beam" localSheetId="18">#REF!</definedName>
    <definedName name="FF_Beam" localSheetId="20">#REF!</definedName>
    <definedName name="FF_Beam" localSheetId="5">#REF!</definedName>
    <definedName name="FF_Beam" localSheetId="6">#REF!</definedName>
    <definedName name="FF_Beam" localSheetId="7">#REF!</definedName>
    <definedName name="FF_Beam" localSheetId="8">#REF!</definedName>
    <definedName name="FF_Beam" localSheetId="19">#REF!</definedName>
    <definedName name="FF_Beam" localSheetId="21">#REF!</definedName>
    <definedName name="FF_Beam" localSheetId="22">#REF!</definedName>
    <definedName name="FF_Beam" localSheetId="23">#REF!</definedName>
    <definedName name="FF_Beam" localSheetId="24">#REF!</definedName>
    <definedName name="FF_Beam" localSheetId="25">#REF!</definedName>
    <definedName name="FF_Beam" localSheetId="26">#REF!</definedName>
    <definedName name="FF_Beam" localSheetId="27">#REF!</definedName>
    <definedName name="FF_Beam" localSheetId="28">#REF!</definedName>
    <definedName name="FF_Beam" localSheetId="9">#REF!</definedName>
    <definedName name="FF_Beam" localSheetId="4">#REF!</definedName>
    <definedName name="FF_Beam">#REF!</definedName>
    <definedName name="ff_rrom" localSheetId="35">#REF!</definedName>
    <definedName name="ff_rrom" localSheetId="39">#REF!</definedName>
    <definedName name="ff_rrom" localSheetId="29">#REF!</definedName>
    <definedName name="ff_rrom" localSheetId="30">#REF!</definedName>
    <definedName name="ff_rrom" localSheetId="31">#REF!</definedName>
    <definedName name="ff_rrom" localSheetId="33">#REF!</definedName>
    <definedName name="ff_rrom" localSheetId="34">#REF!</definedName>
    <definedName name="ff_rrom" localSheetId="36">#REF!</definedName>
    <definedName name="ff_rrom" localSheetId="37">#REF!</definedName>
    <definedName name="ff_rrom" localSheetId="38">#REF!</definedName>
    <definedName name="ff_rrom" localSheetId="40">#REF!</definedName>
    <definedName name="ff_rrom" localSheetId="41">#REF!</definedName>
    <definedName name="ff_rrom" localSheetId="42">#REF!</definedName>
    <definedName name="ff_rrom" localSheetId="43">#REF!</definedName>
    <definedName name="ff_rrom" localSheetId="44">#REF!</definedName>
    <definedName name="ff_rrom" localSheetId="32">#REF!</definedName>
    <definedName name="ff_rrom" localSheetId="10">#REF!</definedName>
    <definedName name="ff_rrom" localSheetId="11">#REF!</definedName>
    <definedName name="ff_rrom" localSheetId="12">#REF!</definedName>
    <definedName name="ff_rrom" localSheetId="13">#REF!</definedName>
    <definedName name="ff_rrom" localSheetId="14">#REF!</definedName>
    <definedName name="ff_rrom" localSheetId="15">#REF!</definedName>
    <definedName name="ff_rrom" localSheetId="16">#REF!</definedName>
    <definedName name="ff_rrom" localSheetId="17">#REF!</definedName>
    <definedName name="ff_rrom" localSheetId="18">#REF!</definedName>
    <definedName name="ff_rrom" localSheetId="20">#REF!</definedName>
    <definedName name="ff_rrom" localSheetId="5">#REF!</definedName>
    <definedName name="ff_rrom" localSheetId="6">#REF!</definedName>
    <definedName name="ff_rrom" localSheetId="7">#REF!</definedName>
    <definedName name="ff_rrom" localSheetId="8">#REF!</definedName>
    <definedName name="ff_rrom" localSheetId="19">#REF!</definedName>
    <definedName name="ff_rrom" localSheetId="21">#REF!</definedName>
    <definedName name="ff_rrom" localSheetId="22">#REF!</definedName>
    <definedName name="ff_rrom" localSheetId="23">#REF!</definedName>
    <definedName name="ff_rrom" localSheetId="24">#REF!</definedName>
    <definedName name="ff_rrom" localSheetId="25">#REF!</definedName>
    <definedName name="ff_rrom" localSheetId="26">#REF!</definedName>
    <definedName name="ff_rrom" localSheetId="27">#REF!</definedName>
    <definedName name="ff_rrom" localSheetId="28">#REF!</definedName>
    <definedName name="ff_rrom" localSheetId="9">#REF!</definedName>
    <definedName name="ff_rrom" localSheetId="4">#REF!</definedName>
    <definedName name="ff_rrom">#REF!</definedName>
    <definedName name="fg" localSheetId="35">#REF!</definedName>
    <definedName name="fg" localSheetId="39">#REF!</definedName>
    <definedName name="fg" localSheetId="29">#REF!</definedName>
    <definedName name="fg" localSheetId="30">#REF!</definedName>
    <definedName name="fg" localSheetId="31">#REF!</definedName>
    <definedName name="fg" localSheetId="33">#REF!</definedName>
    <definedName name="fg" localSheetId="34">#REF!</definedName>
    <definedName name="fg" localSheetId="36">#REF!</definedName>
    <definedName name="fg" localSheetId="37">#REF!</definedName>
    <definedName name="fg" localSheetId="38">#REF!</definedName>
    <definedName name="fg" localSheetId="40">#REF!</definedName>
    <definedName name="fg" localSheetId="41">#REF!</definedName>
    <definedName name="fg" localSheetId="42">#REF!</definedName>
    <definedName name="fg" localSheetId="43">#REF!</definedName>
    <definedName name="fg" localSheetId="44">#REF!</definedName>
    <definedName name="fg" localSheetId="32">#REF!</definedName>
    <definedName name="fg" localSheetId="10">#REF!</definedName>
    <definedName name="fg" localSheetId="11">#REF!</definedName>
    <definedName name="fg" localSheetId="12">#REF!</definedName>
    <definedName name="fg" localSheetId="13">#REF!</definedName>
    <definedName name="fg" localSheetId="14">#REF!</definedName>
    <definedName name="fg" localSheetId="15">#REF!</definedName>
    <definedName name="fg" localSheetId="16">#REF!</definedName>
    <definedName name="fg" localSheetId="17">#REF!</definedName>
    <definedName name="fg" localSheetId="18">#REF!</definedName>
    <definedName name="fg" localSheetId="20">#REF!</definedName>
    <definedName name="fg" localSheetId="5">#REF!</definedName>
    <definedName name="fg" localSheetId="6">#REF!</definedName>
    <definedName name="fg" localSheetId="7">#REF!</definedName>
    <definedName name="fg" localSheetId="8">#REF!</definedName>
    <definedName name="fg" localSheetId="19">#REF!</definedName>
    <definedName name="fg" localSheetId="21">#REF!</definedName>
    <definedName name="fg" localSheetId="22">#REF!</definedName>
    <definedName name="fg" localSheetId="23">#REF!</definedName>
    <definedName name="fg" localSheetId="24">#REF!</definedName>
    <definedName name="fg" localSheetId="25">#REF!</definedName>
    <definedName name="fg" localSheetId="26">#REF!</definedName>
    <definedName name="fg" localSheetId="27">#REF!</definedName>
    <definedName name="fg" localSheetId="28">#REF!</definedName>
    <definedName name="fg" localSheetId="9">#REF!</definedName>
    <definedName name="fg" localSheetId="4">#REF!</definedName>
    <definedName name="fg">#REF!</definedName>
    <definedName name="fhjyg" localSheetId="35">#REF!</definedName>
    <definedName name="fhjyg" localSheetId="39">#REF!</definedName>
    <definedName name="fhjyg" localSheetId="29">#REF!</definedName>
    <definedName name="fhjyg" localSheetId="30">#REF!</definedName>
    <definedName name="fhjyg" localSheetId="31">#REF!</definedName>
    <definedName name="fhjyg" localSheetId="33">#REF!</definedName>
    <definedName name="fhjyg" localSheetId="34">#REF!</definedName>
    <definedName name="fhjyg" localSheetId="36">#REF!</definedName>
    <definedName name="fhjyg" localSheetId="37">#REF!</definedName>
    <definedName name="fhjyg" localSheetId="38">#REF!</definedName>
    <definedName name="fhjyg" localSheetId="40">#REF!</definedName>
    <definedName name="fhjyg" localSheetId="41">#REF!</definedName>
    <definedName name="fhjyg" localSheetId="42">#REF!</definedName>
    <definedName name="fhjyg" localSheetId="43">#REF!</definedName>
    <definedName name="fhjyg" localSheetId="44">#REF!</definedName>
    <definedName name="fhjyg" localSheetId="32">#REF!</definedName>
    <definedName name="fhjyg" localSheetId="10">#REF!</definedName>
    <definedName name="fhjyg" localSheetId="11">#REF!</definedName>
    <definedName name="fhjyg" localSheetId="12">#REF!</definedName>
    <definedName name="fhjyg" localSheetId="13">#REF!</definedName>
    <definedName name="fhjyg" localSheetId="14">#REF!</definedName>
    <definedName name="fhjyg" localSheetId="15">#REF!</definedName>
    <definedName name="fhjyg" localSheetId="16">#REF!</definedName>
    <definedName name="fhjyg" localSheetId="17">#REF!</definedName>
    <definedName name="fhjyg" localSheetId="18">#REF!</definedName>
    <definedName name="fhjyg" localSheetId="20">#REF!</definedName>
    <definedName name="fhjyg" localSheetId="5">#REF!</definedName>
    <definedName name="fhjyg" localSheetId="6">#REF!</definedName>
    <definedName name="fhjyg" localSheetId="7">#REF!</definedName>
    <definedName name="fhjyg" localSheetId="8">#REF!</definedName>
    <definedName name="fhjyg" localSheetId="19">#REF!</definedName>
    <definedName name="fhjyg" localSheetId="21">#REF!</definedName>
    <definedName name="fhjyg" localSheetId="22">#REF!</definedName>
    <definedName name="fhjyg" localSheetId="23">#REF!</definedName>
    <definedName name="fhjyg" localSheetId="24">#REF!</definedName>
    <definedName name="fhjyg" localSheetId="25">#REF!</definedName>
    <definedName name="fhjyg" localSheetId="26">#REF!</definedName>
    <definedName name="fhjyg" localSheetId="27">#REF!</definedName>
    <definedName name="fhjyg" localSheetId="28">#REF!</definedName>
    <definedName name="fhjyg" localSheetId="9">#REF!</definedName>
    <definedName name="fhjyg" localSheetId="4">#REF!</definedName>
    <definedName name="fhjyg">#REF!</definedName>
    <definedName name="FIN" localSheetId="35">#REF!</definedName>
    <definedName name="FIN" localSheetId="39">#REF!</definedName>
    <definedName name="FIN" localSheetId="29">#REF!</definedName>
    <definedName name="FIN" localSheetId="30">#REF!</definedName>
    <definedName name="FIN" localSheetId="31">#REF!</definedName>
    <definedName name="FIN" localSheetId="33">#REF!</definedName>
    <definedName name="FIN" localSheetId="34">#REF!</definedName>
    <definedName name="FIN" localSheetId="36">#REF!</definedName>
    <definedName name="FIN" localSheetId="37">#REF!</definedName>
    <definedName name="FIN" localSheetId="38">#REF!</definedName>
    <definedName name="FIN" localSheetId="40">#REF!</definedName>
    <definedName name="FIN" localSheetId="41">#REF!</definedName>
    <definedName name="FIN" localSheetId="42">#REF!</definedName>
    <definedName name="FIN" localSheetId="43">#REF!</definedName>
    <definedName name="FIN" localSheetId="44">#REF!</definedName>
    <definedName name="FIN" localSheetId="32">#REF!</definedName>
    <definedName name="FIN" localSheetId="10">#REF!</definedName>
    <definedName name="FIN" localSheetId="11">#REF!</definedName>
    <definedName name="FIN" localSheetId="12">#REF!</definedName>
    <definedName name="FIN" localSheetId="13">#REF!</definedName>
    <definedName name="FIN" localSheetId="14">#REF!</definedName>
    <definedName name="FIN" localSheetId="15">#REF!</definedName>
    <definedName name="FIN" localSheetId="16">#REF!</definedName>
    <definedName name="FIN" localSheetId="17">#REF!</definedName>
    <definedName name="FIN" localSheetId="18">#REF!</definedName>
    <definedName name="FIN" localSheetId="20">#REF!</definedName>
    <definedName name="FIN" localSheetId="5">#REF!</definedName>
    <definedName name="FIN" localSheetId="6">#REF!</definedName>
    <definedName name="FIN" localSheetId="7">#REF!</definedName>
    <definedName name="FIN" localSheetId="8">#REF!</definedName>
    <definedName name="FIN" localSheetId="19">#REF!</definedName>
    <definedName name="FIN" localSheetId="21">#REF!</definedName>
    <definedName name="FIN" localSheetId="22">#REF!</definedName>
    <definedName name="FIN" localSheetId="23">#REF!</definedName>
    <definedName name="FIN" localSheetId="24">#REF!</definedName>
    <definedName name="FIN" localSheetId="25">#REF!</definedName>
    <definedName name="FIN" localSheetId="26">#REF!</definedName>
    <definedName name="FIN" localSheetId="27">#REF!</definedName>
    <definedName name="FIN" localSheetId="28">#REF!</definedName>
    <definedName name="FIN" localSheetId="9">#REF!</definedName>
    <definedName name="FIN" localSheetId="4">#REF!</definedName>
    <definedName name="FIN">#REF!</definedName>
    <definedName name="finish" localSheetId="35">#REF!</definedName>
    <definedName name="finish" localSheetId="39">#REF!</definedName>
    <definedName name="finish" localSheetId="29">#REF!</definedName>
    <definedName name="finish" localSheetId="30">#REF!</definedName>
    <definedName name="finish" localSheetId="31">#REF!</definedName>
    <definedName name="finish" localSheetId="33">#REF!</definedName>
    <definedName name="finish" localSheetId="34">#REF!</definedName>
    <definedName name="finish" localSheetId="36">#REF!</definedName>
    <definedName name="finish" localSheetId="37">#REF!</definedName>
    <definedName name="finish" localSheetId="38">#REF!</definedName>
    <definedName name="finish" localSheetId="40">#REF!</definedName>
    <definedName name="finish" localSheetId="41">#REF!</definedName>
    <definedName name="finish" localSheetId="42">#REF!</definedName>
    <definedName name="finish" localSheetId="43">#REF!</definedName>
    <definedName name="finish" localSheetId="44">#REF!</definedName>
    <definedName name="finish" localSheetId="32">#REF!</definedName>
    <definedName name="finish" localSheetId="10">#REF!</definedName>
    <definedName name="finish" localSheetId="11">#REF!</definedName>
    <definedName name="finish" localSheetId="12">#REF!</definedName>
    <definedName name="finish" localSheetId="13">#REF!</definedName>
    <definedName name="finish" localSheetId="14">#REF!</definedName>
    <definedName name="finish" localSheetId="15">#REF!</definedName>
    <definedName name="finish" localSheetId="16">#REF!</definedName>
    <definedName name="finish" localSheetId="17">#REF!</definedName>
    <definedName name="finish" localSheetId="18">#REF!</definedName>
    <definedName name="finish" localSheetId="20">#REF!</definedName>
    <definedName name="finish" localSheetId="5">#REF!</definedName>
    <definedName name="finish" localSheetId="6">#REF!</definedName>
    <definedName name="finish" localSheetId="7">#REF!</definedName>
    <definedName name="finish" localSheetId="8">#REF!</definedName>
    <definedName name="finish" localSheetId="19">#REF!</definedName>
    <definedName name="finish" localSheetId="21">#REF!</definedName>
    <definedName name="finish" localSheetId="22">#REF!</definedName>
    <definedName name="finish" localSheetId="23">#REF!</definedName>
    <definedName name="finish" localSheetId="24">#REF!</definedName>
    <definedName name="finish" localSheetId="25">#REF!</definedName>
    <definedName name="finish" localSheetId="26">#REF!</definedName>
    <definedName name="finish" localSheetId="27">#REF!</definedName>
    <definedName name="finish" localSheetId="28">#REF!</definedName>
    <definedName name="finish" localSheetId="9">#REF!</definedName>
    <definedName name="finish" localSheetId="4">#REF!</definedName>
    <definedName name="finish">#REF!</definedName>
    <definedName name="Finishing_Works" localSheetId="35">#REF!</definedName>
    <definedName name="Finishing_Works" localSheetId="39">#REF!</definedName>
    <definedName name="Finishing_Works" localSheetId="29">#REF!</definedName>
    <definedName name="Finishing_Works" localSheetId="30">#REF!</definedName>
    <definedName name="Finishing_Works" localSheetId="31">#REF!</definedName>
    <definedName name="Finishing_Works" localSheetId="33">#REF!</definedName>
    <definedName name="Finishing_Works" localSheetId="34">#REF!</definedName>
    <definedName name="Finishing_Works" localSheetId="36">#REF!</definedName>
    <definedName name="Finishing_Works" localSheetId="37">#REF!</definedName>
    <definedName name="Finishing_Works" localSheetId="38">#REF!</definedName>
    <definedName name="Finishing_Works" localSheetId="40">#REF!</definedName>
    <definedName name="Finishing_Works" localSheetId="41">#REF!</definedName>
    <definedName name="Finishing_Works" localSheetId="42">#REF!</definedName>
    <definedName name="Finishing_Works" localSheetId="43">#REF!</definedName>
    <definedName name="Finishing_Works" localSheetId="44">#REF!</definedName>
    <definedName name="Finishing_Works" localSheetId="32">#REF!</definedName>
    <definedName name="Finishing_Works" localSheetId="10">#REF!</definedName>
    <definedName name="Finishing_Works" localSheetId="11">#REF!</definedName>
    <definedName name="Finishing_Works" localSheetId="12">#REF!</definedName>
    <definedName name="Finishing_Works" localSheetId="13">#REF!</definedName>
    <definedName name="Finishing_Works" localSheetId="14">#REF!</definedName>
    <definedName name="Finishing_Works" localSheetId="15">#REF!</definedName>
    <definedName name="Finishing_Works" localSheetId="16">#REF!</definedName>
    <definedName name="Finishing_Works" localSheetId="17">#REF!</definedName>
    <definedName name="Finishing_Works" localSheetId="18">#REF!</definedName>
    <definedName name="Finishing_Works" localSheetId="20">#REF!</definedName>
    <definedName name="Finishing_Works" localSheetId="5">#REF!</definedName>
    <definedName name="Finishing_Works" localSheetId="6">#REF!</definedName>
    <definedName name="Finishing_Works" localSheetId="7">#REF!</definedName>
    <definedName name="Finishing_Works" localSheetId="8">#REF!</definedName>
    <definedName name="Finishing_Works" localSheetId="19">#REF!</definedName>
    <definedName name="Finishing_Works" localSheetId="21">#REF!</definedName>
    <definedName name="Finishing_Works" localSheetId="22">#REF!</definedName>
    <definedName name="Finishing_Works" localSheetId="23">#REF!</definedName>
    <definedName name="Finishing_Works" localSheetId="24">#REF!</definedName>
    <definedName name="Finishing_Works" localSheetId="25">#REF!</definedName>
    <definedName name="Finishing_Works" localSheetId="26">#REF!</definedName>
    <definedName name="Finishing_Works" localSheetId="27">#REF!</definedName>
    <definedName name="Finishing_Works" localSheetId="28">#REF!</definedName>
    <definedName name="Finishing_Works" localSheetId="9">#REF!</definedName>
    <definedName name="Finishing_Works" localSheetId="4">#REF!</definedName>
    <definedName name="Finishing_Works">#REF!</definedName>
    <definedName name="FINTRI" localSheetId="35">#REF!</definedName>
    <definedName name="FINTRI" localSheetId="39">#REF!</definedName>
    <definedName name="FINTRI" localSheetId="29">#REF!</definedName>
    <definedName name="FINTRI" localSheetId="30">#REF!</definedName>
    <definedName name="FINTRI" localSheetId="31">#REF!</definedName>
    <definedName name="FINTRI" localSheetId="33">#REF!</definedName>
    <definedName name="FINTRI" localSheetId="34">#REF!</definedName>
    <definedName name="FINTRI" localSheetId="36">#REF!</definedName>
    <definedName name="FINTRI" localSheetId="37">#REF!</definedName>
    <definedName name="FINTRI" localSheetId="38">#REF!</definedName>
    <definedName name="FINTRI" localSheetId="40">#REF!</definedName>
    <definedName name="FINTRI" localSheetId="41">#REF!</definedName>
    <definedName name="FINTRI" localSheetId="42">#REF!</definedName>
    <definedName name="FINTRI" localSheetId="43">#REF!</definedName>
    <definedName name="FINTRI" localSheetId="44">#REF!</definedName>
    <definedName name="FINTRI" localSheetId="32">#REF!</definedName>
    <definedName name="FINTRI" localSheetId="10">#REF!</definedName>
    <definedName name="FINTRI" localSheetId="11">#REF!</definedName>
    <definedName name="FINTRI" localSheetId="12">#REF!</definedName>
    <definedName name="FINTRI" localSheetId="13">#REF!</definedName>
    <definedName name="FINTRI" localSheetId="14">#REF!</definedName>
    <definedName name="FINTRI" localSheetId="15">#REF!</definedName>
    <definedName name="FINTRI" localSheetId="16">#REF!</definedName>
    <definedName name="FINTRI" localSheetId="17">#REF!</definedName>
    <definedName name="FINTRI" localSheetId="18">#REF!</definedName>
    <definedName name="FINTRI" localSheetId="20">#REF!</definedName>
    <definedName name="FINTRI" localSheetId="5">#REF!</definedName>
    <definedName name="FINTRI" localSheetId="6">#REF!</definedName>
    <definedName name="FINTRI" localSheetId="7">#REF!</definedName>
    <definedName name="FINTRI" localSheetId="8">#REF!</definedName>
    <definedName name="FINTRI" localSheetId="19">#REF!</definedName>
    <definedName name="FINTRI" localSheetId="21">#REF!</definedName>
    <definedName name="FINTRI" localSheetId="22">#REF!</definedName>
    <definedName name="FINTRI" localSheetId="23">#REF!</definedName>
    <definedName name="FINTRI" localSheetId="24">#REF!</definedName>
    <definedName name="FINTRI" localSheetId="25">#REF!</definedName>
    <definedName name="FINTRI" localSheetId="26">#REF!</definedName>
    <definedName name="FINTRI" localSheetId="27">#REF!</definedName>
    <definedName name="FINTRI" localSheetId="28">#REF!</definedName>
    <definedName name="FINTRI" localSheetId="9">#REF!</definedName>
    <definedName name="FINTRI" localSheetId="4">#REF!</definedName>
    <definedName name="FINTRI">#REF!</definedName>
    <definedName name="fixed_asset" localSheetId="35">#REF!</definedName>
    <definedName name="fixed_asset" localSheetId="39">#REF!</definedName>
    <definedName name="fixed_asset" localSheetId="29">#REF!</definedName>
    <definedName name="fixed_asset" localSheetId="30">#REF!</definedName>
    <definedName name="fixed_asset" localSheetId="31">#REF!</definedName>
    <definedName name="fixed_asset" localSheetId="33">#REF!</definedName>
    <definedName name="fixed_asset" localSheetId="34">#REF!</definedName>
    <definedName name="fixed_asset" localSheetId="36">#REF!</definedName>
    <definedName name="fixed_asset" localSheetId="37">#REF!</definedName>
    <definedName name="fixed_asset" localSheetId="38">#REF!</definedName>
    <definedName name="fixed_asset" localSheetId="40">#REF!</definedName>
    <definedName name="fixed_asset" localSheetId="41">#REF!</definedName>
    <definedName name="fixed_asset" localSheetId="42">#REF!</definedName>
    <definedName name="fixed_asset" localSheetId="43">#REF!</definedName>
    <definedName name="fixed_asset" localSheetId="44">#REF!</definedName>
    <definedName name="fixed_asset" localSheetId="32">#REF!</definedName>
    <definedName name="fixed_asset" localSheetId="10">#REF!</definedName>
    <definedName name="fixed_asset" localSheetId="11">#REF!</definedName>
    <definedName name="fixed_asset" localSheetId="12">#REF!</definedName>
    <definedName name="fixed_asset" localSheetId="13">#REF!</definedName>
    <definedName name="fixed_asset" localSheetId="14">#REF!</definedName>
    <definedName name="fixed_asset" localSheetId="15">#REF!</definedName>
    <definedName name="fixed_asset" localSheetId="16">#REF!</definedName>
    <definedName name="fixed_asset" localSheetId="17">#REF!</definedName>
    <definedName name="fixed_asset" localSheetId="18">#REF!</definedName>
    <definedName name="fixed_asset" localSheetId="20">#REF!</definedName>
    <definedName name="fixed_asset" localSheetId="5">#REF!</definedName>
    <definedName name="fixed_asset" localSheetId="6">#REF!</definedName>
    <definedName name="fixed_asset" localSheetId="7">#REF!</definedName>
    <definedName name="fixed_asset" localSheetId="8">#REF!</definedName>
    <definedName name="fixed_asset" localSheetId="19">#REF!</definedName>
    <definedName name="fixed_asset" localSheetId="21">#REF!</definedName>
    <definedName name="fixed_asset" localSheetId="22">#REF!</definedName>
    <definedName name="fixed_asset" localSheetId="23">#REF!</definedName>
    <definedName name="fixed_asset" localSheetId="24">#REF!</definedName>
    <definedName name="fixed_asset" localSheetId="25">#REF!</definedName>
    <definedName name="fixed_asset" localSheetId="26">#REF!</definedName>
    <definedName name="fixed_asset" localSheetId="27">#REF!</definedName>
    <definedName name="fixed_asset" localSheetId="28">#REF!</definedName>
    <definedName name="fixed_asset" localSheetId="9">#REF!</definedName>
    <definedName name="fixed_asset" localSheetId="4">#REF!</definedName>
    <definedName name="fixed_asset">#REF!</definedName>
    <definedName name="Fps" localSheetId="35">#REF!</definedName>
    <definedName name="Fps" localSheetId="39">#REF!</definedName>
    <definedName name="Fps" localSheetId="29">#REF!</definedName>
    <definedName name="Fps" localSheetId="30">#REF!</definedName>
    <definedName name="Fps" localSheetId="31">#REF!</definedName>
    <definedName name="Fps" localSheetId="33">#REF!</definedName>
    <definedName name="Fps" localSheetId="34">#REF!</definedName>
    <definedName name="Fps" localSheetId="36">#REF!</definedName>
    <definedName name="Fps" localSheetId="37">#REF!</definedName>
    <definedName name="Fps" localSheetId="38">#REF!</definedName>
    <definedName name="Fps" localSheetId="40">#REF!</definedName>
    <definedName name="Fps" localSheetId="41">#REF!</definedName>
    <definedName name="Fps" localSheetId="42">#REF!</definedName>
    <definedName name="Fps" localSheetId="43">#REF!</definedName>
    <definedName name="Fps" localSheetId="44">#REF!</definedName>
    <definedName name="Fps" localSheetId="32">#REF!</definedName>
    <definedName name="Fps" localSheetId="10">#REF!</definedName>
    <definedName name="Fps" localSheetId="11">#REF!</definedName>
    <definedName name="Fps" localSheetId="12">#REF!</definedName>
    <definedName name="Fps" localSheetId="13">#REF!</definedName>
    <definedName name="Fps" localSheetId="14">#REF!</definedName>
    <definedName name="Fps" localSheetId="15">#REF!</definedName>
    <definedName name="Fps" localSheetId="16">#REF!</definedName>
    <definedName name="Fps" localSheetId="17">#REF!</definedName>
    <definedName name="Fps" localSheetId="18">#REF!</definedName>
    <definedName name="Fps" localSheetId="20">#REF!</definedName>
    <definedName name="Fps" localSheetId="5">#REF!</definedName>
    <definedName name="Fps" localSheetId="6">#REF!</definedName>
    <definedName name="Fps" localSheetId="7">#REF!</definedName>
    <definedName name="Fps" localSheetId="8">#REF!</definedName>
    <definedName name="Fps" localSheetId="19">#REF!</definedName>
    <definedName name="Fps" localSheetId="21">#REF!</definedName>
    <definedName name="Fps" localSheetId="22">#REF!</definedName>
    <definedName name="Fps" localSheetId="23">#REF!</definedName>
    <definedName name="Fps" localSheetId="24">#REF!</definedName>
    <definedName name="Fps" localSheetId="25">#REF!</definedName>
    <definedName name="Fps" localSheetId="26">#REF!</definedName>
    <definedName name="Fps" localSheetId="27">#REF!</definedName>
    <definedName name="Fps" localSheetId="28">#REF!</definedName>
    <definedName name="Fps" localSheetId="9">#REF!</definedName>
    <definedName name="Fps" localSheetId="4">#REF!</definedName>
    <definedName name="Fps">#REF!</definedName>
    <definedName name="frncis" localSheetId="35">#REF!</definedName>
    <definedName name="frncis" localSheetId="39">#REF!</definedName>
    <definedName name="frncis" localSheetId="29">#REF!</definedName>
    <definedName name="frncis" localSheetId="30">#REF!</definedName>
    <definedName name="frncis" localSheetId="31">#REF!</definedName>
    <definedName name="frncis" localSheetId="33">#REF!</definedName>
    <definedName name="frncis" localSheetId="34">#REF!</definedName>
    <definedName name="frncis" localSheetId="36">#REF!</definedName>
    <definedName name="frncis" localSheetId="37">#REF!</definedName>
    <definedName name="frncis" localSheetId="38">#REF!</definedName>
    <definedName name="frncis" localSheetId="40">#REF!</definedName>
    <definedName name="frncis" localSheetId="41">#REF!</definedName>
    <definedName name="frncis" localSheetId="42">#REF!</definedName>
    <definedName name="frncis" localSheetId="43">#REF!</definedName>
    <definedName name="frncis" localSheetId="44">#REF!</definedName>
    <definedName name="frncis" localSheetId="32">#REF!</definedName>
    <definedName name="frncis" localSheetId="10">#REF!</definedName>
    <definedName name="frncis" localSheetId="11">#REF!</definedName>
    <definedName name="frncis" localSheetId="12">#REF!</definedName>
    <definedName name="frncis" localSheetId="13">#REF!</definedName>
    <definedName name="frncis" localSheetId="14">#REF!</definedName>
    <definedName name="frncis" localSheetId="15">#REF!</definedName>
    <definedName name="frncis" localSheetId="16">#REF!</definedName>
    <definedName name="frncis" localSheetId="17">#REF!</definedName>
    <definedName name="frncis" localSheetId="18">#REF!</definedName>
    <definedName name="frncis" localSheetId="20">#REF!</definedName>
    <definedName name="frncis" localSheetId="5">#REF!</definedName>
    <definedName name="frncis" localSheetId="6">#REF!</definedName>
    <definedName name="frncis" localSheetId="7">#REF!</definedName>
    <definedName name="frncis" localSheetId="8">#REF!</definedName>
    <definedName name="frncis" localSheetId="19">#REF!</definedName>
    <definedName name="frncis" localSheetId="21">#REF!</definedName>
    <definedName name="frncis" localSheetId="22">#REF!</definedName>
    <definedName name="frncis" localSheetId="23">#REF!</definedName>
    <definedName name="frncis" localSheetId="24">#REF!</definedName>
    <definedName name="frncis" localSheetId="25">#REF!</definedName>
    <definedName name="frncis" localSheetId="26">#REF!</definedName>
    <definedName name="frncis" localSheetId="27">#REF!</definedName>
    <definedName name="frncis" localSheetId="28">#REF!</definedName>
    <definedName name="frncis" localSheetId="9">#REF!</definedName>
    <definedName name="frncis" localSheetId="4">#REF!</definedName>
    <definedName name="frncis">#REF!</definedName>
    <definedName name="G" localSheetId="35">#REF!</definedName>
    <definedName name="G" localSheetId="39">#REF!</definedName>
    <definedName name="G" localSheetId="29">#REF!</definedName>
    <definedName name="G" localSheetId="30">#REF!</definedName>
    <definedName name="G" localSheetId="31">#REF!</definedName>
    <definedName name="G" localSheetId="33">#REF!</definedName>
    <definedName name="G" localSheetId="34">#REF!</definedName>
    <definedName name="G" localSheetId="36">#REF!</definedName>
    <definedName name="G" localSheetId="37">#REF!</definedName>
    <definedName name="G" localSheetId="38">#REF!</definedName>
    <definedName name="G" localSheetId="40">#REF!</definedName>
    <definedName name="G" localSheetId="41">#REF!</definedName>
    <definedName name="G" localSheetId="42">#REF!</definedName>
    <definedName name="G" localSheetId="43">#REF!</definedName>
    <definedName name="G" localSheetId="44">#REF!</definedName>
    <definedName name="G" localSheetId="32">#REF!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20">#REF!</definedName>
    <definedName name="G" localSheetId="5">#REF!</definedName>
    <definedName name="G" localSheetId="6">#REF!</definedName>
    <definedName name="G" localSheetId="7">#REF!</definedName>
    <definedName name="G" localSheetId="8">#REF!</definedName>
    <definedName name="G" localSheetId="19">#REF!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9">#REF!</definedName>
    <definedName name="G" localSheetId="4">#REF!</definedName>
    <definedName name="G">#REF!</definedName>
    <definedName name="General" localSheetId="35">#REF!</definedName>
    <definedName name="General" localSheetId="39">#REF!</definedName>
    <definedName name="General" localSheetId="29">#REF!</definedName>
    <definedName name="General" localSheetId="30">#REF!</definedName>
    <definedName name="General" localSheetId="31">#REF!</definedName>
    <definedName name="General" localSheetId="33">#REF!</definedName>
    <definedName name="General" localSheetId="34">#REF!</definedName>
    <definedName name="General" localSheetId="36">#REF!</definedName>
    <definedName name="General" localSheetId="37">#REF!</definedName>
    <definedName name="General" localSheetId="38">#REF!</definedName>
    <definedName name="General" localSheetId="40">#REF!</definedName>
    <definedName name="General" localSheetId="41">#REF!</definedName>
    <definedName name="General" localSheetId="42">#REF!</definedName>
    <definedName name="General" localSheetId="43">#REF!</definedName>
    <definedName name="General" localSheetId="44">#REF!</definedName>
    <definedName name="General" localSheetId="32">#REF!</definedName>
    <definedName name="General" localSheetId="10">#REF!</definedName>
    <definedName name="General" localSheetId="11">#REF!</definedName>
    <definedName name="General" localSheetId="12">#REF!</definedName>
    <definedName name="General" localSheetId="13">#REF!</definedName>
    <definedName name="General" localSheetId="14">#REF!</definedName>
    <definedName name="General" localSheetId="15">#REF!</definedName>
    <definedName name="General" localSheetId="16">#REF!</definedName>
    <definedName name="General" localSheetId="17">#REF!</definedName>
    <definedName name="General" localSheetId="18">#REF!</definedName>
    <definedName name="General" localSheetId="20">#REF!</definedName>
    <definedName name="General" localSheetId="5">#REF!</definedName>
    <definedName name="General" localSheetId="6">#REF!</definedName>
    <definedName name="General" localSheetId="7">#REF!</definedName>
    <definedName name="General" localSheetId="8">#REF!</definedName>
    <definedName name="General" localSheetId="19">#REF!</definedName>
    <definedName name="General" localSheetId="21">#REF!</definedName>
    <definedName name="General" localSheetId="22">#REF!</definedName>
    <definedName name="General" localSheetId="23">#REF!</definedName>
    <definedName name="General" localSheetId="24">#REF!</definedName>
    <definedName name="General" localSheetId="25">#REF!</definedName>
    <definedName name="General" localSheetId="26">#REF!</definedName>
    <definedName name="General" localSheetId="27">#REF!</definedName>
    <definedName name="General" localSheetId="28">#REF!</definedName>
    <definedName name="General" localSheetId="9">#REF!</definedName>
    <definedName name="General" localSheetId="4">#REF!</definedName>
    <definedName name="General">#REF!</definedName>
    <definedName name="gf_room" localSheetId="35">#REF!</definedName>
    <definedName name="gf_room" localSheetId="39">#REF!</definedName>
    <definedName name="gf_room" localSheetId="29">#REF!</definedName>
    <definedName name="gf_room" localSheetId="30">#REF!</definedName>
    <definedName name="gf_room" localSheetId="31">#REF!</definedName>
    <definedName name="gf_room" localSheetId="33">#REF!</definedName>
    <definedName name="gf_room" localSheetId="34">#REF!</definedName>
    <definedName name="gf_room" localSheetId="36">#REF!</definedName>
    <definedName name="gf_room" localSheetId="37">#REF!</definedName>
    <definedName name="gf_room" localSheetId="38">#REF!</definedName>
    <definedName name="gf_room" localSheetId="40">#REF!</definedName>
    <definedName name="gf_room" localSheetId="41">#REF!</definedName>
    <definedName name="gf_room" localSheetId="42">#REF!</definedName>
    <definedName name="gf_room" localSheetId="43">#REF!</definedName>
    <definedName name="gf_room" localSheetId="44">#REF!</definedName>
    <definedName name="gf_room" localSheetId="32">#REF!</definedName>
    <definedName name="gf_room" localSheetId="10">#REF!</definedName>
    <definedName name="gf_room" localSheetId="11">#REF!</definedName>
    <definedName name="gf_room" localSheetId="12">#REF!</definedName>
    <definedName name="gf_room" localSheetId="13">#REF!</definedName>
    <definedName name="gf_room" localSheetId="14">#REF!</definedName>
    <definedName name="gf_room" localSheetId="15">#REF!</definedName>
    <definedName name="gf_room" localSheetId="16">#REF!</definedName>
    <definedName name="gf_room" localSheetId="17">#REF!</definedName>
    <definedName name="gf_room" localSheetId="18">#REF!</definedName>
    <definedName name="gf_room" localSheetId="20">#REF!</definedName>
    <definedName name="gf_room" localSheetId="5">#REF!</definedName>
    <definedName name="gf_room" localSheetId="6">#REF!</definedName>
    <definedName name="gf_room" localSheetId="7">#REF!</definedName>
    <definedName name="gf_room" localSheetId="8">#REF!</definedName>
    <definedName name="gf_room" localSheetId="19">#REF!</definedName>
    <definedName name="gf_room" localSheetId="21">#REF!</definedName>
    <definedName name="gf_room" localSheetId="22">#REF!</definedName>
    <definedName name="gf_room" localSheetId="23">#REF!</definedName>
    <definedName name="gf_room" localSheetId="24">#REF!</definedName>
    <definedName name="gf_room" localSheetId="25">#REF!</definedName>
    <definedName name="gf_room" localSheetId="26">#REF!</definedName>
    <definedName name="gf_room" localSheetId="27">#REF!</definedName>
    <definedName name="gf_room" localSheetId="28">#REF!</definedName>
    <definedName name="gf_room" localSheetId="9">#REF!</definedName>
    <definedName name="gf_room" localSheetId="4">#REF!</definedName>
    <definedName name="gf_room">#REF!</definedName>
    <definedName name="GFA" localSheetId="35">#REF!</definedName>
    <definedName name="GFA" localSheetId="39">#REF!</definedName>
    <definedName name="GFA" localSheetId="29">#REF!</definedName>
    <definedName name="GFA" localSheetId="30">#REF!</definedName>
    <definedName name="GFA" localSheetId="31">#REF!</definedName>
    <definedName name="GFA" localSheetId="33">#REF!</definedName>
    <definedName name="GFA" localSheetId="34">#REF!</definedName>
    <definedName name="GFA" localSheetId="36">#REF!</definedName>
    <definedName name="GFA" localSheetId="37">#REF!</definedName>
    <definedName name="GFA" localSheetId="38">#REF!</definedName>
    <definedName name="GFA" localSheetId="40">#REF!</definedName>
    <definedName name="GFA" localSheetId="41">#REF!</definedName>
    <definedName name="GFA" localSheetId="42">#REF!</definedName>
    <definedName name="GFA" localSheetId="43">#REF!</definedName>
    <definedName name="GFA" localSheetId="44">#REF!</definedName>
    <definedName name="GFA" localSheetId="32">#REF!</definedName>
    <definedName name="GFA" localSheetId="10">#REF!</definedName>
    <definedName name="GFA" localSheetId="11">#REF!</definedName>
    <definedName name="GFA" localSheetId="12">#REF!</definedName>
    <definedName name="GFA" localSheetId="13">#REF!</definedName>
    <definedName name="GFA" localSheetId="14">#REF!</definedName>
    <definedName name="GFA" localSheetId="15">#REF!</definedName>
    <definedName name="GFA" localSheetId="16">#REF!</definedName>
    <definedName name="GFA" localSheetId="17">#REF!</definedName>
    <definedName name="GFA" localSheetId="18">#REF!</definedName>
    <definedName name="GFA" localSheetId="20">#REF!</definedName>
    <definedName name="GFA" localSheetId="5">#REF!</definedName>
    <definedName name="GFA" localSheetId="6">#REF!</definedName>
    <definedName name="GFA" localSheetId="7">#REF!</definedName>
    <definedName name="GFA" localSheetId="8">#REF!</definedName>
    <definedName name="GFA" localSheetId="19">#REF!</definedName>
    <definedName name="GFA" localSheetId="21">#REF!</definedName>
    <definedName name="GFA" localSheetId="22">#REF!</definedName>
    <definedName name="GFA" localSheetId="23">#REF!</definedName>
    <definedName name="GFA" localSheetId="24">#REF!</definedName>
    <definedName name="GFA" localSheetId="25">#REF!</definedName>
    <definedName name="GFA" localSheetId="26">#REF!</definedName>
    <definedName name="GFA" localSheetId="27">#REF!</definedName>
    <definedName name="GFA" localSheetId="28">#REF!</definedName>
    <definedName name="GFA" localSheetId="9">#REF!</definedName>
    <definedName name="GFA" localSheetId="4">#REF!</definedName>
    <definedName name="GFA">#REF!</definedName>
    <definedName name="ghj" localSheetId="35">#REF!</definedName>
    <definedName name="ghj" localSheetId="39">#REF!</definedName>
    <definedName name="ghj" localSheetId="29">#REF!</definedName>
    <definedName name="ghj" localSheetId="30">#REF!</definedName>
    <definedName name="ghj" localSheetId="31">#REF!</definedName>
    <definedName name="ghj" localSheetId="33">#REF!</definedName>
    <definedName name="ghj" localSheetId="34">#REF!</definedName>
    <definedName name="ghj" localSheetId="36">#REF!</definedName>
    <definedName name="ghj" localSheetId="37">#REF!</definedName>
    <definedName name="ghj" localSheetId="38">#REF!</definedName>
    <definedName name="ghj" localSheetId="40">#REF!</definedName>
    <definedName name="ghj" localSheetId="41">#REF!</definedName>
    <definedName name="ghj" localSheetId="42">#REF!</definedName>
    <definedName name="ghj" localSheetId="43">#REF!</definedName>
    <definedName name="ghj" localSheetId="44">#REF!</definedName>
    <definedName name="ghj" localSheetId="32">#REF!</definedName>
    <definedName name="ghj" localSheetId="10">#REF!</definedName>
    <definedName name="ghj" localSheetId="11">#REF!</definedName>
    <definedName name="ghj" localSheetId="12">#REF!</definedName>
    <definedName name="ghj" localSheetId="13">#REF!</definedName>
    <definedName name="ghj" localSheetId="14">#REF!</definedName>
    <definedName name="ghj" localSheetId="15">#REF!</definedName>
    <definedName name="ghj" localSheetId="16">#REF!</definedName>
    <definedName name="ghj" localSheetId="17">#REF!</definedName>
    <definedName name="ghj" localSheetId="18">#REF!</definedName>
    <definedName name="ghj" localSheetId="20">#REF!</definedName>
    <definedName name="ghj" localSheetId="5">#REF!</definedName>
    <definedName name="ghj" localSheetId="6">#REF!</definedName>
    <definedName name="ghj" localSheetId="7">#REF!</definedName>
    <definedName name="ghj" localSheetId="8">#REF!</definedName>
    <definedName name="ghj" localSheetId="19">#REF!</definedName>
    <definedName name="ghj" localSheetId="21">#REF!</definedName>
    <definedName name="ghj" localSheetId="22">#REF!</definedName>
    <definedName name="ghj" localSheetId="23">#REF!</definedName>
    <definedName name="ghj" localSheetId="24">#REF!</definedName>
    <definedName name="ghj" localSheetId="25">#REF!</definedName>
    <definedName name="ghj" localSheetId="26">#REF!</definedName>
    <definedName name="ghj" localSheetId="27">#REF!</definedName>
    <definedName name="ghj" localSheetId="28">#REF!</definedName>
    <definedName name="ghj" localSheetId="9">#REF!</definedName>
    <definedName name="ghj" localSheetId="4">#REF!</definedName>
    <definedName name="ghj">#REF!</definedName>
    <definedName name="Grout" localSheetId="35">#REF!</definedName>
    <definedName name="Grout" localSheetId="39">#REF!</definedName>
    <definedName name="Grout" localSheetId="29">#REF!</definedName>
    <definedName name="Grout" localSheetId="30">#REF!</definedName>
    <definedName name="Grout" localSheetId="31">#REF!</definedName>
    <definedName name="Grout" localSheetId="33">#REF!</definedName>
    <definedName name="Grout" localSheetId="34">#REF!</definedName>
    <definedName name="Grout" localSheetId="36">#REF!</definedName>
    <definedName name="Grout" localSheetId="37">#REF!</definedName>
    <definedName name="Grout" localSheetId="38">#REF!</definedName>
    <definedName name="Grout" localSheetId="40">#REF!</definedName>
    <definedName name="Grout" localSheetId="41">#REF!</definedName>
    <definedName name="Grout" localSheetId="42">#REF!</definedName>
    <definedName name="Grout" localSheetId="43">#REF!</definedName>
    <definedName name="Grout" localSheetId="44">#REF!</definedName>
    <definedName name="Grout" localSheetId="32">#REF!</definedName>
    <definedName name="Grout" localSheetId="10">#REF!</definedName>
    <definedName name="Grout" localSheetId="11">#REF!</definedName>
    <definedName name="Grout" localSheetId="12">#REF!</definedName>
    <definedName name="Grout" localSheetId="13">#REF!</definedName>
    <definedName name="Grout" localSheetId="14">#REF!</definedName>
    <definedName name="Grout" localSheetId="15">#REF!</definedName>
    <definedName name="Grout" localSheetId="16">#REF!</definedName>
    <definedName name="Grout" localSheetId="17">#REF!</definedName>
    <definedName name="Grout" localSheetId="18">#REF!</definedName>
    <definedName name="Grout" localSheetId="20">#REF!</definedName>
    <definedName name="Grout" localSheetId="5">#REF!</definedName>
    <definedName name="Grout" localSheetId="6">#REF!</definedName>
    <definedName name="Grout" localSheetId="7">#REF!</definedName>
    <definedName name="Grout" localSheetId="8">#REF!</definedName>
    <definedName name="Grout" localSheetId="19">#REF!</definedName>
    <definedName name="Grout" localSheetId="21">#REF!</definedName>
    <definedName name="Grout" localSheetId="22">#REF!</definedName>
    <definedName name="Grout" localSheetId="23">#REF!</definedName>
    <definedName name="Grout" localSheetId="24">#REF!</definedName>
    <definedName name="Grout" localSheetId="25">#REF!</definedName>
    <definedName name="Grout" localSheetId="26">#REF!</definedName>
    <definedName name="Grout" localSheetId="27">#REF!</definedName>
    <definedName name="Grout" localSheetId="28">#REF!</definedName>
    <definedName name="Grout" localSheetId="9">#REF!</definedName>
    <definedName name="Grout" localSheetId="4">#REF!</definedName>
    <definedName name="Grout">#REF!</definedName>
    <definedName name="GroutedRiprap" localSheetId="35">#REF!</definedName>
    <definedName name="GroutedRiprap" localSheetId="39">#REF!</definedName>
    <definedName name="GroutedRiprap" localSheetId="29">#REF!</definedName>
    <definedName name="GroutedRiprap" localSheetId="30">#REF!</definedName>
    <definedName name="GroutedRiprap" localSheetId="31">#REF!</definedName>
    <definedName name="GroutedRiprap" localSheetId="33">#REF!</definedName>
    <definedName name="GroutedRiprap" localSheetId="34">#REF!</definedName>
    <definedName name="GroutedRiprap" localSheetId="36">#REF!</definedName>
    <definedName name="GroutedRiprap" localSheetId="37">#REF!</definedName>
    <definedName name="GroutedRiprap" localSheetId="38">#REF!</definedName>
    <definedName name="GroutedRiprap" localSheetId="40">#REF!</definedName>
    <definedName name="GroutedRiprap" localSheetId="41">#REF!</definedName>
    <definedName name="GroutedRiprap" localSheetId="42">#REF!</definedName>
    <definedName name="GroutedRiprap" localSheetId="43">#REF!</definedName>
    <definedName name="GroutedRiprap" localSheetId="44">#REF!</definedName>
    <definedName name="GroutedRiprap" localSheetId="32">#REF!</definedName>
    <definedName name="GroutedRiprap" localSheetId="10">#REF!</definedName>
    <definedName name="GroutedRiprap" localSheetId="11">#REF!</definedName>
    <definedName name="GroutedRiprap" localSheetId="12">#REF!</definedName>
    <definedName name="GroutedRiprap" localSheetId="13">#REF!</definedName>
    <definedName name="GroutedRiprap" localSheetId="14">#REF!</definedName>
    <definedName name="GroutedRiprap" localSheetId="15">#REF!</definedName>
    <definedName name="GroutedRiprap" localSheetId="16">#REF!</definedName>
    <definedName name="GroutedRiprap" localSheetId="17">#REF!</definedName>
    <definedName name="GroutedRiprap" localSheetId="18">#REF!</definedName>
    <definedName name="GroutedRiprap" localSheetId="20">#REF!</definedName>
    <definedName name="GroutedRiprap" localSheetId="5">#REF!</definedName>
    <definedName name="GroutedRiprap" localSheetId="6">#REF!</definedName>
    <definedName name="GroutedRiprap" localSheetId="7">#REF!</definedName>
    <definedName name="GroutedRiprap" localSheetId="8">#REF!</definedName>
    <definedName name="GroutedRiprap" localSheetId="19">#REF!</definedName>
    <definedName name="GroutedRiprap" localSheetId="21">#REF!</definedName>
    <definedName name="GroutedRiprap" localSheetId="22">#REF!</definedName>
    <definedName name="GroutedRiprap" localSheetId="23">#REF!</definedName>
    <definedName name="GroutedRiprap" localSheetId="24">#REF!</definedName>
    <definedName name="GroutedRiprap" localSheetId="25">#REF!</definedName>
    <definedName name="GroutedRiprap" localSheetId="26">#REF!</definedName>
    <definedName name="GroutedRiprap" localSheetId="27">#REF!</definedName>
    <definedName name="GroutedRiprap" localSheetId="28">#REF!</definedName>
    <definedName name="GroutedRiprap" localSheetId="9">#REF!</definedName>
    <definedName name="GroutedRiprap" localSheetId="4">#REF!</definedName>
    <definedName name="GroutedRiprap">#REF!</definedName>
    <definedName name="H" localSheetId="35">#REF!</definedName>
    <definedName name="H" localSheetId="39">#REF!</definedName>
    <definedName name="H" localSheetId="29">#REF!</definedName>
    <definedName name="H" localSheetId="30">#REF!</definedName>
    <definedName name="H" localSheetId="31">#REF!</definedName>
    <definedName name="H" localSheetId="33">#REF!</definedName>
    <definedName name="H" localSheetId="34">#REF!</definedName>
    <definedName name="H" localSheetId="36">#REF!</definedName>
    <definedName name="H" localSheetId="37">#REF!</definedName>
    <definedName name="H" localSheetId="38">#REF!</definedName>
    <definedName name="H" localSheetId="40">#REF!</definedName>
    <definedName name="H" localSheetId="41">#REF!</definedName>
    <definedName name="H" localSheetId="42">#REF!</definedName>
    <definedName name="H" localSheetId="43">#REF!</definedName>
    <definedName name="H" localSheetId="44">#REF!</definedName>
    <definedName name="H" localSheetId="32">#REF!</definedName>
    <definedName name="H" localSheetId="10">#REF!</definedName>
    <definedName name="H" localSheetId="11">#REF!</definedName>
    <definedName name="H" localSheetId="12">#REF!</definedName>
    <definedName name="H" localSheetId="13">#REF!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20">#REF!</definedName>
    <definedName name="H" localSheetId="5">#REF!</definedName>
    <definedName name="H" localSheetId="6">#REF!</definedName>
    <definedName name="H" localSheetId="7">#REF!</definedName>
    <definedName name="H" localSheetId="8">#REF!</definedName>
    <definedName name="H" localSheetId="19">#REF!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9">#REF!</definedName>
    <definedName name="H" localSheetId="4">#REF!</definedName>
    <definedName name="H">#REF!</definedName>
    <definedName name="hari" localSheetId="35">#REF!</definedName>
    <definedName name="hari" localSheetId="39">#REF!</definedName>
    <definedName name="hari" localSheetId="29">#REF!</definedName>
    <definedName name="hari" localSheetId="30">#REF!</definedName>
    <definedName name="hari" localSheetId="31">#REF!</definedName>
    <definedName name="hari" localSheetId="33">#REF!</definedName>
    <definedName name="hari" localSheetId="34">#REF!</definedName>
    <definedName name="hari" localSheetId="36">#REF!</definedName>
    <definedName name="hari" localSheetId="37">#REF!</definedName>
    <definedName name="hari" localSheetId="38">#REF!</definedName>
    <definedName name="hari" localSheetId="40">#REF!</definedName>
    <definedName name="hari" localSheetId="41">#REF!</definedName>
    <definedName name="hari" localSheetId="42">#REF!</definedName>
    <definedName name="hari" localSheetId="43">#REF!</definedName>
    <definedName name="hari" localSheetId="44">#REF!</definedName>
    <definedName name="hari" localSheetId="32">#REF!</definedName>
    <definedName name="hari" localSheetId="10">#REF!</definedName>
    <definedName name="hari" localSheetId="11">#REF!</definedName>
    <definedName name="hari" localSheetId="12">#REF!</definedName>
    <definedName name="hari" localSheetId="13">#REF!</definedName>
    <definedName name="hari" localSheetId="14">#REF!</definedName>
    <definedName name="hari" localSheetId="15">#REF!</definedName>
    <definedName name="hari" localSheetId="16">#REF!</definedName>
    <definedName name="hari" localSheetId="17">#REF!</definedName>
    <definedName name="hari" localSheetId="18">#REF!</definedName>
    <definedName name="hari" localSheetId="20">#REF!</definedName>
    <definedName name="hari" localSheetId="5">#REF!</definedName>
    <definedName name="hari" localSheetId="6">#REF!</definedName>
    <definedName name="hari" localSheetId="7">#REF!</definedName>
    <definedName name="hari" localSheetId="8">#REF!</definedName>
    <definedName name="hari" localSheetId="19">#REF!</definedName>
    <definedName name="hari" localSheetId="21">#REF!</definedName>
    <definedName name="hari" localSheetId="22">#REF!</definedName>
    <definedName name="hari" localSheetId="23">#REF!</definedName>
    <definedName name="hari" localSheetId="24">#REF!</definedName>
    <definedName name="hari" localSheetId="25">#REF!</definedName>
    <definedName name="hari" localSheetId="26">#REF!</definedName>
    <definedName name="hari" localSheetId="27">#REF!</definedName>
    <definedName name="hari" localSheetId="28">#REF!</definedName>
    <definedName name="hari" localSheetId="9">#REF!</definedName>
    <definedName name="hari" localSheetId="4">#REF!</definedName>
    <definedName name="hari">#REF!</definedName>
    <definedName name="HeadWall" localSheetId="35">#REF!</definedName>
    <definedName name="HeadWall" localSheetId="39">#REF!</definedName>
    <definedName name="HeadWall" localSheetId="29">#REF!</definedName>
    <definedName name="HeadWall" localSheetId="30">#REF!</definedName>
    <definedName name="HeadWall" localSheetId="31">#REF!</definedName>
    <definedName name="HeadWall" localSheetId="33">#REF!</definedName>
    <definedName name="HeadWall" localSheetId="34">#REF!</definedName>
    <definedName name="HeadWall" localSheetId="36">#REF!</definedName>
    <definedName name="HeadWall" localSheetId="37">#REF!</definedName>
    <definedName name="HeadWall" localSheetId="38">#REF!</definedName>
    <definedName name="HeadWall" localSheetId="40">#REF!</definedName>
    <definedName name="HeadWall" localSheetId="41">#REF!</definedName>
    <definedName name="HeadWall" localSheetId="42">#REF!</definedName>
    <definedName name="HeadWall" localSheetId="43">#REF!</definedName>
    <definedName name="HeadWall" localSheetId="44">#REF!</definedName>
    <definedName name="HeadWall" localSheetId="32">#REF!</definedName>
    <definedName name="HeadWall" localSheetId="10">#REF!</definedName>
    <definedName name="HeadWall" localSheetId="11">#REF!</definedName>
    <definedName name="HeadWall" localSheetId="12">#REF!</definedName>
    <definedName name="HeadWall" localSheetId="13">#REF!</definedName>
    <definedName name="HeadWall" localSheetId="14">#REF!</definedName>
    <definedName name="HeadWall" localSheetId="15">#REF!</definedName>
    <definedName name="HeadWall" localSheetId="16">#REF!</definedName>
    <definedName name="HeadWall" localSheetId="17">#REF!</definedName>
    <definedName name="HeadWall" localSheetId="18">#REF!</definedName>
    <definedName name="HeadWall" localSheetId="20">#REF!</definedName>
    <definedName name="HeadWall" localSheetId="5">#REF!</definedName>
    <definedName name="HeadWall" localSheetId="6">#REF!</definedName>
    <definedName name="HeadWall" localSheetId="7">#REF!</definedName>
    <definedName name="HeadWall" localSheetId="8">#REF!</definedName>
    <definedName name="HeadWall" localSheetId="19">#REF!</definedName>
    <definedName name="HeadWall" localSheetId="21">#REF!</definedName>
    <definedName name="HeadWall" localSheetId="22">#REF!</definedName>
    <definedName name="HeadWall" localSheetId="23">#REF!</definedName>
    <definedName name="HeadWall" localSheetId="24">#REF!</definedName>
    <definedName name="HeadWall" localSheetId="25">#REF!</definedName>
    <definedName name="HeadWall" localSheetId="26">#REF!</definedName>
    <definedName name="HeadWall" localSheetId="27">#REF!</definedName>
    <definedName name="HeadWall" localSheetId="28">#REF!</definedName>
    <definedName name="HeadWall" localSheetId="9">#REF!</definedName>
    <definedName name="HeadWall" localSheetId="4">#REF!</definedName>
    <definedName name="HeadWall">#REF!</definedName>
    <definedName name="headwall1" localSheetId="35">#REF!</definedName>
    <definedName name="headwall1" localSheetId="39">#REF!</definedName>
    <definedName name="headwall1" localSheetId="29">#REF!</definedName>
    <definedName name="headwall1" localSheetId="30">#REF!</definedName>
    <definedName name="headwall1" localSheetId="31">#REF!</definedName>
    <definedName name="headwall1" localSheetId="33">#REF!</definedName>
    <definedName name="headwall1" localSheetId="34">#REF!</definedName>
    <definedName name="headwall1" localSheetId="36">#REF!</definedName>
    <definedName name="headwall1" localSheetId="37">#REF!</definedName>
    <definedName name="headwall1" localSheetId="38">#REF!</definedName>
    <definedName name="headwall1" localSheetId="40">#REF!</definedName>
    <definedName name="headwall1" localSheetId="41">#REF!</definedName>
    <definedName name="headwall1" localSheetId="42">#REF!</definedName>
    <definedName name="headwall1" localSheetId="43">#REF!</definedName>
    <definedName name="headwall1" localSheetId="44">#REF!</definedName>
    <definedName name="headwall1" localSheetId="32">#REF!</definedName>
    <definedName name="headwall1" localSheetId="10">#REF!</definedName>
    <definedName name="headwall1" localSheetId="11">#REF!</definedName>
    <definedName name="headwall1" localSheetId="12">#REF!</definedName>
    <definedName name="headwall1" localSheetId="13">#REF!</definedName>
    <definedName name="headwall1" localSheetId="14">#REF!</definedName>
    <definedName name="headwall1" localSheetId="15">#REF!</definedName>
    <definedName name="headwall1" localSheetId="16">#REF!</definedName>
    <definedName name="headwall1" localSheetId="17">#REF!</definedName>
    <definedName name="headwall1" localSheetId="18">#REF!</definedName>
    <definedName name="headwall1" localSheetId="20">#REF!</definedName>
    <definedName name="headwall1" localSheetId="5">#REF!</definedName>
    <definedName name="headwall1" localSheetId="6">#REF!</definedName>
    <definedName name="headwall1" localSheetId="7">#REF!</definedName>
    <definedName name="headwall1" localSheetId="8">#REF!</definedName>
    <definedName name="headwall1" localSheetId="19">#REF!</definedName>
    <definedName name="headwall1" localSheetId="21">#REF!</definedName>
    <definedName name="headwall1" localSheetId="22">#REF!</definedName>
    <definedName name="headwall1" localSheetId="23">#REF!</definedName>
    <definedName name="headwall1" localSheetId="24">#REF!</definedName>
    <definedName name="headwall1" localSheetId="25">#REF!</definedName>
    <definedName name="headwall1" localSheetId="26">#REF!</definedName>
    <definedName name="headwall1" localSheetId="27">#REF!</definedName>
    <definedName name="headwall1" localSheetId="28">#REF!</definedName>
    <definedName name="headwall1" localSheetId="9">#REF!</definedName>
    <definedName name="headwall1" localSheetId="4">#REF!</definedName>
    <definedName name="headwall1">#REF!</definedName>
    <definedName name="HH" localSheetId="35">#REF!</definedName>
    <definedName name="HH" localSheetId="39">#REF!</definedName>
    <definedName name="HH" localSheetId="29">#REF!</definedName>
    <definedName name="HH" localSheetId="30">#REF!</definedName>
    <definedName name="HH" localSheetId="31">#REF!</definedName>
    <definedName name="HH" localSheetId="33">#REF!</definedName>
    <definedName name="HH" localSheetId="34">#REF!</definedName>
    <definedName name="HH" localSheetId="36">#REF!</definedName>
    <definedName name="HH" localSheetId="37">#REF!</definedName>
    <definedName name="HH" localSheetId="38">#REF!</definedName>
    <definedName name="HH" localSheetId="40">#REF!</definedName>
    <definedName name="HH" localSheetId="41">#REF!</definedName>
    <definedName name="HH" localSheetId="42">#REF!</definedName>
    <definedName name="HH" localSheetId="43">#REF!</definedName>
    <definedName name="HH" localSheetId="44">#REF!</definedName>
    <definedName name="HH" localSheetId="32">#REF!</definedName>
    <definedName name="HH" localSheetId="10">#REF!</definedName>
    <definedName name="HH" localSheetId="11">#REF!</definedName>
    <definedName name="HH" localSheetId="12">#REF!</definedName>
    <definedName name="HH" localSheetId="13">#REF!</definedName>
    <definedName name="HH" localSheetId="14">#REF!</definedName>
    <definedName name="HH" localSheetId="15">#REF!</definedName>
    <definedName name="HH" localSheetId="16">#REF!</definedName>
    <definedName name="HH" localSheetId="17">#REF!</definedName>
    <definedName name="HH" localSheetId="18">#REF!</definedName>
    <definedName name="HH" localSheetId="20">#REF!</definedName>
    <definedName name="HH" localSheetId="5">#REF!</definedName>
    <definedName name="HH" localSheetId="6">#REF!</definedName>
    <definedName name="HH" localSheetId="7">#REF!</definedName>
    <definedName name="HH" localSheetId="8">#REF!</definedName>
    <definedName name="HH" localSheetId="19">#REF!</definedName>
    <definedName name="HH" localSheetId="21">#REF!</definedName>
    <definedName name="HH" localSheetId="22">#REF!</definedName>
    <definedName name="HH" localSheetId="23">#REF!</definedName>
    <definedName name="HH" localSheetId="24">#REF!</definedName>
    <definedName name="HH" localSheetId="25">#REF!</definedName>
    <definedName name="HH" localSheetId="26">#REF!</definedName>
    <definedName name="HH" localSheetId="27">#REF!</definedName>
    <definedName name="HH" localSheetId="28">#REF!</definedName>
    <definedName name="HH" localSheetId="9">#REF!</definedName>
    <definedName name="HH" localSheetId="4">#REF!</definedName>
    <definedName name="HH">#REF!</definedName>
    <definedName name="HiddenRows" localSheetId="35" hidden="1">#REF!</definedName>
    <definedName name="HiddenRows" localSheetId="39" hidden="1">#REF!</definedName>
    <definedName name="HiddenRows" localSheetId="29" hidden="1">#REF!</definedName>
    <definedName name="HiddenRows" localSheetId="30" hidden="1">#REF!</definedName>
    <definedName name="HiddenRows" localSheetId="31" hidden="1">#REF!</definedName>
    <definedName name="HiddenRows" localSheetId="33" hidden="1">#REF!</definedName>
    <definedName name="HiddenRows" localSheetId="34" hidden="1">#REF!</definedName>
    <definedName name="HiddenRows" localSheetId="36" hidden="1">#REF!</definedName>
    <definedName name="HiddenRows" localSheetId="37" hidden="1">#REF!</definedName>
    <definedName name="HiddenRows" localSheetId="38" hidden="1">#REF!</definedName>
    <definedName name="HiddenRows" localSheetId="40" hidden="1">#REF!</definedName>
    <definedName name="HiddenRows" localSheetId="41" hidden="1">#REF!</definedName>
    <definedName name="HiddenRows" localSheetId="42" hidden="1">#REF!</definedName>
    <definedName name="HiddenRows" localSheetId="43" hidden="1">#REF!</definedName>
    <definedName name="HiddenRows" localSheetId="44" hidden="1">#REF!</definedName>
    <definedName name="HiddenRows" localSheetId="32" hidden="1">#REF!</definedName>
    <definedName name="HiddenRows" localSheetId="10" hidden="1">#REF!</definedName>
    <definedName name="HiddenRows" localSheetId="11" hidden="1">#REF!</definedName>
    <definedName name="HiddenRows" localSheetId="12" hidden="1">#REF!</definedName>
    <definedName name="HiddenRows" localSheetId="13" hidden="1">#REF!</definedName>
    <definedName name="HiddenRows" localSheetId="14" hidden="1">#REF!</definedName>
    <definedName name="HiddenRows" localSheetId="15" hidden="1">#REF!</definedName>
    <definedName name="HiddenRows" localSheetId="16" hidden="1">#REF!</definedName>
    <definedName name="HiddenRows" localSheetId="17" hidden="1">#REF!</definedName>
    <definedName name="HiddenRows" localSheetId="18" hidden="1">#REF!</definedName>
    <definedName name="HiddenRows" localSheetId="20" hidden="1">#REF!</definedName>
    <definedName name="HiddenRows" localSheetId="5" hidden="1">#REF!</definedName>
    <definedName name="HiddenRows" localSheetId="6" hidden="1">#REF!</definedName>
    <definedName name="HiddenRows" localSheetId="7" hidden="1">#REF!</definedName>
    <definedName name="HiddenRows" localSheetId="8" hidden="1">#REF!</definedName>
    <definedName name="HiddenRows" localSheetId="19" hidden="1">#REF!</definedName>
    <definedName name="HiddenRows" localSheetId="21" hidden="1">#REF!</definedName>
    <definedName name="HiddenRows" localSheetId="22" hidden="1">#REF!</definedName>
    <definedName name="HiddenRows" localSheetId="23" hidden="1">#REF!</definedName>
    <definedName name="HiddenRows" localSheetId="24" hidden="1">#REF!</definedName>
    <definedName name="HiddenRows" localSheetId="25" hidden="1">#REF!</definedName>
    <definedName name="HiddenRows" localSheetId="26" hidden="1">#REF!</definedName>
    <definedName name="HiddenRows" localSheetId="27" hidden="1">#REF!</definedName>
    <definedName name="HiddenRows" localSheetId="28" hidden="1">#REF!</definedName>
    <definedName name="HiddenRows" localSheetId="9" hidden="1">#REF!</definedName>
    <definedName name="HiddenRows" localSheetId="4" hidden="1">#REF!</definedName>
    <definedName name="HiddenRows" hidden="1">#REF!</definedName>
    <definedName name="hj" localSheetId="35">#REF!</definedName>
    <definedName name="hj" localSheetId="39">#REF!</definedName>
    <definedName name="hj" localSheetId="29">#REF!</definedName>
    <definedName name="hj" localSheetId="30">#REF!</definedName>
    <definedName name="hj" localSheetId="31">#REF!</definedName>
    <definedName name="hj" localSheetId="33">#REF!</definedName>
    <definedName name="hj" localSheetId="34">#REF!</definedName>
    <definedName name="hj" localSheetId="36">#REF!</definedName>
    <definedName name="hj" localSheetId="37">#REF!</definedName>
    <definedName name="hj" localSheetId="38">#REF!</definedName>
    <definedName name="hj" localSheetId="40">#REF!</definedName>
    <definedName name="hj" localSheetId="41">#REF!</definedName>
    <definedName name="hj" localSheetId="42">#REF!</definedName>
    <definedName name="hj" localSheetId="43">#REF!</definedName>
    <definedName name="hj" localSheetId="44">#REF!</definedName>
    <definedName name="hj" localSheetId="32">#REF!</definedName>
    <definedName name="hj" localSheetId="10">#REF!</definedName>
    <definedName name="hj" localSheetId="11">#REF!</definedName>
    <definedName name="hj" localSheetId="12">#REF!</definedName>
    <definedName name="hj" localSheetId="13">#REF!</definedName>
    <definedName name="hj" localSheetId="14">#REF!</definedName>
    <definedName name="hj" localSheetId="15">#REF!</definedName>
    <definedName name="hj" localSheetId="16">#REF!</definedName>
    <definedName name="hj" localSheetId="17">#REF!</definedName>
    <definedName name="hj" localSheetId="18">#REF!</definedName>
    <definedName name="hj" localSheetId="20">#REF!</definedName>
    <definedName name="hj" localSheetId="5">#REF!</definedName>
    <definedName name="hj" localSheetId="6">#REF!</definedName>
    <definedName name="hj" localSheetId="7">#REF!</definedName>
    <definedName name="hj" localSheetId="8">#REF!</definedName>
    <definedName name="hj" localSheetId="19">#REF!</definedName>
    <definedName name="hj" localSheetId="21">#REF!</definedName>
    <definedName name="hj" localSheetId="22">#REF!</definedName>
    <definedName name="hj" localSheetId="23">#REF!</definedName>
    <definedName name="hj" localSheetId="24">#REF!</definedName>
    <definedName name="hj" localSheetId="25">#REF!</definedName>
    <definedName name="hj" localSheetId="26">#REF!</definedName>
    <definedName name="hj" localSheetId="27">#REF!</definedName>
    <definedName name="hj" localSheetId="28">#REF!</definedName>
    <definedName name="hj" localSheetId="9">#REF!</definedName>
    <definedName name="hj" localSheetId="4">#REF!</definedName>
    <definedName name="hj">#REF!</definedName>
    <definedName name="hkjhkhjk" hidden="1">{"'Break down'!$A$4"}</definedName>
    <definedName name="HL.Banding" localSheetId="35">#REF!</definedName>
    <definedName name="HL.Banding" localSheetId="39">#REF!</definedName>
    <definedName name="HL.Banding" localSheetId="29">#REF!</definedName>
    <definedName name="HL.Banding" localSheetId="30">#REF!</definedName>
    <definedName name="HL.Banding" localSheetId="31">#REF!</definedName>
    <definedName name="HL.Banding" localSheetId="33">#REF!</definedName>
    <definedName name="HL.Banding" localSheetId="34">#REF!</definedName>
    <definedName name="HL.Banding" localSheetId="36">#REF!</definedName>
    <definedName name="HL.Banding" localSheetId="37">#REF!</definedName>
    <definedName name="HL.Banding" localSheetId="38">#REF!</definedName>
    <definedName name="HL.Banding" localSheetId="40">#REF!</definedName>
    <definedName name="HL.Banding" localSheetId="41">#REF!</definedName>
    <definedName name="HL.Banding" localSheetId="42">#REF!</definedName>
    <definedName name="HL.Banding" localSheetId="43">#REF!</definedName>
    <definedName name="HL.Banding" localSheetId="44">#REF!</definedName>
    <definedName name="HL.Banding" localSheetId="32">#REF!</definedName>
    <definedName name="HL.Banding" localSheetId="10">#REF!</definedName>
    <definedName name="HL.Banding" localSheetId="11">#REF!</definedName>
    <definedName name="HL.Banding" localSheetId="12">#REF!</definedName>
    <definedName name="HL.Banding" localSheetId="13">#REF!</definedName>
    <definedName name="HL.Banding" localSheetId="14">#REF!</definedName>
    <definedName name="HL.Banding" localSheetId="15">#REF!</definedName>
    <definedName name="HL.Banding" localSheetId="16">#REF!</definedName>
    <definedName name="HL.Banding" localSheetId="17">#REF!</definedName>
    <definedName name="HL.Banding" localSheetId="18">#REF!</definedName>
    <definedName name="HL.Banding" localSheetId="20">#REF!</definedName>
    <definedName name="HL.Banding" localSheetId="5">#REF!</definedName>
    <definedName name="HL.Banding" localSheetId="6">#REF!</definedName>
    <definedName name="HL.Banding" localSheetId="7">#REF!</definedName>
    <definedName name="HL.Banding" localSheetId="8">#REF!</definedName>
    <definedName name="HL.Banding" localSheetId="19">#REF!</definedName>
    <definedName name="HL.Banding" localSheetId="21">#REF!</definedName>
    <definedName name="HL.Banding" localSheetId="22">#REF!</definedName>
    <definedName name="HL.Banding" localSheetId="23">#REF!</definedName>
    <definedName name="HL.Banding" localSheetId="24">#REF!</definedName>
    <definedName name="HL.Banding" localSheetId="25">#REF!</definedName>
    <definedName name="HL.Banding" localSheetId="26">#REF!</definedName>
    <definedName name="HL.Banding" localSheetId="27">#REF!</definedName>
    <definedName name="HL.Banding" localSheetId="28">#REF!</definedName>
    <definedName name="HL.Banding" localSheetId="9">#REF!</definedName>
    <definedName name="HL.Banding" localSheetId="4">#REF!</definedName>
    <definedName name="HL.Banding">#REF!</definedName>
    <definedName name="HL.ConcretePavers" localSheetId="35">#REF!</definedName>
    <definedName name="HL.ConcretePavers" localSheetId="39">#REF!</definedName>
    <definedName name="HL.ConcretePavers" localSheetId="29">#REF!</definedName>
    <definedName name="HL.ConcretePavers" localSheetId="30">#REF!</definedName>
    <definedName name="HL.ConcretePavers" localSheetId="31">#REF!</definedName>
    <definedName name="HL.ConcretePavers" localSheetId="33">#REF!</definedName>
    <definedName name="HL.ConcretePavers" localSheetId="34">#REF!</definedName>
    <definedName name="HL.ConcretePavers" localSheetId="36">#REF!</definedName>
    <definedName name="HL.ConcretePavers" localSheetId="37">#REF!</definedName>
    <definedName name="HL.ConcretePavers" localSheetId="38">#REF!</definedName>
    <definedName name="HL.ConcretePavers" localSheetId="40">#REF!</definedName>
    <definedName name="HL.ConcretePavers" localSheetId="41">#REF!</definedName>
    <definedName name="HL.ConcretePavers" localSheetId="42">#REF!</definedName>
    <definedName name="HL.ConcretePavers" localSheetId="43">#REF!</definedName>
    <definedName name="HL.ConcretePavers" localSheetId="44">#REF!</definedName>
    <definedName name="HL.ConcretePavers" localSheetId="32">#REF!</definedName>
    <definedName name="HL.ConcretePavers" localSheetId="10">#REF!</definedName>
    <definedName name="HL.ConcretePavers" localSheetId="11">#REF!</definedName>
    <definedName name="HL.ConcretePavers" localSheetId="12">#REF!</definedName>
    <definedName name="HL.ConcretePavers" localSheetId="13">#REF!</definedName>
    <definedName name="HL.ConcretePavers" localSheetId="14">#REF!</definedName>
    <definedName name="HL.ConcretePavers" localSheetId="15">#REF!</definedName>
    <definedName name="HL.ConcretePavers" localSheetId="16">#REF!</definedName>
    <definedName name="HL.ConcretePavers" localSheetId="17">#REF!</definedName>
    <definedName name="HL.ConcretePavers" localSheetId="18">#REF!</definedName>
    <definedName name="HL.ConcretePavers" localSheetId="20">#REF!</definedName>
    <definedName name="HL.ConcretePavers" localSheetId="5">#REF!</definedName>
    <definedName name="HL.ConcretePavers" localSheetId="6">#REF!</definedName>
    <definedName name="HL.ConcretePavers" localSheetId="7">#REF!</definedName>
    <definedName name="HL.ConcretePavers" localSheetId="8">#REF!</definedName>
    <definedName name="HL.ConcretePavers" localSheetId="19">#REF!</definedName>
    <definedName name="HL.ConcretePavers" localSheetId="21">#REF!</definedName>
    <definedName name="HL.ConcretePavers" localSheetId="22">#REF!</definedName>
    <definedName name="HL.ConcretePavers" localSheetId="23">#REF!</definedName>
    <definedName name="HL.ConcretePavers" localSheetId="24">#REF!</definedName>
    <definedName name="HL.ConcretePavers" localSheetId="25">#REF!</definedName>
    <definedName name="HL.ConcretePavers" localSheetId="26">#REF!</definedName>
    <definedName name="HL.ConcretePavers" localSheetId="27">#REF!</definedName>
    <definedName name="HL.ConcretePavers" localSheetId="28">#REF!</definedName>
    <definedName name="HL.ConcretePavers" localSheetId="9">#REF!</definedName>
    <definedName name="HL.ConcretePavers" localSheetId="4">#REF!</definedName>
    <definedName name="HL.ConcretePavers">#REF!</definedName>
    <definedName name="HL.Deco.Stones" localSheetId="35">#REF!</definedName>
    <definedName name="HL.Deco.Stones" localSheetId="39">#REF!</definedName>
    <definedName name="HL.Deco.Stones" localSheetId="29">#REF!</definedName>
    <definedName name="HL.Deco.Stones" localSheetId="30">#REF!</definedName>
    <definedName name="HL.Deco.Stones" localSheetId="31">#REF!</definedName>
    <definedName name="HL.Deco.Stones" localSheetId="33">#REF!</definedName>
    <definedName name="HL.Deco.Stones" localSheetId="34">#REF!</definedName>
    <definedName name="HL.Deco.Stones" localSheetId="36">#REF!</definedName>
    <definedName name="HL.Deco.Stones" localSheetId="37">#REF!</definedName>
    <definedName name="HL.Deco.Stones" localSheetId="38">#REF!</definedName>
    <definedName name="HL.Deco.Stones" localSheetId="40">#REF!</definedName>
    <definedName name="HL.Deco.Stones" localSheetId="41">#REF!</definedName>
    <definedName name="HL.Deco.Stones" localSheetId="42">#REF!</definedName>
    <definedName name="HL.Deco.Stones" localSheetId="43">#REF!</definedName>
    <definedName name="HL.Deco.Stones" localSheetId="44">#REF!</definedName>
    <definedName name="HL.Deco.Stones" localSheetId="32">#REF!</definedName>
    <definedName name="HL.Deco.Stones" localSheetId="10">#REF!</definedName>
    <definedName name="HL.Deco.Stones" localSheetId="11">#REF!</definedName>
    <definedName name="HL.Deco.Stones" localSheetId="12">#REF!</definedName>
    <definedName name="HL.Deco.Stones" localSheetId="13">#REF!</definedName>
    <definedName name="HL.Deco.Stones" localSheetId="14">#REF!</definedName>
    <definedName name="HL.Deco.Stones" localSheetId="15">#REF!</definedName>
    <definedName name="HL.Deco.Stones" localSheetId="16">#REF!</definedName>
    <definedName name="HL.Deco.Stones" localSheetId="17">#REF!</definedName>
    <definedName name="HL.Deco.Stones" localSheetId="18">#REF!</definedName>
    <definedName name="HL.Deco.Stones" localSheetId="20">#REF!</definedName>
    <definedName name="HL.Deco.Stones" localSheetId="5">#REF!</definedName>
    <definedName name="HL.Deco.Stones" localSheetId="6">#REF!</definedName>
    <definedName name="HL.Deco.Stones" localSheetId="7">#REF!</definedName>
    <definedName name="HL.Deco.Stones" localSheetId="8">#REF!</definedName>
    <definedName name="HL.Deco.Stones" localSheetId="19">#REF!</definedName>
    <definedName name="HL.Deco.Stones" localSheetId="21">#REF!</definedName>
    <definedName name="HL.Deco.Stones" localSheetId="22">#REF!</definedName>
    <definedName name="HL.Deco.Stones" localSheetId="23">#REF!</definedName>
    <definedName name="HL.Deco.Stones" localSheetId="24">#REF!</definedName>
    <definedName name="HL.Deco.Stones" localSheetId="25">#REF!</definedName>
    <definedName name="HL.Deco.Stones" localSheetId="26">#REF!</definedName>
    <definedName name="HL.Deco.Stones" localSheetId="27">#REF!</definedName>
    <definedName name="HL.Deco.Stones" localSheetId="28">#REF!</definedName>
    <definedName name="HL.Deco.Stones" localSheetId="9">#REF!</definedName>
    <definedName name="HL.Deco.Stones" localSheetId="4">#REF!</definedName>
    <definedName name="HL.Deco.Stones">#REF!</definedName>
    <definedName name="HL.Kerbs" localSheetId="35">#REF!</definedName>
    <definedName name="HL.Kerbs" localSheetId="39">#REF!</definedName>
    <definedName name="HL.Kerbs" localSheetId="29">#REF!</definedName>
    <definedName name="HL.Kerbs" localSheetId="30">#REF!</definedName>
    <definedName name="HL.Kerbs" localSheetId="31">#REF!</definedName>
    <definedName name="HL.Kerbs" localSheetId="33">#REF!</definedName>
    <definedName name="HL.Kerbs" localSheetId="34">#REF!</definedName>
    <definedName name="HL.Kerbs" localSheetId="36">#REF!</definedName>
    <definedName name="HL.Kerbs" localSheetId="37">#REF!</definedName>
    <definedName name="HL.Kerbs" localSheetId="38">#REF!</definedName>
    <definedName name="HL.Kerbs" localSheetId="40">#REF!</definedName>
    <definedName name="HL.Kerbs" localSheetId="41">#REF!</definedName>
    <definedName name="HL.Kerbs" localSheetId="42">#REF!</definedName>
    <definedName name="HL.Kerbs" localSheetId="43">#REF!</definedName>
    <definedName name="HL.Kerbs" localSheetId="44">#REF!</definedName>
    <definedName name="HL.Kerbs" localSheetId="32">#REF!</definedName>
    <definedName name="HL.Kerbs" localSheetId="10">#REF!</definedName>
    <definedName name="HL.Kerbs" localSheetId="11">#REF!</definedName>
    <definedName name="HL.Kerbs" localSheetId="12">#REF!</definedName>
    <definedName name="HL.Kerbs" localSheetId="13">#REF!</definedName>
    <definedName name="HL.Kerbs" localSheetId="14">#REF!</definedName>
    <definedName name="HL.Kerbs" localSheetId="15">#REF!</definedName>
    <definedName name="HL.Kerbs" localSheetId="16">#REF!</definedName>
    <definedName name="HL.Kerbs" localSheetId="17">#REF!</definedName>
    <definedName name="HL.Kerbs" localSheetId="18">#REF!</definedName>
    <definedName name="HL.Kerbs" localSheetId="20">#REF!</definedName>
    <definedName name="HL.Kerbs" localSheetId="5">#REF!</definedName>
    <definedName name="HL.Kerbs" localSheetId="6">#REF!</definedName>
    <definedName name="HL.Kerbs" localSheetId="7">#REF!</definedName>
    <definedName name="HL.Kerbs" localSheetId="8">#REF!</definedName>
    <definedName name="HL.Kerbs" localSheetId="19">#REF!</definedName>
    <definedName name="HL.Kerbs" localSheetId="21">#REF!</definedName>
    <definedName name="HL.Kerbs" localSheetId="22">#REF!</definedName>
    <definedName name="HL.Kerbs" localSheetId="23">#REF!</definedName>
    <definedName name="HL.Kerbs" localSheetId="24">#REF!</definedName>
    <definedName name="HL.Kerbs" localSheetId="25">#REF!</definedName>
    <definedName name="HL.Kerbs" localSheetId="26">#REF!</definedName>
    <definedName name="HL.Kerbs" localSheetId="27">#REF!</definedName>
    <definedName name="HL.Kerbs" localSheetId="28">#REF!</definedName>
    <definedName name="HL.Kerbs" localSheetId="9">#REF!</definedName>
    <definedName name="HL.Kerbs" localSheetId="4">#REF!</definedName>
    <definedName name="HL.Kerbs">#REF!</definedName>
    <definedName name="HL.StonePavers" localSheetId="35">#REF!</definedName>
    <definedName name="HL.StonePavers" localSheetId="39">#REF!</definedName>
    <definedName name="HL.StonePavers" localSheetId="29">#REF!</definedName>
    <definedName name="HL.StonePavers" localSheetId="30">#REF!</definedName>
    <definedName name="HL.StonePavers" localSheetId="31">#REF!</definedName>
    <definedName name="HL.StonePavers" localSheetId="33">#REF!</definedName>
    <definedName name="HL.StonePavers" localSheetId="34">#REF!</definedName>
    <definedName name="HL.StonePavers" localSheetId="36">#REF!</definedName>
    <definedName name="HL.StonePavers" localSheetId="37">#REF!</definedName>
    <definedName name="HL.StonePavers" localSheetId="38">#REF!</definedName>
    <definedName name="HL.StonePavers" localSheetId="40">#REF!</definedName>
    <definedName name="HL.StonePavers" localSheetId="41">#REF!</definedName>
    <definedName name="HL.StonePavers" localSheetId="42">#REF!</definedName>
    <definedName name="HL.StonePavers" localSheetId="43">#REF!</definedName>
    <definedName name="HL.StonePavers" localSheetId="44">#REF!</definedName>
    <definedName name="HL.StonePavers" localSheetId="32">#REF!</definedName>
    <definedName name="HL.StonePavers" localSheetId="10">#REF!</definedName>
    <definedName name="HL.StonePavers" localSheetId="11">#REF!</definedName>
    <definedName name="HL.StonePavers" localSheetId="12">#REF!</definedName>
    <definedName name="HL.StonePavers" localSheetId="13">#REF!</definedName>
    <definedName name="HL.StonePavers" localSheetId="14">#REF!</definedName>
    <definedName name="HL.StonePavers" localSheetId="15">#REF!</definedName>
    <definedName name="HL.StonePavers" localSheetId="16">#REF!</definedName>
    <definedName name="HL.StonePavers" localSheetId="17">#REF!</definedName>
    <definedName name="HL.StonePavers" localSheetId="18">#REF!</definedName>
    <definedName name="HL.StonePavers" localSheetId="20">#REF!</definedName>
    <definedName name="HL.StonePavers" localSheetId="5">#REF!</definedName>
    <definedName name="HL.StonePavers" localSheetId="6">#REF!</definedName>
    <definedName name="HL.StonePavers" localSheetId="7">#REF!</definedName>
    <definedName name="HL.StonePavers" localSheetId="8">#REF!</definedName>
    <definedName name="HL.StonePavers" localSheetId="19">#REF!</definedName>
    <definedName name="HL.StonePavers" localSheetId="21">#REF!</definedName>
    <definedName name="HL.StonePavers" localSheetId="22">#REF!</definedName>
    <definedName name="HL.StonePavers" localSheetId="23">#REF!</definedName>
    <definedName name="HL.StonePavers" localSheetId="24">#REF!</definedName>
    <definedName name="HL.StonePavers" localSheetId="25">#REF!</definedName>
    <definedName name="HL.StonePavers" localSheetId="26">#REF!</definedName>
    <definedName name="HL.StonePavers" localSheetId="27">#REF!</definedName>
    <definedName name="HL.StonePavers" localSheetId="28">#REF!</definedName>
    <definedName name="HL.StonePavers" localSheetId="9">#REF!</definedName>
    <definedName name="HL.StonePavers" localSheetId="4">#REF!</definedName>
    <definedName name="HL.StonePavers">#REF!</definedName>
    <definedName name="HL.Street.Furniture" localSheetId="35">#REF!</definedName>
    <definedName name="HL.Street.Furniture" localSheetId="39">#REF!</definedName>
    <definedName name="HL.Street.Furniture" localSheetId="29">#REF!</definedName>
    <definedName name="HL.Street.Furniture" localSheetId="30">#REF!</definedName>
    <definedName name="HL.Street.Furniture" localSheetId="31">#REF!</definedName>
    <definedName name="HL.Street.Furniture" localSheetId="33">#REF!</definedName>
    <definedName name="HL.Street.Furniture" localSheetId="34">#REF!</definedName>
    <definedName name="HL.Street.Furniture" localSheetId="36">#REF!</definedName>
    <definedName name="HL.Street.Furniture" localSheetId="37">#REF!</definedName>
    <definedName name="HL.Street.Furniture" localSheetId="38">#REF!</definedName>
    <definedName name="HL.Street.Furniture" localSheetId="40">#REF!</definedName>
    <definedName name="HL.Street.Furniture" localSheetId="41">#REF!</definedName>
    <definedName name="HL.Street.Furniture" localSheetId="42">#REF!</definedName>
    <definedName name="HL.Street.Furniture" localSheetId="43">#REF!</definedName>
    <definedName name="HL.Street.Furniture" localSheetId="44">#REF!</definedName>
    <definedName name="HL.Street.Furniture" localSheetId="32">#REF!</definedName>
    <definedName name="HL.Street.Furniture" localSheetId="10">#REF!</definedName>
    <definedName name="HL.Street.Furniture" localSheetId="11">#REF!</definedName>
    <definedName name="HL.Street.Furniture" localSheetId="12">#REF!</definedName>
    <definedName name="HL.Street.Furniture" localSheetId="13">#REF!</definedName>
    <definedName name="HL.Street.Furniture" localSheetId="14">#REF!</definedName>
    <definedName name="HL.Street.Furniture" localSheetId="15">#REF!</definedName>
    <definedName name="HL.Street.Furniture" localSheetId="16">#REF!</definedName>
    <definedName name="HL.Street.Furniture" localSheetId="17">#REF!</definedName>
    <definedName name="HL.Street.Furniture" localSheetId="18">#REF!</definedName>
    <definedName name="HL.Street.Furniture" localSheetId="20">#REF!</definedName>
    <definedName name="HL.Street.Furniture" localSheetId="5">#REF!</definedName>
    <definedName name="HL.Street.Furniture" localSheetId="6">#REF!</definedName>
    <definedName name="HL.Street.Furniture" localSheetId="7">#REF!</definedName>
    <definedName name="HL.Street.Furniture" localSheetId="8">#REF!</definedName>
    <definedName name="HL.Street.Furniture" localSheetId="19">#REF!</definedName>
    <definedName name="HL.Street.Furniture" localSheetId="21">#REF!</definedName>
    <definedName name="HL.Street.Furniture" localSheetId="22">#REF!</definedName>
    <definedName name="HL.Street.Furniture" localSheetId="23">#REF!</definedName>
    <definedName name="HL.Street.Furniture" localSheetId="24">#REF!</definedName>
    <definedName name="HL.Street.Furniture" localSheetId="25">#REF!</definedName>
    <definedName name="HL.Street.Furniture" localSheetId="26">#REF!</definedName>
    <definedName name="HL.Street.Furniture" localSheetId="27">#REF!</definedName>
    <definedName name="HL.Street.Furniture" localSheetId="28">#REF!</definedName>
    <definedName name="HL.Street.Furniture" localSheetId="9">#REF!</definedName>
    <definedName name="HL.Street.Furniture" localSheetId="4">#REF!</definedName>
    <definedName name="HL.Street.Furniture">#REF!</definedName>
    <definedName name="HL.SubContract" localSheetId="35">#REF!</definedName>
    <definedName name="HL.SubContract" localSheetId="39">#REF!</definedName>
    <definedName name="HL.SubContract" localSheetId="29">#REF!</definedName>
    <definedName name="HL.SubContract" localSheetId="30">#REF!</definedName>
    <definedName name="HL.SubContract" localSheetId="31">#REF!</definedName>
    <definedName name="HL.SubContract" localSheetId="33">#REF!</definedName>
    <definedName name="HL.SubContract" localSheetId="34">#REF!</definedName>
    <definedName name="HL.SubContract" localSheetId="36">#REF!</definedName>
    <definedName name="HL.SubContract" localSheetId="37">#REF!</definedName>
    <definedName name="HL.SubContract" localSheetId="38">#REF!</definedName>
    <definedName name="HL.SubContract" localSheetId="40">#REF!</definedName>
    <definedName name="HL.SubContract" localSheetId="41">#REF!</definedName>
    <definedName name="HL.SubContract" localSheetId="42">#REF!</definedName>
    <definedName name="HL.SubContract" localSheetId="43">#REF!</definedName>
    <definedName name="HL.SubContract" localSheetId="44">#REF!</definedName>
    <definedName name="HL.SubContract" localSheetId="32">#REF!</definedName>
    <definedName name="HL.SubContract" localSheetId="10">#REF!</definedName>
    <definedName name="HL.SubContract" localSheetId="11">#REF!</definedName>
    <definedName name="HL.SubContract" localSheetId="12">#REF!</definedName>
    <definedName name="HL.SubContract" localSheetId="13">#REF!</definedName>
    <definedName name="HL.SubContract" localSheetId="14">#REF!</definedName>
    <definedName name="HL.SubContract" localSheetId="15">#REF!</definedName>
    <definedName name="HL.SubContract" localSheetId="16">#REF!</definedName>
    <definedName name="HL.SubContract" localSheetId="17">#REF!</definedName>
    <definedName name="HL.SubContract" localSheetId="18">#REF!</definedName>
    <definedName name="HL.SubContract" localSheetId="20">#REF!</definedName>
    <definedName name="HL.SubContract" localSheetId="5">#REF!</definedName>
    <definedName name="HL.SubContract" localSheetId="6">#REF!</definedName>
    <definedName name="HL.SubContract" localSheetId="7">#REF!</definedName>
    <definedName name="HL.SubContract" localSheetId="8">#REF!</definedName>
    <definedName name="HL.SubContract" localSheetId="19">#REF!</definedName>
    <definedName name="HL.SubContract" localSheetId="21">#REF!</definedName>
    <definedName name="HL.SubContract" localSheetId="22">#REF!</definedName>
    <definedName name="HL.SubContract" localSheetId="23">#REF!</definedName>
    <definedName name="HL.SubContract" localSheetId="24">#REF!</definedName>
    <definedName name="HL.SubContract" localSheetId="25">#REF!</definedName>
    <definedName name="HL.SubContract" localSheetId="26">#REF!</definedName>
    <definedName name="HL.SubContract" localSheetId="27">#REF!</definedName>
    <definedName name="HL.SubContract" localSheetId="28">#REF!</definedName>
    <definedName name="HL.SubContract" localSheetId="9">#REF!</definedName>
    <definedName name="HL.SubContract" localSheetId="4">#REF!</definedName>
    <definedName name="HL.SubContract">#REF!</definedName>
    <definedName name="ht" localSheetId="35">#REF!</definedName>
    <definedName name="ht" localSheetId="39">#REF!</definedName>
    <definedName name="ht" localSheetId="29">#REF!</definedName>
    <definedName name="ht" localSheetId="30">#REF!</definedName>
    <definedName name="ht" localSheetId="31">#REF!</definedName>
    <definedName name="ht" localSheetId="33">#REF!</definedName>
    <definedName name="ht" localSheetId="34">#REF!</definedName>
    <definedName name="ht" localSheetId="36">#REF!</definedName>
    <definedName name="ht" localSheetId="37">#REF!</definedName>
    <definedName name="ht" localSheetId="38">#REF!</definedName>
    <definedName name="ht" localSheetId="40">#REF!</definedName>
    <definedName name="ht" localSheetId="41">#REF!</definedName>
    <definedName name="ht" localSheetId="42">#REF!</definedName>
    <definedName name="ht" localSheetId="43">#REF!</definedName>
    <definedName name="ht" localSheetId="44">#REF!</definedName>
    <definedName name="ht" localSheetId="32">#REF!</definedName>
    <definedName name="ht" localSheetId="10">#REF!</definedName>
    <definedName name="ht" localSheetId="11">#REF!</definedName>
    <definedName name="ht" localSheetId="12">#REF!</definedName>
    <definedName name="ht" localSheetId="13">#REF!</definedName>
    <definedName name="ht" localSheetId="14">#REF!</definedName>
    <definedName name="ht" localSheetId="15">#REF!</definedName>
    <definedName name="ht" localSheetId="16">#REF!</definedName>
    <definedName name="ht" localSheetId="17">#REF!</definedName>
    <definedName name="ht" localSheetId="18">#REF!</definedName>
    <definedName name="ht" localSheetId="20">#REF!</definedName>
    <definedName name="ht" localSheetId="5">#REF!</definedName>
    <definedName name="ht" localSheetId="6">#REF!</definedName>
    <definedName name="ht" localSheetId="7">#REF!</definedName>
    <definedName name="ht" localSheetId="8">#REF!</definedName>
    <definedName name="ht" localSheetId="19">#REF!</definedName>
    <definedName name="ht" localSheetId="21">#REF!</definedName>
    <definedName name="ht" localSheetId="22">#REF!</definedName>
    <definedName name="ht" localSheetId="23">#REF!</definedName>
    <definedName name="ht" localSheetId="24">#REF!</definedName>
    <definedName name="ht" localSheetId="25">#REF!</definedName>
    <definedName name="ht" localSheetId="26">#REF!</definedName>
    <definedName name="ht" localSheetId="27">#REF!</definedName>
    <definedName name="ht" localSheetId="28">#REF!</definedName>
    <definedName name="ht" localSheetId="9">#REF!</definedName>
    <definedName name="ht" localSheetId="4">#REF!</definedName>
    <definedName name="ht">#REF!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ii" localSheetId="35">#REF!</definedName>
    <definedName name="iii" localSheetId="39">#REF!</definedName>
    <definedName name="iii" localSheetId="29">#REF!</definedName>
    <definedName name="iii" localSheetId="30">#REF!</definedName>
    <definedName name="iii" localSheetId="31">#REF!</definedName>
    <definedName name="iii" localSheetId="33">#REF!</definedName>
    <definedName name="iii" localSheetId="34">#REF!</definedName>
    <definedName name="iii" localSheetId="36">#REF!</definedName>
    <definedName name="iii" localSheetId="37">#REF!</definedName>
    <definedName name="iii" localSheetId="38">#REF!</definedName>
    <definedName name="iii" localSheetId="40">#REF!</definedName>
    <definedName name="iii" localSheetId="41">#REF!</definedName>
    <definedName name="iii" localSheetId="42">#REF!</definedName>
    <definedName name="iii" localSheetId="43">#REF!</definedName>
    <definedName name="iii" localSheetId="44">#REF!</definedName>
    <definedName name="iii" localSheetId="32">#REF!</definedName>
    <definedName name="iii" localSheetId="10">#REF!</definedName>
    <definedName name="iii" localSheetId="11">#REF!</definedName>
    <definedName name="iii" localSheetId="12">#REF!</definedName>
    <definedName name="iii" localSheetId="13">#REF!</definedName>
    <definedName name="iii" localSheetId="14">#REF!</definedName>
    <definedName name="iii" localSheetId="15">#REF!</definedName>
    <definedName name="iii" localSheetId="16">#REF!</definedName>
    <definedName name="iii" localSheetId="17">#REF!</definedName>
    <definedName name="iii" localSheetId="18">#REF!</definedName>
    <definedName name="iii" localSheetId="20">#REF!</definedName>
    <definedName name="iii" localSheetId="5">#REF!</definedName>
    <definedName name="iii" localSheetId="6">#REF!</definedName>
    <definedName name="iii" localSheetId="7">#REF!</definedName>
    <definedName name="iii" localSheetId="8">#REF!</definedName>
    <definedName name="iii" localSheetId="19">#REF!</definedName>
    <definedName name="iii" localSheetId="21">#REF!</definedName>
    <definedName name="iii" localSheetId="22">#REF!</definedName>
    <definedName name="iii" localSheetId="23">#REF!</definedName>
    <definedName name="iii" localSheetId="24">#REF!</definedName>
    <definedName name="iii" localSheetId="25">#REF!</definedName>
    <definedName name="iii" localSheetId="26">#REF!</definedName>
    <definedName name="iii" localSheetId="27">#REF!</definedName>
    <definedName name="iii" localSheetId="28">#REF!</definedName>
    <definedName name="iii" localSheetId="9">#REF!</definedName>
    <definedName name="iii" localSheetId="4">#REF!</definedName>
    <definedName name="iii">#REF!</definedName>
    <definedName name="income" localSheetId="35">#REF!</definedName>
    <definedName name="income" localSheetId="39">#REF!</definedName>
    <definedName name="income" localSheetId="29">#REF!</definedName>
    <definedName name="income" localSheetId="30">#REF!</definedName>
    <definedName name="income" localSheetId="31">#REF!</definedName>
    <definedName name="income" localSheetId="33">#REF!</definedName>
    <definedName name="income" localSheetId="34">#REF!</definedName>
    <definedName name="income" localSheetId="36">#REF!</definedName>
    <definedName name="income" localSheetId="37">#REF!</definedName>
    <definedName name="income" localSheetId="38">#REF!</definedName>
    <definedName name="income" localSheetId="40">#REF!</definedName>
    <definedName name="income" localSheetId="41">#REF!</definedName>
    <definedName name="income" localSheetId="42">#REF!</definedName>
    <definedName name="income" localSheetId="43">#REF!</definedName>
    <definedName name="income" localSheetId="44">#REF!</definedName>
    <definedName name="income" localSheetId="32">#REF!</definedName>
    <definedName name="income" localSheetId="10">#REF!</definedName>
    <definedName name="income" localSheetId="11">#REF!</definedName>
    <definedName name="income" localSheetId="12">#REF!</definedName>
    <definedName name="income" localSheetId="13">#REF!</definedName>
    <definedName name="income" localSheetId="14">#REF!</definedName>
    <definedName name="income" localSheetId="15">#REF!</definedName>
    <definedName name="income" localSheetId="16">#REF!</definedName>
    <definedName name="income" localSheetId="17">#REF!</definedName>
    <definedName name="income" localSheetId="18">#REF!</definedName>
    <definedName name="income" localSheetId="20">#REF!</definedName>
    <definedName name="income" localSheetId="5">#REF!</definedName>
    <definedName name="income" localSheetId="6">#REF!</definedName>
    <definedName name="income" localSheetId="7">#REF!</definedName>
    <definedName name="income" localSheetId="8">#REF!</definedName>
    <definedName name="income" localSheetId="19">#REF!</definedName>
    <definedName name="income" localSheetId="21">#REF!</definedName>
    <definedName name="income" localSheetId="22">#REF!</definedName>
    <definedName name="income" localSheetId="23">#REF!</definedName>
    <definedName name="income" localSheetId="24">#REF!</definedName>
    <definedName name="income" localSheetId="25">#REF!</definedName>
    <definedName name="income" localSheetId="26">#REF!</definedName>
    <definedName name="income" localSheetId="27">#REF!</definedName>
    <definedName name="income" localSheetId="28">#REF!</definedName>
    <definedName name="income" localSheetId="9">#REF!</definedName>
    <definedName name="income" localSheetId="4">#REF!</definedName>
    <definedName name="income">#REF!</definedName>
    <definedName name="investment" localSheetId="35">#REF!</definedName>
    <definedName name="investment" localSheetId="39">#REF!</definedName>
    <definedName name="investment" localSheetId="29">#REF!</definedName>
    <definedName name="investment" localSheetId="30">#REF!</definedName>
    <definedName name="investment" localSheetId="31">#REF!</definedName>
    <definedName name="investment" localSheetId="33">#REF!</definedName>
    <definedName name="investment" localSheetId="34">#REF!</definedName>
    <definedName name="investment" localSheetId="36">#REF!</definedName>
    <definedName name="investment" localSheetId="37">#REF!</definedName>
    <definedName name="investment" localSheetId="38">#REF!</definedName>
    <definedName name="investment" localSheetId="40">#REF!</definedName>
    <definedName name="investment" localSheetId="41">#REF!</definedName>
    <definedName name="investment" localSheetId="42">#REF!</definedName>
    <definedName name="investment" localSheetId="43">#REF!</definedName>
    <definedName name="investment" localSheetId="44">#REF!</definedName>
    <definedName name="investment" localSheetId="32">#REF!</definedName>
    <definedName name="investment" localSheetId="10">#REF!</definedName>
    <definedName name="investment" localSheetId="11">#REF!</definedName>
    <definedName name="investment" localSheetId="12">#REF!</definedName>
    <definedName name="investment" localSheetId="13">#REF!</definedName>
    <definedName name="investment" localSheetId="14">#REF!</definedName>
    <definedName name="investment" localSheetId="15">#REF!</definedName>
    <definedName name="investment" localSheetId="16">#REF!</definedName>
    <definedName name="investment" localSheetId="17">#REF!</definedName>
    <definedName name="investment" localSheetId="18">#REF!</definedName>
    <definedName name="investment" localSheetId="20">#REF!</definedName>
    <definedName name="investment" localSheetId="5">#REF!</definedName>
    <definedName name="investment" localSheetId="6">#REF!</definedName>
    <definedName name="investment" localSheetId="7">#REF!</definedName>
    <definedName name="investment" localSheetId="8">#REF!</definedName>
    <definedName name="investment" localSheetId="19">#REF!</definedName>
    <definedName name="investment" localSheetId="21">#REF!</definedName>
    <definedName name="investment" localSheetId="22">#REF!</definedName>
    <definedName name="investment" localSheetId="23">#REF!</definedName>
    <definedName name="investment" localSheetId="24">#REF!</definedName>
    <definedName name="investment" localSheetId="25">#REF!</definedName>
    <definedName name="investment" localSheetId="26">#REF!</definedName>
    <definedName name="investment" localSheetId="27">#REF!</definedName>
    <definedName name="investment" localSheetId="28">#REF!</definedName>
    <definedName name="investment" localSheetId="9">#REF!</definedName>
    <definedName name="investment" localSheetId="4">#REF!</definedName>
    <definedName name="investment">#REF!</definedName>
    <definedName name="IPCs" localSheetId="35">#REF!</definedName>
    <definedName name="IPCs" localSheetId="39">#REF!</definedName>
    <definedName name="IPCs" localSheetId="29">#REF!</definedName>
    <definedName name="IPCs" localSheetId="30">#REF!</definedName>
    <definedName name="IPCs" localSheetId="31">#REF!</definedName>
    <definedName name="IPCs" localSheetId="33">#REF!</definedName>
    <definedName name="IPCs" localSheetId="34">#REF!</definedName>
    <definedName name="IPCs" localSheetId="36">#REF!</definedName>
    <definedName name="IPCs" localSheetId="37">#REF!</definedName>
    <definedName name="IPCs" localSheetId="38">#REF!</definedName>
    <definedName name="IPCs" localSheetId="40">#REF!</definedName>
    <definedName name="IPCs" localSheetId="41">#REF!</definedName>
    <definedName name="IPCs" localSheetId="42">#REF!</definedName>
    <definedName name="IPCs" localSheetId="43">#REF!</definedName>
    <definedName name="IPCs" localSheetId="44">#REF!</definedName>
    <definedName name="IPCs" localSheetId="32">#REF!</definedName>
    <definedName name="IPCs" localSheetId="10">#REF!</definedName>
    <definedName name="IPCs" localSheetId="11">#REF!</definedName>
    <definedName name="IPCs" localSheetId="12">#REF!</definedName>
    <definedName name="IPCs" localSheetId="13">#REF!</definedName>
    <definedName name="IPCs" localSheetId="14">#REF!</definedName>
    <definedName name="IPCs" localSheetId="15">#REF!</definedName>
    <definedName name="IPCs" localSheetId="16">#REF!</definedName>
    <definedName name="IPCs" localSheetId="17">#REF!</definedName>
    <definedName name="IPCs" localSheetId="18">#REF!</definedName>
    <definedName name="IPCs" localSheetId="20">#REF!</definedName>
    <definedName name="IPCs" localSheetId="5">#REF!</definedName>
    <definedName name="IPCs" localSheetId="6">#REF!</definedName>
    <definedName name="IPCs" localSheetId="7">#REF!</definedName>
    <definedName name="IPCs" localSheetId="8">#REF!</definedName>
    <definedName name="IPCs" localSheetId="19">#REF!</definedName>
    <definedName name="IPCs" localSheetId="21">#REF!</definedName>
    <definedName name="IPCs" localSheetId="22">#REF!</definedName>
    <definedName name="IPCs" localSheetId="23">#REF!</definedName>
    <definedName name="IPCs" localSheetId="24">#REF!</definedName>
    <definedName name="IPCs" localSheetId="25">#REF!</definedName>
    <definedName name="IPCs" localSheetId="26">#REF!</definedName>
    <definedName name="IPCs" localSheetId="27">#REF!</definedName>
    <definedName name="IPCs" localSheetId="28">#REF!</definedName>
    <definedName name="IPCs" localSheetId="9">#REF!</definedName>
    <definedName name="IPCs" localSheetId="4">#REF!</definedName>
    <definedName name="IPCs">#REF!</definedName>
    <definedName name="IRR.Controllers" localSheetId="35">#REF!</definedName>
    <definedName name="IRR.Controllers" localSheetId="39">#REF!</definedName>
    <definedName name="IRR.Controllers" localSheetId="29">#REF!</definedName>
    <definedName name="IRR.Controllers" localSheetId="30">#REF!</definedName>
    <definedName name="IRR.Controllers" localSheetId="31">#REF!</definedName>
    <definedName name="IRR.Controllers" localSheetId="33">#REF!</definedName>
    <definedName name="IRR.Controllers" localSheetId="34">#REF!</definedName>
    <definedName name="IRR.Controllers" localSheetId="36">#REF!</definedName>
    <definedName name="IRR.Controllers" localSheetId="37">#REF!</definedName>
    <definedName name="IRR.Controllers" localSheetId="38">#REF!</definedName>
    <definedName name="IRR.Controllers" localSheetId="40">#REF!</definedName>
    <definedName name="IRR.Controllers" localSheetId="41">#REF!</definedName>
    <definedName name="IRR.Controllers" localSheetId="42">#REF!</definedName>
    <definedName name="IRR.Controllers" localSheetId="43">#REF!</definedName>
    <definedName name="IRR.Controllers" localSheetId="44">#REF!</definedName>
    <definedName name="IRR.Controllers" localSheetId="32">#REF!</definedName>
    <definedName name="IRR.Controllers" localSheetId="10">#REF!</definedName>
    <definedName name="IRR.Controllers" localSheetId="11">#REF!</definedName>
    <definedName name="IRR.Controllers" localSheetId="12">#REF!</definedName>
    <definedName name="IRR.Controllers" localSheetId="13">#REF!</definedName>
    <definedName name="IRR.Controllers" localSheetId="14">#REF!</definedName>
    <definedName name="IRR.Controllers" localSheetId="15">#REF!</definedName>
    <definedName name="IRR.Controllers" localSheetId="16">#REF!</definedName>
    <definedName name="IRR.Controllers" localSheetId="17">#REF!</definedName>
    <definedName name="IRR.Controllers" localSheetId="18">#REF!</definedName>
    <definedName name="IRR.Controllers" localSheetId="20">#REF!</definedName>
    <definedName name="IRR.Controllers" localSheetId="5">#REF!</definedName>
    <definedName name="IRR.Controllers" localSheetId="6">#REF!</definedName>
    <definedName name="IRR.Controllers" localSheetId="7">#REF!</definedName>
    <definedName name="IRR.Controllers" localSheetId="8">#REF!</definedName>
    <definedName name="IRR.Controllers" localSheetId="19">#REF!</definedName>
    <definedName name="IRR.Controllers" localSheetId="21">#REF!</definedName>
    <definedName name="IRR.Controllers" localSheetId="22">#REF!</definedName>
    <definedName name="IRR.Controllers" localSheetId="23">#REF!</definedName>
    <definedName name="IRR.Controllers" localSheetId="24">#REF!</definedName>
    <definedName name="IRR.Controllers" localSheetId="25">#REF!</definedName>
    <definedName name="IRR.Controllers" localSheetId="26">#REF!</definedName>
    <definedName name="IRR.Controllers" localSheetId="27">#REF!</definedName>
    <definedName name="IRR.Controllers" localSheetId="28">#REF!</definedName>
    <definedName name="IRR.Controllers" localSheetId="9">#REF!</definedName>
    <definedName name="IRR.Controllers" localSheetId="4">#REF!</definedName>
    <definedName name="IRR.Controllers">#REF!</definedName>
    <definedName name="IRR.DripLine" localSheetId="35">#REF!</definedName>
    <definedName name="IRR.DripLine" localSheetId="39">#REF!</definedName>
    <definedName name="IRR.DripLine" localSheetId="29">#REF!</definedName>
    <definedName name="IRR.DripLine" localSheetId="30">#REF!</definedName>
    <definedName name="IRR.DripLine" localSheetId="31">#REF!</definedName>
    <definedName name="IRR.DripLine" localSheetId="33">#REF!</definedName>
    <definedName name="IRR.DripLine" localSheetId="34">#REF!</definedName>
    <definedName name="IRR.DripLine" localSheetId="36">#REF!</definedName>
    <definedName name="IRR.DripLine" localSheetId="37">#REF!</definedName>
    <definedName name="IRR.DripLine" localSheetId="38">#REF!</definedName>
    <definedName name="IRR.DripLine" localSheetId="40">#REF!</definedName>
    <definedName name="IRR.DripLine" localSheetId="41">#REF!</definedName>
    <definedName name="IRR.DripLine" localSheetId="42">#REF!</definedName>
    <definedName name="IRR.DripLine" localSheetId="43">#REF!</definedName>
    <definedName name="IRR.DripLine" localSheetId="44">#REF!</definedName>
    <definedName name="IRR.DripLine" localSheetId="32">#REF!</definedName>
    <definedName name="IRR.DripLine" localSheetId="10">#REF!</definedName>
    <definedName name="IRR.DripLine" localSheetId="11">#REF!</definedName>
    <definedName name="IRR.DripLine" localSheetId="12">#REF!</definedName>
    <definedName name="IRR.DripLine" localSheetId="13">#REF!</definedName>
    <definedName name="IRR.DripLine" localSheetId="14">#REF!</definedName>
    <definedName name="IRR.DripLine" localSheetId="15">#REF!</definedName>
    <definedName name="IRR.DripLine" localSheetId="16">#REF!</definedName>
    <definedName name="IRR.DripLine" localSheetId="17">#REF!</definedName>
    <definedName name="IRR.DripLine" localSheetId="18">#REF!</definedName>
    <definedName name="IRR.DripLine" localSheetId="20">#REF!</definedName>
    <definedName name="IRR.DripLine" localSheetId="5">#REF!</definedName>
    <definedName name="IRR.DripLine" localSheetId="6">#REF!</definedName>
    <definedName name="IRR.DripLine" localSheetId="7">#REF!</definedName>
    <definedName name="IRR.DripLine" localSheetId="8">#REF!</definedName>
    <definedName name="IRR.DripLine" localSheetId="19">#REF!</definedName>
    <definedName name="IRR.DripLine" localSheetId="21">#REF!</definedName>
    <definedName name="IRR.DripLine" localSheetId="22">#REF!</definedName>
    <definedName name="IRR.DripLine" localSheetId="23">#REF!</definedName>
    <definedName name="IRR.DripLine" localSheetId="24">#REF!</definedName>
    <definedName name="IRR.DripLine" localSheetId="25">#REF!</definedName>
    <definedName name="IRR.DripLine" localSheetId="26">#REF!</definedName>
    <definedName name="IRR.DripLine" localSheetId="27">#REF!</definedName>
    <definedName name="IRR.DripLine" localSheetId="28">#REF!</definedName>
    <definedName name="IRR.DripLine" localSheetId="9">#REF!</definedName>
    <definedName name="IRR.DripLine" localSheetId="4">#REF!</definedName>
    <definedName name="IRR.DripLine">#REF!</definedName>
    <definedName name="IRR.Misc" localSheetId="35">#REF!</definedName>
    <definedName name="IRR.Misc" localSheetId="39">#REF!</definedName>
    <definedName name="IRR.Misc" localSheetId="29">#REF!</definedName>
    <definedName name="IRR.Misc" localSheetId="30">#REF!</definedName>
    <definedName name="IRR.Misc" localSheetId="31">#REF!</definedName>
    <definedName name="IRR.Misc" localSheetId="33">#REF!</definedName>
    <definedName name="IRR.Misc" localSheetId="34">#REF!</definedName>
    <definedName name="IRR.Misc" localSheetId="36">#REF!</definedName>
    <definedName name="IRR.Misc" localSheetId="37">#REF!</definedName>
    <definedName name="IRR.Misc" localSheetId="38">#REF!</definedName>
    <definedName name="IRR.Misc" localSheetId="40">#REF!</definedName>
    <definedName name="IRR.Misc" localSheetId="41">#REF!</definedName>
    <definedName name="IRR.Misc" localSheetId="42">#REF!</definedName>
    <definedName name="IRR.Misc" localSheetId="43">#REF!</definedName>
    <definedName name="IRR.Misc" localSheetId="44">#REF!</definedName>
    <definedName name="IRR.Misc" localSheetId="32">#REF!</definedName>
    <definedName name="IRR.Misc" localSheetId="10">#REF!</definedName>
    <definedName name="IRR.Misc" localSheetId="11">#REF!</definedName>
    <definedName name="IRR.Misc" localSheetId="12">#REF!</definedName>
    <definedName name="IRR.Misc" localSheetId="13">#REF!</definedName>
    <definedName name="IRR.Misc" localSheetId="14">#REF!</definedName>
    <definedName name="IRR.Misc" localSheetId="15">#REF!</definedName>
    <definedName name="IRR.Misc" localSheetId="16">#REF!</definedName>
    <definedName name="IRR.Misc" localSheetId="17">#REF!</definedName>
    <definedName name="IRR.Misc" localSheetId="18">#REF!</definedName>
    <definedName name="IRR.Misc" localSheetId="20">#REF!</definedName>
    <definedName name="IRR.Misc" localSheetId="5">#REF!</definedName>
    <definedName name="IRR.Misc" localSheetId="6">#REF!</definedName>
    <definedName name="IRR.Misc" localSheetId="7">#REF!</definedName>
    <definedName name="IRR.Misc" localSheetId="8">#REF!</definedName>
    <definedName name="IRR.Misc" localSheetId="19">#REF!</definedName>
    <definedName name="IRR.Misc" localSheetId="21">#REF!</definedName>
    <definedName name="IRR.Misc" localSheetId="22">#REF!</definedName>
    <definedName name="IRR.Misc" localSheetId="23">#REF!</definedName>
    <definedName name="IRR.Misc" localSheetId="24">#REF!</definedName>
    <definedName name="IRR.Misc" localSheetId="25">#REF!</definedName>
    <definedName name="IRR.Misc" localSheetId="26">#REF!</definedName>
    <definedName name="IRR.Misc" localSheetId="27">#REF!</definedName>
    <definedName name="IRR.Misc" localSheetId="28">#REF!</definedName>
    <definedName name="IRR.Misc" localSheetId="9">#REF!</definedName>
    <definedName name="IRR.Misc" localSheetId="4">#REF!</definedName>
    <definedName name="IRR.Misc">#REF!</definedName>
    <definedName name="IRR.Pipes" localSheetId="35">#REF!</definedName>
    <definedName name="IRR.Pipes" localSheetId="39">#REF!</definedName>
    <definedName name="IRR.Pipes" localSheetId="29">#REF!</definedName>
    <definedName name="IRR.Pipes" localSheetId="30">#REF!</definedName>
    <definedName name="IRR.Pipes" localSheetId="31">#REF!</definedName>
    <definedName name="IRR.Pipes" localSheetId="33">#REF!</definedName>
    <definedName name="IRR.Pipes" localSheetId="34">#REF!</definedName>
    <definedName name="IRR.Pipes" localSheetId="36">#REF!</definedName>
    <definedName name="IRR.Pipes" localSheetId="37">#REF!</definedName>
    <definedName name="IRR.Pipes" localSheetId="38">#REF!</definedName>
    <definedName name="IRR.Pipes" localSheetId="40">#REF!</definedName>
    <definedName name="IRR.Pipes" localSheetId="41">#REF!</definedName>
    <definedName name="IRR.Pipes" localSheetId="42">#REF!</definedName>
    <definedName name="IRR.Pipes" localSheetId="43">#REF!</definedName>
    <definedName name="IRR.Pipes" localSheetId="44">#REF!</definedName>
    <definedName name="IRR.Pipes" localSheetId="32">#REF!</definedName>
    <definedName name="IRR.Pipes" localSheetId="10">#REF!</definedName>
    <definedName name="IRR.Pipes" localSheetId="11">#REF!</definedName>
    <definedName name="IRR.Pipes" localSheetId="12">#REF!</definedName>
    <definedName name="IRR.Pipes" localSheetId="13">#REF!</definedName>
    <definedName name="IRR.Pipes" localSheetId="14">#REF!</definedName>
    <definedName name="IRR.Pipes" localSheetId="15">#REF!</definedName>
    <definedName name="IRR.Pipes" localSheetId="16">#REF!</definedName>
    <definedName name="IRR.Pipes" localSheetId="17">#REF!</definedName>
    <definedName name="IRR.Pipes" localSheetId="18">#REF!</definedName>
    <definedName name="IRR.Pipes" localSheetId="20">#REF!</definedName>
    <definedName name="IRR.Pipes" localSheetId="5">#REF!</definedName>
    <definedName name="IRR.Pipes" localSheetId="6">#REF!</definedName>
    <definedName name="IRR.Pipes" localSheetId="7">#REF!</definedName>
    <definedName name="IRR.Pipes" localSheetId="8">#REF!</definedName>
    <definedName name="IRR.Pipes" localSheetId="19">#REF!</definedName>
    <definedName name="IRR.Pipes" localSheetId="21">#REF!</definedName>
    <definedName name="IRR.Pipes" localSheetId="22">#REF!</definedName>
    <definedName name="IRR.Pipes" localSheetId="23">#REF!</definedName>
    <definedName name="IRR.Pipes" localSheetId="24">#REF!</definedName>
    <definedName name="IRR.Pipes" localSheetId="25">#REF!</definedName>
    <definedName name="IRR.Pipes" localSheetId="26">#REF!</definedName>
    <definedName name="IRR.Pipes" localSheetId="27">#REF!</definedName>
    <definedName name="IRR.Pipes" localSheetId="28">#REF!</definedName>
    <definedName name="IRR.Pipes" localSheetId="9">#REF!</definedName>
    <definedName name="IRR.Pipes" localSheetId="4">#REF!</definedName>
    <definedName name="IRR.Pipes">#REF!</definedName>
    <definedName name="IRR.Pumps" localSheetId="35">#REF!</definedName>
    <definedName name="IRR.Pumps" localSheetId="39">#REF!</definedName>
    <definedName name="IRR.Pumps" localSheetId="29">#REF!</definedName>
    <definedName name="IRR.Pumps" localSheetId="30">#REF!</definedName>
    <definedName name="IRR.Pumps" localSheetId="31">#REF!</definedName>
    <definedName name="IRR.Pumps" localSheetId="33">#REF!</definedName>
    <definedName name="IRR.Pumps" localSheetId="34">#REF!</definedName>
    <definedName name="IRR.Pumps" localSheetId="36">#REF!</definedName>
    <definedName name="IRR.Pumps" localSheetId="37">#REF!</definedName>
    <definedName name="IRR.Pumps" localSheetId="38">#REF!</definedName>
    <definedName name="IRR.Pumps" localSheetId="40">#REF!</definedName>
    <definedName name="IRR.Pumps" localSheetId="41">#REF!</definedName>
    <definedName name="IRR.Pumps" localSheetId="42">#REF!</definedName>
    <definedName name="IRR.Pumps" localSheetId="43">#REF!</definedName>
    <definedName name="IRR.Pumps" localSheetId="44">#REF!</definedName>
    <definedName name="IRR.Pumps" localSheetId="32">#REF!</definedName>
    <definedName name="IRR.Pumps" localSheetId="10">#REF!</definedName>
    <definedName name="IRR.Pumps" localSheetId="11">#REF!</definedName>
    <definedName name="IRR.Pumps" localSheetId="12">#REF!</definedName>
    <definedName name="IRR.Pumps" localSheetId="13">#REF!</definedName>
    <definedName name="IRR.Pumps" localSheetId="14">#REF!</definedName>
    <definedName name="IRR.Pumps" localSheetId="15">#REF!</definedName>
    <definedName name="IRR.Pumps" localSheetId="16">#REF!</definedName>
    <definedName name="IRR.Pumps" localSheetId="17">#REF!</definedName>
    <definedName name="IRR.Pumps" localSheetId="18">#REF!</definedName>
    <definedName name="IRR.Pumps" localSheetId="20">#REF!</definedName>
    <definedName name="IRR.Pumps" localSheetId="5">#REF!</definedName>
    <definedName name="IRR.Pumps" localSheetId="6">#REF!</definedName>
    <definedName name="IRR.Pumps" localSheetId="7">#REF!</definedName>
    <definedName name="IRR.Pumps" localSheetId="8">#REF!</definedName>
    <definedName name="IRR.Pumps" localSheetId="19">#REF!</definedName>
    <definedName name="IRR.Pumps" localSheetId="21">#REF!</definedName>
    <definedName name="IRR.Pumps" localSheetId="22">#REF!</definedName>
    <definedName name="IRR.Pumps" localSheetId="23">#REF!</definedName>
    <definedName name="IRR.Pumps" localSheetId="24">#REF!</definedName>
    <definedName name="IRR.Pumps" localSheetId="25">#REF!</definedName>
    <definedName name="IRR.Pumps" localSheetId="26">#REF!</definedName>
    <definedName name="IRR.Pumps" localSheetId="27">#REF!</definedName>
    <definedName name="IRR.Pumps" localSheetId="28">#REF!</definedName>
    <definedName name="IRR.Pumps" localSheetId="9">#REF!</definedName>
    <definedName name="IRR.Pumps" localSheetId="4">#REF!</definedName>
    <definedName name="IRR.Pumps">#REF!</definedName>
    <definedName name="IRR.Valves" localSheetId="35">#REF!</definedName>
    <definedName name="IRR.Valves" localSheetId="39">#REF!</definedName>
    <definedName name="IRR.Valves" localSheetId="29">#REF!</definedName>
    <definedName name="IRR.Valves" localSheetId="30">#REF!</definedName>
    <definedName name="IRR.Valves" localSheetId="31">#REF!</definedName>
    <definedName name="IRR.Valves" localSheetId="33">#REF!</definedName>
    <definedName name="IRR.Valves" localSheetId="34">#REF!</definedName>
    <definedName name="IRR.Valves" localSheetId="36">#REF!</definedName>
    <definedName name="IRR.Valves" localSheetId="37">#REF!</definedName>
    <definedName name="IRR.Valves" localSheetId="38">#REF!</definedName>
    <definedName name="IRR.Valves" localSheetId="40">#REF!</definedName>
    <definedName name="IRR.Valves" localSheetId="41">#REF!</definedName>
    <definedName name="IRR.Valves" localSheetId="42">#REF!</definedName>
    <definedName name="IRR.Valves" localSheetId="43">#REF!</definedName>
    <definedName name="IRR.Valves" localSheetId="44">#REF!</definedName>
    <definedName name="IRR.Valves" localSheetId="32">#REF!</definedName>
    <definedName name="IRR.Valves" localSheetId="10">#REF!</definedName>
    <definedName name="IRR.Valves" localSheetId="11">#REF!</definedName>
    <definedName name="IRR.Valves" localSheetId="12">#REF!</definedName>
    <definedName name="IRR.Valves" localSheetId="13">#REF!</definedName>
    <definedName name="IRR.Valves" localSheetId="14">#REF!</definedName>
    <definedName name="IRR.Valves" localSheetId="15">#REF!</definedName>
    <definedName name="IRR.Valves" localSheetId="16">#REF!</definedName>
    <definedName name="IRR.Valves" localSheetId="17">#REF!</definedName>
    <definedName name="IRR.Valves" localSheetId="18">#REF!</definedName>
    <definedName name="IRR.Valves" localSheetId="20">#REF!</definedName>
    <definedName name="IRR.Valves" localSheetId="5">#REF!</definedName>
    <definedName name="IRR.Valves" localSheetId="6">#REF!</definedName>
    <definedName name="IRR.Valves" localSheetId="7">#REF!</definedName>
    <definedName name="IRR.Valves" localSheetId="8">#REF!</definedName>
    <definedName name="IRR.Valves" localSheetId="19">#REF!</definedName>
    <definedName name="IRR.Valves" localSheetId="21">#REF!</definedName>
    <definedName name="IRR.Valves" localSheetId="22">#REF!</definedName>
    <definedName name="IRR.Valves" localSheetId="23">#REF!</definedName>
    <definedName name="IRR.Valves" localSheetId="24">#REF!</definedName>
    <definedName name="IRR.Valves" localSheetId="25">#REF!</definedName>
    <definedName name="IRR.Valves" localSheetId="26">#REF!</definedName>
    <definedName name="IRR.Valves" localSheetId="27">#REF!</definedName>
    <definedName name="IRR.Valves" localSheetId="28">#REF!</definedName>
    <definedName name="IRR.Valves" localSheetId="9">#REF!</definedName>
    <definedName name="IRR.Valves" localSheetId="4">#REF!</definedName>
    <definedName name="IRR.Valves">#REF!</definedName>
    <definedName name="IT" localSheetId="35">#REF!</definedName>
    <definedName name="IT" localSheetId="39">#REF!</definedName>
    <definedName name="IT" localSheetId="29">#REF!</definedName>
    <definedName name="IT" localSheetId="30">#REF!</definedName>
    <definedName name="IT" localSheetId="31">#REF!</definedName>
    <definedName name="IT" localSheetId="33">#REF!</definedName>
    <definedName name="IT" localSheetId="34">#REF!</definedName>
    <definedName name="IT" localSheetId="36">#REF!</definedName>
    <definedName name="IT" localSheetId="37">#REF!</definedName>
    <definedName name="IT" localSheetId="38">#REF!</definedName>
    <definedName name="IT" localSheetId="40">#REF!</definedName>
    <definedName name="IT" localSheetId="41">#REF!</definedName>
    <definedName name="IT" localSheetId="42">#REF!</definedName>
    <definedName name="IT" localSheetId="43">#REF!</definedName>
    <definedName name="IT" localSheetId="44">#REF!</definedName>
    <definedName name="IT" localSheetId="32">#REF!</definedName>
    <definedName name="IT" localSheetId="10">#REF!</definedName>
    <definedName name="IT" localSheetId="11">#REF!</definedName>
    <definedName name="IT" localSheetId="12">#REF!</definedName>
    <definedName name="IT" localSheetId="13">#REF!</definedName>
    <definedName name="IT" localSheetId="14">#REF!</definedName>
    <definedName name="IT" localSheetId="15">#REF!</definedName>
    <definedName name="IT" localSheetId="16">#REF!</definedName>
    <definedName name="IT" localSheetId="17">#REF!</definedName>
    <definedName name="IT" localSheetId="18">#REF!</definedName>
    <definedName name="IT" localSheetId="20">#REF!</definedName>
    <definedName name="IT" localSheetId="5">#REF!</definedName>
    <definedName name="IT" localSheetId="6">#REF!</definedName>
    <definedName name="IT" localSheetId="7">#REF!</definedName>
    <definedName name="IT" localSheetId="8">#REF!</definedName>
    <definedName name="IT" localSheetId="19">#REF!</definedName>
    <definedName name="IT" localSheetId="21">#REF!</definedName>
    <definedName name="IT" localSheetId="22">#REF!</definedName>
    <definedName name="IT" localSheetId="23">#REF!</definedName>
    <definedName name="IT" localSheetId="24">#REF!</definedName>
    <definedName name="IT" localSheetId="25">#REF!</definedName>
    <definedName name="IT" localSheetId="26">#REF!</definedName>
    <definedName name="IT" localSheetId="27">#REF!</definedName>
    <definedName name="IT" localSheetId="28">#REF!</definedName>
    <definedName name="IT" localSheetId="9">#REF!</definedName>
    <definedName name="IT" localSheetId="4">#REF!</definedName>
    <definedName name="IT">#REF!</definedName>
    <definedName name="j" localSheetId="35">#REF!</definedName>
    <definedName name="j" localSheetId="39">#REF!</definedName>
    <definedName name="j" localSheetId="29">#REF!</definedName>
    <definedName name="j" localSheetId="30">#REF!</definedName>
    <definedName name="j" localSheetId="31">#REF!</definedName>
    <definedName name="j" localSheetId="33">#REF!</definedName>
    <definedName name="j" localSheetId="34">#REF!</definedName>
    <definedName name="j" localSheetId="36">#REF!</definedName>
    <definedName name="j" localSheetId="37">#REF!</definedName>
    <definedName name="j" localSheetId="38">#REF!</definedName>
    <definedName name="j" localSheetId="40">#REF!</definedName>
    <definedName name="j" localSheetId="41">#REF!</definedName>
    <definedName name="j" localSheetId="42">#REF!</definedName>
    <definedName name="j" localSheetId="43">#REF!</definedName>
    <definedName name="j" localSheetId="44">#REF!</definedName>
    <definedName name="j" localSheetId="32">#REF!</definedName>
    <definedName name="j" localSheetId="10">#REF!</definedName>
    <definedName name="j" localSheetId="11">#REF!</definedName>
    <definedName name="j" localSheetId="12">#REF!</definedName>
    <definedName name="j" localSheetId="13">#REF!</definedName>
    <definedName name="j" localSheetId="14">#REF!</definedName>
    <definedName name="j" localSheetId="15">#REF!</definedName>
    <definedName name="j" localSheetId="16">#REF!</definedName>
    <definedName name="j" localSheetId="17">#REF!</definedName>
    <definedName name="j" localSheetId="18">#REF!</definedName>
    <definedName name="j" localSheetId="20">#REF!</definedName>
    <definedName name="j" localSheetId="5">#REF!</definedName>
    <definedName name="j" localSheetId="6">#REF!</definedName>
    <definedName name="j" localSheetId="7">#REF!</definedName>
    <definedName name="j" localSheetId="8">#REF!</definedName>
    <definedName name="j" localSheetId="19">#REF!</definedName>
    <definedName name="j" localSheetId="21">#REF!</definedName>
    <definedName name="j" localSheetId="22">#REF!</definedName>
    <definedName name="j" localSheetId="23">#REF!</definedName>
    <definedName name="j" localSheetId="24">#REF!</definedName>
    <definedName name="j" localSheetId="25">#REF!</definedName>
    <definedName name="j" localSheetId="26">#REF!</definedName>
    <definedName name="j" localSheetId="27">#REF!</definedName>
    <definedName name="j" localSheetId="28">#REF!</definedName>
    <definedName name="j" localSheetId="9">#REF!</definedName>
    <definedName name="j" localSheetId="4">#REF!</definedName>
    <definedName name="j">#REF!</definedName>
    <definedName name="JDrate" localSheetId="35">#REF!</definedName>
    <definedName name="JDrate" localSheetId="39">#REF!</definedName>
    <definedName name="JDrate" localSheetId="29">#REF!</definedName>
    <definedName name="JDrate" localSheetId="30">#REF!</definedName>
    <definedName name="JDrate" localSheetId="31">#REF!</definedName>
    <definedName name="JDrate" localSheetId="33">#REF!</definedName>
    <definedName name="JDrate" localSheetId="34">#REF!</definedName>
    <definedName name="JDrate" localSheetId="36">#REF!</definedName>
    <definedName name="JDrate" localSheetId="37">#REF!</definedName>
    <definedName name="JDrate" localSheetId="38">#REF!</definedName>
    <definedName name="JDrate" localSheetId="40">#REF!</definedName>
    <definedName name="JDrate" localSheetId="41">#REF!</definedName>
    <definedName name="JDrate" localSheetId="42">#REF!</definedName>
    <definedName name="JDrate" localSheetId="43">#REF!</definedName>
    <definedName name="JDrate" localSheetId="44">#REF!</definedName>
    <definedName name="JDrate" localSheetId="32">#REF!</definedName>
    <definedName name="JDrate" localSheetId="10">#REF!</definedName>
    <definedName name="JDrate" localSheetId="11">#REF!</definedName>
    <definedName name="JDrate" localSheetId="12">#REF!</definedName>
    <definedName name="JDrate" localSheetId="13">#REF!</definedName>
    <definedName name="JDrate" localSheetId="14">#REF!</definedName>
    <definedName name="JDrate" localSheetId="15">#REF!</definedName>
    <definedName name="JDrate" localSheetId="16">#REF!</definedName>
    <definedName name="JDrate" localSheetId="17">#REF!</definedName>
    <definedName name="JDrate" localSheetId="18">#REF!</definedName>
    <definedName name="JDrate" localSheetId="20">#REF!</definedName>
    <definedName name="JDrate" localSheetId="5">#REF!</definedName>
    <definedName name="JDrate" localSheetId="6">#REF!</definedName>
    <definedName name="JDrate" localSheetId="7">#REF!</definedName>
    <definedName name="JDrate" localSheetId="8">#REF!</definedName>
    <definedName name="JDrate" localSheetId="19">#REF!</definedName>
    <definedName name="JDrate" localSheetId="21">#REF!</definedName>
    <definedName name="JDrate" localSheetId="22">#REF!</definedName>
    <definedName name="JDrate" localSheetId="23">#REF!</definedName>
    <definedName name="JDrate" localSheetId="24">#REF!</definedName>
    <definedName name="JDrate" localSheetId="25">#REF!</definedName>
    <definedName name="JDrate" localSheetId="26">#REF!</definedName>
    <definedName name="JDrate" localSheetId="27">#REF!</definedName>
    <definedName name="JDrate" localSheetId="28">#REF!</definedName>
    <definedName name="JDrate" localSheetId="9">#REF!</definedName>
    <definedName name="JDrate" localSheetId="4">#REF!</definedName>
    <definedName name="JDrate">#REF!</definedName>
    <definedName name="JHK" localSheetId="35">#REF!</definedName>
    <definedName name="JHK" localSheetId="39">#REF!</definedName>
    <definedName name="JHK" localSheetId="29">#REF!</definedName>
    <definedName name="JHK" localSheetId="30">#REF!</definedName>
    <definedName name="JHK" localSheetId="31">#REF!</definedName>
    <definedName name="JHK" localSheetId="33">#REF!</definedName>
    <definedName name="JHK" localSheetId="34">#REF!</definedName>
    <definedName name="JHK" localSheetId="36">#REF!</definedName>
    <definedName name="JHK" localSheetId="37">#REF!</definedName>
    <definedName name="JHK" localSheetId="38">#REF!</definedName>
    <definedName name="JHK" localSheetId="40">#REF!</definedName>
    <definedName name="JHK" localSheetId="41">#REF!</definedName>
    <definedName name="JHK" localSheetId="42">#REF!</definedName>
    <definedName name="JHK" localSheetId="43">#REF!</definedName>
    <definedName name="JHK" localSheetId="44">#REF!</definedName>
    <definedName name="JHK" localSheetId="32">#REF!</definedName>
    <definedName name="JHK" localSheetId="10">#REF!</definedName>
    <definedName name="JHK" localSheetId="11">#REF!</definedName>
    <definedName name="JHK" localSheetId="12">#REF!</definedName>
    <definedName name="JHK" localSheetId="13">#REF!</definedName>
    <definedName name="JHK" localSheetId="14">#REF!</definedName>
    <definedName name="JHK" localSheetId="15">#REF!</definedName>
    <definedName name="JHK" localSheetId="16">#REF!</definedName>
    <definedName name="JHK" localSheetId="17">#REF!</definedName>
    <definedName name="JHK" localSheetId="18">#REF!</definedName>
    <definedName name="JHK" localSheetId="20">#REF!</definedName>
    <definedName name="JHK" localSheetId="5">#REF!</definedName>
    <definedName name="JHK" localSheetId="6">#REF!</definedName>
    <definedName name="JHK" localSheetId="7">#REF!</definedName>
    <definedName name="JHK" localSheetId="8">#REF!</definedName>
    <definedName name="JHK" localSheetId="19">#REF!</definedName>
    <definedName name="JHK" localSheetId="21">#REF!</definedName>
    <definedName name="JHK" localSheetId="22">#REF!</definedName>
    <definedName name="JHK" localSheetId="23">#REF!</definedName>
    <definedName name="JHK" localSheetId="24">#REF!</definedName>
    <definedName name="JHK" localSheetId="25">#REF!</definedName>
    <definedName name="JHK" localSheetId="26">#REF!</definedName>
    <definedName name="JHK" localSheetId="27">#REF!</definedName>
    <definedName name="JHK" localSheetId="28">#REF!</definedName>
    <definedName name="JHK" localSheetId="9">#REF!</definedName>
    <definedName name="JHK" localSheetId="4">#REF!</definedName>
    <definedName name="JHK">#REF!</definedName>
    <definedName name="jhkjhkh" hidden="1">{"'Break down'!$A$4"}</definedName>
    <definedName name="JobID" localSheetId="35">#REF!</definedName>
    <definedName name="JobID" localSheetId="39">#REF!</definedName>
    <definedName name="JobID" localSheetId="29">#REF!</definedName>
    <definedName name="JobID" localSheetId="30">#REF!</definedName>
    <definedName name="JobID" localSheetId="31">#REF!</definedName>
    <definedName name="JobID" localSheetId="33">#REF!</definedName>
    <definedName name="JobID" localSheetId="34">#REF!</definedName>
    <definedName name="JobID" localSheetId="36">#REF!</definedName>
    <definedName name="JobID" localSheetId="37">#REF!</definedName>
    <definedName name="JobID" localSheetId="38">#REF!</definedName>
    <definedName name="JobID" localSheetId="40">#REF!</definedName>
    <definedName name="JobID" localSheetId="41">#REF!</definedName>
    <definedName name="JobID" localSheetId="42">#REF!</definedName>
    <definedName name="JobID" localSheetId="43">#REF!</definedName>
    <definedName name="JobID" localSheetId="44">#REF!</definedName>
    <definedName name="JobID" localSheetId="32">#REF!</definedName>
    <definedName name="JobID" localSheetId="10">#REF!</definedName>
    <definedName name="JobID" localSheetId="11">#REF!</definedName>
    <definedName name="JobID" localSheetId="12">#REF!</definedName>
    <definedName name="JobID" localSheetId="13">#REF!</definedName>
    <definedName name="JobID" localSheetId="14">#REF!</definedName>
    <definedName name="JobID" localSheetId="15">#REF!</definedName>
    <definedName name="JobID" localSheetId="16">#REF!</definedName>
    <definedName name="JobID" localSheetId="17">#REF!</definedName>
    <definedName name="JobID" localSheetId="18">#REF!</definedName>
    <definedName name="JobID" localSheetId="20">#REF!</definedName>
    <definedName name="JobID" localSheetId="5">#REF!</definedName>
    <definedName name="JobID" localSheetId="6">#REF!</definedName>
    <definedName name="JobID" localSheetId="7">#REF!</definedName>
    <definedName name="JobID" localSheetId="8">#REF!</definedName>
    <definedName name="JobID" localSheetId="19">#REF!</definedName>
    <definedName name="JobID" localSheetId="21">#REF!</definedName>
    <definedName name="JobID" localSheetId="22">#REF!</definedName>
    <definedName name="JobID" localSheetId="23">#REF!</definedName>
    <definedName name="JobID" localSheetId="24">#REF!</definedName>
    <definedName name="JobID" localSheetId="25">#REF!</definedName>
    <definedName name="JobID" localSheetId="26">#REF!</definedName>
    <definedName name="JobID" localSheetId="27">#REF!</definedName>
    <definedName name="JobID" localSheetId="28">#REF!</definedName>
    <definedName name="JobID" localSheetId="9">#REF!</definedName>
    <definedName name="JobID" localSheetId="4">#REF!</definedName>
    <definedName name="JobID">#REF!</definedName>
    <definedName name="K" localSheetId="35">#REF!</definedName>
    <definedName name="K" localSheetId="39">#REF!</definedName>
    <definedName name="K" localSheetId="29">#REF!</definedName>
    <definedName name="K" localSheetId="30">#REF!</definedName>
    <definedName name="K" localSheetId="31">#REF!</definedName>
    <definedName name="K" localSheetId="33">#REF!</definedName>
    <definedName name="K" localSheetId="34">#REF!</definedName>
    <definedName name="K" localSheetId="36">#REF!</definedName>
    <definedName name="K" localSheetId="37">#REF!</definedName>
    <definedName name="K" localSheetId="38">#REF!</definedName>
    <definedName name="K" localSheetId="40">#REF!</definedName>
    <definedName name="K" localSheetId="41">#REF!</definedName>
    <definedName name="K" localSheetId="42">#REF!</definedName>
    <definedName name="K" localSheetId="43">#REF!</definedName>
    <definedName name="K" localSheetId="44">#REF!</definedName>
    <definedName name="K" localSheetId="32">#REF!</definedName>
    <definedName name="K" localSheetId="10">#REF!</definedName>
    <definedName name="K" localSheetId="11">#REF!</definedName>
    <definedName name="K" localSheetId="12">#REF!</definedName>
    <definedName name="K" localSheetId="13">#REF!</definedName>
    <definedName name="K" localSheetId="14">#REF!</definedName>
    <definedName name="K" localSheetId="15">#REF!</definedName>
    <definedName name="K" localSheetId="16">#REF!</definedName>
    <definedName name="K" localSheetId="17">#REF!</definedName>
    <definedName name="K" localSheetId="18">#REF!</definedName>
    <definedName name="K" localSheetId="20">#REF!</definedName>
    <definedName name="K" localSheetId="5">#REF!</definedName>
    <definedName name="K" localSheetId="6">#REF!</definedName>
    <definedName name="K" localSheetId="7">#REF!</definedName>
    <definedName name="K" localSheetId="8">#REF!</definedName>
    <definedName name="K" localSheetId="19">#REF!</definedName>
    <definedName name="K" localSheetId="21">#REF!</definedName>
    <definedName name="K" localSheetId="22">#REF!</definedName>
    <definedName name="K" localSheetId="23">#REF!</definedName>
    <definedName name="K" localSheetId="24">#REF!</definedName>
    <definedName name="K" localSheetId="25">#REF!</definedName>
    <definedName name="K" localSheetId="26">#REF!</definedName>
    <definedName name="K" localSheetId="27">#REF!</definedName>
    <definedName name="K" localSheetId="28">#REF!</definedName>
    <definedName name="K" localSheetId="9">#REF!</definedName>
    <definedName name="K" localSheetId="4">#REF!</definedName>
    <definedName name="K">#REF!</definedName>
    <definedName name="kk" localSheetId="35">#REF!</definedName>
    <definedName name="kk" localSheetId="39">#REF!</definedName>
    <definedName name="kk" localSheetId="29">#REF!</definedName>
    <definedName name="kk" localSheetId="30">#REF!</definedName>
    <definedName name="kk" localSheetId="31">#REF!</definedName>
    <definedName name="kk" localSheetId="33">#REF!</definedName>
    <definedName name="kk" localSheetId="34">#REF!</definedName>
    <definedName name="kk" localSheetId="36">#REF!</definedName>
    <definedName name="kk" localSheetId="37">#REF!</definedName>
    <definedName name="kk" localSheetId="38">#REF!</definedName>
    <definedName name="kk" localSheetId="40">#REF!</definedName>
    <definedName name="kk" localSheetId="41">#REF!</definedName>
    <definedName name="kk" localSheetId="42">#REF!</definedName>
    <definedName name="kk" localSheetId="43">#REF!</definedName>
    <definedName name="kk" localSheetId="44">#REF!</definedName>
    <definedName name="kk" localSheetId="32">#REF!</definedName>
    <definedName name="kk" localSheetId="10">#REF!</definedName>
    <definedName name="kk" localSheetId="11">#REF!</definedName>
    <definedName name="kk" localSheetId="12">#REF!</definedName>
    <definedName name="kk" localSheetId="13">#REF!</definedName>
    <definedName name="kk" localSheetId="14">#REF!</definedName>
    <definedName name="kk" localSheetId="15">#REF!</definedName>
    <definedName name="kk" localSheetId="16">#REF!</definedName>
    <definedName name="kk" localSheetId="17">#REF!</definedName>
    <definedName name="kk" localSheetId="18">#REF!</definedName>
    <definedName name="kk" localSheetId="20">#REF!</definedName>
    <definedName name="kk" localSheetId="5">#REF!</definedName>
    <definedName name="kk" localSheetId="6">#REF!</definedName>
    <definedName name="kk" localSheetId="7">#REF!</definedName>
    <definedName name="kk" localSheetId="8">#REF!</definedName>
    <definedName name="kk" localSheetId="19">#REF!</definedName>
    <definedName name="kk" localSheetId="21">#REF!</definedName>
    <definedName name="kk" localSheetId="22">#REF!</definedName>
    <definedName name="kk" localSheetId="23">#REF!</definedName>
    <definedName name="kk" localSheetId="24">#REF!</definedName>
    <definedName name="kk" localSheetId="25">#REF!</definedName>
    <definedName name="kk" localSheetId="26">#REF!</definedName>
    <definedName name="kk" localSheetId="27">#REF!</definedName>
    <definedName name="kk" localSheetId="28">#REF!</definedName>
    <definedName name="kk" localSheetId="9">#REF!</definedName>
    <definedName name="kk" localSheetId="4">#REF!</definedName>
    <definedName name="kk">#REF!</definedName>
    <definedName name="KurFarki" localSheetId="35">#REF!</definedName>
    <definedName name="KurFarki" localSheetId="39">#REF!</definedName>
    <definedName name="KurFarki" localSheetId="29">#REF!</definedName>
    <definedName name="KurFarki" localSheetId="30">#REF!</definedName>
    <definedName name="KurFarki" localSheetId="31">#REF!</definedName>
    <definedName name="KurFarki" localSheetId="33">#REF!</definedName>
    <definedName name="KurFarki" localSheetId="34">#REF!</definedName>
    <definedName name="KurFarki" localSheetId="36">#REF!</definedName>
    <definedName name="KurFarki" localSheetId="37">#REF!</definedName>
    <definedName name="KurFarki" localSheetId="38">#REF!</definedName>
    <definedName name="KurFarki" localSheetId="40">#REF!</definedName>
    <definedName name="KurFarki" localSheetId="41">#REF!</definedName>
    <definedName name="KurFarki" localSheetId="42">#REF!</definedName>
    <definedName name="KurFarki" localSheetId="43">#REF!</definedName>
    <definedName name="KurFarki" localSheetId="44">#REF!</definedName>
    <definedName name="KurFarki" localSheetId="32">#REF!</definedName>
    <definedName name="KurFarki" localSheetId="10">#REF!</definedName>
    <definedName name="KurFarki" localSheetId="11">#REF!</definedName>
    <definedName name="KurFarki" localSheetId="12">#REF!</definedName>
    <definedName name="KurFarki" localSheetId="13">#REF!</definedName>
    <definedName name="KurFarki" localSheetId="14">#REF!</definedName>
    <definedName name="KurFarki" localSheetId="15">#REF!</definedName>
    <definedName name="KurFarki" localSheetId="16">#REF!</definedName>
    <definedName name="KurFarki" localSheetId="17">#REF!</definedName>
    <definedName name="KurFarki" localSheetId="18">#REF!</definedName>
    <definedName name="KurFarki" localSheetId="20">#REF!</definedName>
    <definedName name="KurFarki" localSheetId="5">#REF!</definedName>
    <definedName name="KurFarki" localSheetId="6">#REF!</definedName>
    <definedName name="KurFarki" localSheetId="7">#REF!</definedName>
    <definedName name="KurFarki" localSheetId="8">#REF!</definedName>
    <definedName name="KurFarki" localSheetId="19">#REF!</definedName>
    <definedName name="KurFarki" localSheetId="21">#REF!</definedName>
    <definedName name="KurFarki" localSheetId="22">#REF!</definedName>
    <definedName name="KurFarki" localSheetId="23">#REF!</definedName>
    <definedName name="KurFarki" localSheetId="24">#REF!</definedName>
    <definedName name="KurFarki" localSheetId="25">#REF!</definedName>
    <definedName name="KurFarki" localSheetId="26">#REF!</definedName>
    <definedName name="KurFarki" localSheetId="27">#REF!</definedName>
    <definedName name="KurFarki" localSheetId="28">#REF!</definedName>
    <definedName name="KurFarki" localSheetId="9">#REF!</definedName>
    <definedName name="KurFarki" localSheetId="4">#REF!</definedName>
    <definedName name="KurFarki">#REF!</definedName>
    <definedName name="L" localSheetId="35">#REF!</definedName>
    <definedName name="L" localSheetId="39">#REF!</definedName>
    <definedName name="L" localSheetId="29">#REF!</definedName>
    <definedName name="L" localSheetId="30">#REF!</definedName>
    <definedName name="L" localSheetId="31">#REF!</definedName>
    <definedName name="L" localSheetId="33">#REF!</definedName>
    <definedName name="L" localSheetId="34">#REF!</definedName>
    <definedName name="L" localSheetId="36">#REF!</definedName>
    <definedName name="L" localSheetId="37">#REF!</definedName>
    <definedName name="L" localSheetId="38">#REF!</definedName>
    <definedName name="L" localSheetId="40">#REF!</definedName>
    <definedName name="L" localSheetId="41">#REF!</definedName>
    <definedName name="L" localSheetId="42">#REF!</definedName>
    <definedName name="L" localSheetId="43">#REF!</definedName>
    <definedName name="L" localSheetId="44">#REF!</definedName>
    <definedName name="L" localSheetId="32">#REF!</definedName>
    <definedName name="L" localSheetId="10">#REF!</definedName>
    <definedName name="L" localSheetId="11">#REF!</definedName>
    <definedName name="L" localSheetId="12">#REF!</definedName>
    <definedName name="L" localSheetId="13">#REF!</definedName>
    <definedName name="L" localSheetId="14">#REF!</definedName>
    <definedName name="L" localSheetId="15">#REF!</definedName>
    <definedName name="L" localSheetId="16">#REF!</definedName>
    <definedName name="L" localSheetId="17">#REF!</definedName>
    <definedName name="L" localSheetId="18">#REF!</definedName>
    <definedName name="L" localSheetId="20">#REF!</definedName>
    <definedName name="L" localSheetId="5">#REF!</definedName>
    <definedName name="L" localSheetId="6">#REF!</definedName>
    <definedName name="L" localSheetId="7">#REF!</definedName>
    <definedName name="L" localSheetId="8">#REF!</definedName>
    <definedName name="L" localSheetId="19">#REF!</definedName>
    <definedName name="L" localSheetId="21">#REF!</definedName>
    <definedName name="L" localSheetId="22">#REF!</definedName>
    <definedName name="L" localSheetId="23">#REF!</definedName>
    <definedName name="L" localSheetId="24">#REF!</definedName>
    <definedName name="L" localSheetId="25">#REF!</definedName>
    <definedName name="L" localSheetId="26">#REF!</definedName>
    <definedName name="L" localSheetId="27">#REF!</definedName>
    <definedName name="L" localSheetId="28">#REF!</definedName>
    <definedName name="L" localSheetId="9">#REF!</definedName>
    <definedName name="L" localSheetId="4">#REF!</definedName>
    <definedName name="L">#REF!</definedName>
    <definedName name="Labour_Rate" localSheetId="35">#REF!</definedName>
    <definedName name="Labour_Rate" localSheetId="39">#REF!</definedName>
    <definedName name="Labour_Rate" localSheetId="29">#REF!</definedName>
    <definedName name="Labour_Rate" localSheetId="30">#REF!</definedName>
    <definedName name="Labour_Rate" localSheetId="31">#REF!</definedName>
    <definedName name="Labour_Rate" localSheetId="33">#REF!</definedName>
    <definedName name="Labour_Rate" localSheetId="34">#REF!</definedName>
    <definedName name="Labour_Rate" localSheetId="36">#REF!</definedName>
    <definedName name="Labour_Rate" localSheetId="37">#REF!</definedName>
    <definedName name="Labour_Rate" localSheetId="38">#REF!</definedName>
    <definedName name="Labour_Rate" localSheetId="40">#REF!</definedName>
    <definedName name="Labour_Rate" localSheetId="41">#REF!</definedName>
    <definedName name="Labour_Rate" localSheetId="42">#REF!</definedName>
    <definedName name="Labour_Rate" localSheetId="43">#REF!</definedName>
    <definedName name="Labour_Rate" localSheetId="44">#REF!</definedName>
    <definedName name="Labour_Rate" localSheetId="32">#REF!</definedName>
    <definedName name="Labour_Rate" localSheetId="10">#REF!</definedName>
    <definedName name="Labour_Rate" localSheetId="11">#REF!</definedName>
    <definedName name="Labour_Rate" localSheetId="12">#REF!</definedName>
    <definedName name="Labour_Rate" localSheetId="13">#REF!</definedName>
    <definedName name="Labour_Rate" localSheetId="14">#REF!</definedName>
    <definedName name="Labour_Rate" localSheetId="15">#REF!</definedName>
    <definedName name="Labour_Rate" localSheetId="16">#REF!</definedName>
    <definedName name="Labour_Rate" localSheetId="17">#REF!</definedName>
    <definedName name="Labour_Rate" localSheetId="18">#REF!</definedName>
    <definedName name="Labour_Rate" localSheetId="20">#REF!</definedName>
    <definedName name="Labour_Rate" localSheetId="5">#REF!</definedName>
    <definedName name="Labour_Rate" localSheetId="6">#REF!</definedName>
    <definedName name="Labour_Rate" localSheetId="7">#REF!</definedName>
    <definedName name="Labour_Rate" localSheetId="8">#REF!</definedName>
    <definedName name="Labour_Rate" localSheetId="19">#REF!</definedName>
    <definedName name="Labour_Rate" localSheetId="21">#REF!</definedName>
    <definedName name="Labour_Rate" localSheetId="22">#REF!</definedName>
    <definedName name="Labour_Rate" localSheetId="23">#REF!</definedName>
    <definedName name="Labour_Rate" localSheetId="24">#REF!</definedName>
    <definedName name="Labour_Rate" localSheetId="25">#REF!</definedName>
    <definedName name="Labour_Rate" localSheetId="26">#REF!</definedName>
    <definedName name="Labour_Rate" localSheetId="27">#REF!</definedName>
    <definedName name="Labour_Rate" localSheetId="28">#REF!</definedName>
    <definedName name="Labour_Rate" localSheetId="9">#REF!</definedName>
    <definedName name="Labour_Rate" localSheetId="4">#REF!</definedName>
    <definedName name="Labour_Rate">#REF!</definedName>
    <definedName name="Land_adv" localSheetId="35">#REF!</definedName>
    <definedName name="Land_adv" localSheetId="39">#REF!</definedName>
    <definedName name="Land_adv" localSheetId="29">#REF!</definedName>
    <definedName name="Land_adv" localSheetId="30">#REF!</definedName>
    <definedName name="Land_adv" localSheetId="31">#REF!</definedName>
    <definedName name="Land_adv" localSheetId="33">#REF!</definedName>
    <definedName name="Land_adv" localSheetId="34">#REF!</definedName>
    <definedName name="Land_adv" localSheetId="36">#REF!</definedName>
    <definedName name="Land_adv" localSheetId="37">#REF!</definedName>
    <definedName name="Land_adv" localSheetId="38">#REF!</definedName>
    <definedName name="Land_adv" localSheetId="40">#REF!</definedName>
    <definedName name="Land_adv" localSheetId="41">#REF!</definedName>
    <definedName name="Land_adv" localSheetId="42">#REF!</definedName>
    <definedName name="Land_adv" localSheetId="43">#REF!</definedName>
    <definedName name="Land_adv" localSheetId="44">#REF!</definedName>
    <definedName name="Land_adv" localSheetId="32">#REF!</definedName>
    <definedName name="Land_adv" localSheetId="10">#REF!</definedName>
    <definedName name="Land_adv" localSheetId="11">#REF!</definedName>
    <definedName name="Land_adv" localSheetId="12">#REF!</definedName>
    <definedName name="Land_adv" localSheetId="13">#REF!</definedName>
    <definedName name="Land_adv" localSheetId="14">#REF!</definedName>
    <definedName name="Land_adv" localSheetId="15">#REF!</definedName>
    <definedName name="Land_adv" localSheetId="16">#REF!</definedName>
    <definedName name="Land_adv" localSheetId="17">#REF!</definedName>
    <definedName name="Land_adv" localSheetId="18">#REF!</definedName>
    <definedName name="Land_adv" localSheetId="20">#REF!</definedName>
    <definedName name="Land_adv" localSheetId="5">#REF!</definedName>
    <definedName name="Land_adv" localSheetId="6">#REF!</definedName>
    <definedName name="Land_adv" localSheetId="7">#REF!</definedName>
    <definedName name="Land_adv" localSheetId="8">#REF!</definedName>
    <definedName name="Land_adv" localSheetId="19">#REF!</definedName>
    <definedName name="Land_adv" localSheetId="21">#REF!</definedName>
    <definedName name="Land_adv" localSheetId="22">#REF!</definedName>
    <definedName name="Land_adv" localSheetId="23">#REF!</definedName>
    <definedName name="Land_adv" localSheetId="24">#REF!</definedName>
    <definedName name="Land_adv" localSheetId="25">#REF!</definedName>
    <definedName name="Land_adv" localSheetId="26">#REF!</definedName>
    <definedName name="Land_adv" localSheetId="27">#REF!</definedName>
    <definedName name="Land_adv" localSheetId="28">#REF!</definedName>
    <definedName name="Land_adv" localSheetId="9">#REF!</definedName>
    <definedName name="Land_adv" localSheetId="4">#REF!</definedName>
    <definedName name="Land_adv">#REF!</definedName>
    <definedName name="LeanConcrete" localSheetId="35">#REF!</definedName>
    <definedName name="LeanConcrete" localSheetId="39">#REF!</definedName>
    <definedName name="LeanConcrete" localSheetId="29">#REF!</definedName>
    <definedName name="LeanConcrete" localSheetId="30">#REF!</definedName>
    <definedName name="LeanConcrete" localSheetId="31">#REF!</definedName>
    <definedName name="LeanConcrete" localSheetId="33">#REF!</definedName>
    <definedName name="LeanConcrete" localSheetId="34">#REF!</definedName>
    <definedName name="LeanConcrete" localSheetId="36">#REF!</definedName>
    <definedName name="LeanConcrete" localSheetId="37">#REF!</definedName>
    <definedName name="LeanConcrete" localSheetId="38">#REF!</definedName>
    <definedName name="LeanConcrete" localSheetId="40">#REF!</definedName>
    <definedName name="LeanConcrete" localSheetId="41">#REF!</definedName>
    <definedName name="LeanConcrete" localSheetId="42">#REF!</definedName>
    <definedName name="LeanConcrete" localSheetId="43">#REF!</definedName>
    <definedName name="LeanConcrete" localSheetId="44">#REF!</definedName>
    <definedName name="LeanConcrete" localSheetId="32">#REF!</definedName>
    <definedName name="LeanConcrete" localSheetId="10">#REF!</definedName>
    <definedName name="LeanConcrete" localSheetId="11">#REF!</definedName>
    <definedName name="LeanConcrete" localSheetId="12">#REF!</definedName>
    <definedName name="LeanConcrete" localSheetId="13">#REF!</definedName>
    <definedName name="LeanConcrete" localSheetId="14">#REF!</definedName>
    <definedName name="LeanConcrete" localSheetId="15">#REF!</definedName>
    <definedName name="LeanConcrete" localSheetId="16">#REF!</definedName>
    <definedName name="LeanConcrete" localSheetId="17">#REF!</definedName>
    <definedName name="LeanConcrete" localSheetId="18">#REF!</definedName>
    <definedName name="LeanConcrete" localSheetId="20">#REF!</definedName>
    <definedName name="LeanConcrete" localSheetId="5">#REF!</definedName>
    <definedName name="LeanConcrete" localSheetId="6">#REF!</definedName>
    <definedName name="LeanConcrete" localSheetId="7">#REF!</definedName>
    <definedName name="LeanConcrete" localSheetId="8">#REF!</definedName>
    <definedName name="LeanConcrete" localSheetId="19">#REF!</definedName>
    <definedName name="LeanConcrete" localSheetId="21">#REF!</definedName>
    <definedName name="LeanConcrete" localSheetId="22">#REF!</definedName>
    <definedName name="LeanConcrete" localSheetId="23">#REF!</definedName>
    <definedName name="LeanConcrete" localSheetId="24">#REF!</definedName>
    <definedName name="LeanConcrete" localSheetId="25">#REF!</definedName>
    <definedName name="LeanConcrete" localSheetId="26">#REF!</definedName>
    <definedName name="LeanConcrete" localSheetId="27">#REF!</definedName>
    <definedName name="LeanConcrete" localSheetId="28">#REF!</definedName>
    <definedName name="LeanConcrete" localSheetId="9">#REF!</definedName>
    <definedName name="LeanConcrete" localSheetId="4">#REF!</definedName>
    <definedName name="LeanConcrete">#REF!</definedName>
    <definedName name="lef" localSheetId="35">#REF!</definedName>
    <definedName name="lef" localSheetId="39">#REF!</definedName>
    <definedName name="lef" localSheetId="29">#REF!</definedName>
    <definedName name="lef" localSheetId="30">#REF!</definedName>
    <definedName name="lef" localSheetId="31">#REF!</definedName>
    <definedName name="lef" localSheetId="33">#REF!</definedName>
    <definedName name="lef" localSheetId="34">#REF!</definedName>
    <definedName name="lef" localSheetId="36">#REF!</definedName>
    <definedName name="lef" localSheetId="37">#REF!</definedName>
    <definedName name="lef" localSheetId="38">#REF!</definedName>
    <definedName name="lef" localSheetId="40">#REF!</definedName>
    <definedName name="lef" localSheetId="41">#REF!</definedName>
    <definedName name="lef" localSheetId="42">#REF!</definedName>
    <definedName name="lef" localSheetId="43">#REF!</definedName>
    <definedName name="lef" localSheetId="44">#REF!</definedName>
    <definedName name="lef" localSheetId="32">#REF!</definedName>
    <definedName name="lef" localSheetId="10">#REF!</definedName>
    <definedName name="lef" localSheetId="11">#REF!</definedName>
    <definedName name="lef" localSheetId="12">#REF!</definedName>
    <definedName name="lef" localSheetId="13">#REF!</definedName>
    <definedName name="lef" localSheetId="14">#REF!</definedName>
    <definedName name="lef" localSheetId="15">#REF!</definedName>
    <definedName name="lef" localSheetId="16">#REF!</definedName>
    <definedName name="lef" localSheetId="17">#REF!</definedName>
    <definedName name="lef" localSheetId="18">#REF!</definedName>
    <definedName name="lef" localSheetId="20">#REF!</definedName>
    <definedName name="lef" localSheetId="5">#REF!</definedName>
    <definedName name="lef" localSheetId="6">#REF!</definedName>
    <definedName name="lef" localSheetId="7">#REF!</definedName>
    <definedName name="lef" localSheetId="8">#REF!</definedName>
    <definedName name="lef" localSheetId="19">#REF!</definedName>
    <definedName name="lef" localSheetId="21">#REF!</definedName>
    <definedName name="lef" localSheetId="22">#REF!</definedName>
    <definedName name="lef" localSheetId="23">#REF!</definedName>
    <definedName name="lef" localSheetId="24">#REF!</definedName>
    <definedName name="lef" localSheetId="25">#REF!</definedName>
    <definedName name="lef" localSheetId="26">#REF!</definedName>
    <definedName name="lef" localSheetId="27">#REF!</definedName>
    <definedName name="lef" localSheetId="28">#REF!</definedName>
    <definedName name="lef" localSheetId="9">#REF!</definedName>
    <definedName name="lef" localSheetId="4">#REF!</definedName>
    <definedName name="lef">#REF!</definedName>
    <definedName name="lel" localSheetId="35">#REF!</definedName>
    <definedName name="lel" localSheetId="39">#REF!</definedName>
    <definedName name="lel" localSheetId="29">#REF!</definedName>
    <definedName name="lel" localSheetId="30">#REF!</definedName>
    <definedName name="lel" localSheetId="31">#REF!</definedName>
    <definedName name="lel" localSheetId="33">#REF!</definedName>
    <definedName name="lel" localSheetId="34">#REF!</definedName>
    <definedName name="lel" localSheetId="36">#REF!</definedName>
    <definedName name="lel" localSheetId="37">#REF!</definedName>
    <definedName name="lel" localSheetId="38">#REF!</definedName>
    <definedName name="lel" localSheetId="40">#REF!</definedName>
    <definedName name="lel" localSheetId="41">#REF!</definedName>
    <definedName name="lel" localSheetId="42">#REF!</definedName>
    <definedName name="lel" localSheetId="43">#REF!</definedName>
    <definedName name="lel" localSheetId="44">#REF!</definedName>
    <definedName name="lel" localSheetId="32">#REF!</definedName>
    <definedName name="lel" localSheetId="10">#REF!</definedName>
    <definedName name="lel" localSheetId="11">#REF!</definedName>
    <definedName name="lel" localSheetId="12">#REF!</definedName>
    <definedName name="lel" localSheetId="13">#REF!</definedName>
    <definedName name="lel" localSheetId="14">#REF!</definedName>
    <definedName name="lel" localSheetId="15">#REF!</definedName>
    <definedName name="lel" localSheetId="16">#REF!</definedName>
    <definedName name="lel" localSheetId="17">#REF!</definedName>
    <definedName name="lel" localSheetId="18">#REF!</definedName>
    <definedName name="lel" localSheetId="20">#REF!</definedName>
    <definedName name="lel" localSheetId="5">#REF!</definedName>
    <definedName name="lel" localSheetId="6">#REF!</definedName>
    <definedName name="lel" localSheetId="7">#REF!</definedName>
    <definedName name="lel" localSheetId="8">#REF!</definedName>
    <definedName name="lel" localSheetId="19">#REF!</definedName>
    <definedName name="lel" localSheetId="21">#REF!</definedName>
    <definedName name="lel" localSheetId="22">#REF!</definedName>
    <definedName name="lel" localSheetId="23">#REF!</definedName>
    <definedName name="lel" localSheetId="24">#REF!</definedName>
    <definedName name="lel" localSheetId="25">#REF!</definedName>
    <definedName name="lel" localSheetId="26">#REF!</definedName>
    <definedName name="lel" localSheetId="27">#REF!</definedName>
    <definedName name="lel" localSheetId="28">#REF!</definedName>
    <definedName name="lel" localSheetId="9">#REF!</definedName>
    <definedName name="lel" localSheetId="4">#REF!</definedName>
    <definedName name="lel">#REF!</definedName>
    <definedName name="level" hidden="1">{#N/A,#N/A,TRUE,"Cover";#N/A,#N/A,TRUE,"Conts";#N/A,#N/A,TRUE,"VOS";#N/A,#N/A,TRUE,"Warrington";#N/A,#N/A,TRUE,"Widnes"}</definedName>
    <definedName name="level3" hidden="1">{#N/A,#N/A,TRUE,"Cover";#N/A,#N/A,TRUE,"Conts";#N/A,#N/A,TRUE,"VOS";#N/A,#N/A,TRUE,"Warrington";#N/A,#N/A,TRUE,"Widnes"}</definedName>
    <definedName name="LI.Lighting" localSheetId="35">#REF!</definedName>
    <definedName name="LI.Lighting" localSheetId="39">#REF!</definedName>
    <definedName name="LI.Lighting" localSheetId="29">#REF!</definedName>
    <definedName name="LI.Lighting" localSheetId="30">#REF!</definedName>
    <definedName name="LI.Lighting" localSheetId="31">#REF!</definedName>
    <definedName name="LI.Lighting" localSheetId="33">#REF!</definedName>
    <definedName name="LI.Lighting" localSheetId="34">#REF!</definedName>
    <definedName name="LI.Lighting" localSheetId="36">#REF!</definedName>
    <definedName name="LI.Lighting" localSheetId="37">#REF!</definedName>
    <definedName name="LI.Lighting" localSheetId="38">#REF!</definedName>
    <definedName name="LI.Lighting" localSheetId="40">#REF!</definedName>
    <definedName name="LI.Lighting" localSheetId="41">#REF!</definedName>
    <definedName name="LI.Lighting" localSheetId="42">#REF!</definedName>
    <definedName name="LI.Lighting" localSheetId="43">#REF!</definedName>
    <definedName name="LI.Lighting" localSheetId="44">#REF!</definedName>
    <definedName name="LI.Lighting" localSheetId="32">#REF!</definedName>
    <definedName name="LI.Lighting" localSheetId="10">#REF!</definedName>
    <definedName name="LI.Lighting" localSheetId="11">#REF!</definedName>
    <definedName name="LI.Lighting" localSheetId="12">#REF!</definedName>
    <definedName name="LI.Lighting" localSheetId="13">#REF!</definedName>
    <definedName name="LI.Lighting" localSheetId="14">#REF!</definedName>
    <definedName name="LI.Lighting" localSheetId="15">#REF!</definedName>
    <definedName name="LI.Lighting" localSheetId="16">#REF!</definedName>
    <definedName name="LI.Lighting" localSheetId="17">#REF!</definedName>
    <definedName name="LI.Lighting" localSheetId="18">#REF!</definedName>
    <definedName name="LI.Lighting" localSheetId="20">#REF!</definedName>
    <definedName name="LI.Lighting" localSheetId="5">#REF!</definedName>
    <definedName name="LI.Lighting" localSheetId="6">#REF!</definedName>
    <definedName name="LI.Lighting" localSheetId="7">#REF!</definedName>
    <definedName name="LI.Lighting" localSheetId="8">#REF!</definedName>
    <definedName name="LI.Lighting" localSheetId="19">#REF!</definedName>
    <definedName name="LI.Lighting" localSheetId="21">#REF!</definedName>
    <definedName name="LI.Lighting" localSheetId="22">#REF!</definedName>
    <definedName name="LI.Lighting" localSheetId="23">#REF!</definedName>
    <definedName name="LI.Lighting" localSheetId="24">#REF!</definedName>
    <definedName name="LI.Lighting" localSheetId="25">#REF!</definedName>
    <definedName name="LI.Lighting" localSheetId="26">#REF!</definedName>
    <definedName name="LI.Lighting" localSheetId="27">#REF!</definedName>
    <definedName name="LI.Lighting" localSheetId="28">#REF!</definedName>
    <definedName name="LI.Lighting" localSheetId="9">#REF!</definedName>
    <definedName name="LI.Lighting" localSheetId="4">#REF!</definedName>
    <definedName name="LI.Lighting">#REF!</definedName>
    <definedName name="limcount" hidden="1">1</definedName>
    <definedName name="ll" localSheetId="35">#REF!</definedName>
    <definedName name="ll" localSheetId="39">#REF!</definedName>
    <definedName name="ll" localSheetId="29">#REF!</definedName>
    <definedName name="ll" localSheetId="30">#REF!</definedName>
    <definedName name="ll" localSheetId="31">#REF!</definedName>
    <definedName name="ll" localSheetId="33">#REF!</definedName>
    <definedName name="ll" localSheetId="34">#REF!</definedName>
    <definedName name="ll" localSheetId="36">#REF!</definedName>
    <definedName name="ll" localSheetId="37">#REF!</definedName>
    <definedName name="ll" localSheetId="38">#REF!</definedName>
    <definedName name="ll" localSheetId="40">#REF!</definedName>
    <definedName name="ll" localSheetId="41">#REF!</definedName>
    <definedName name="ll" localSheetId="42">#REF!</definedName>
    <definedName name="ll" localSheetId="43">#REF!</definedName>
    <definedName name="ll" localSheetId="44">#REF!</definedName>
    <definedName name="ll" localSheetId="32">#REF!</definedName>
    <definedName name="ll" localSheetId="10">#REF!</definedName>
    <definedName name="ll" localSheetId="11">#REF!</definedName>
    <definedName name="ll" localSheetId="12">#REF!</definedName>
    <definedName name="ll" localSheetId="13">#REF!</definedName>
    <definedName name="ll" localSheetId="14">#REF!</definedName>
    <definedName name="ll" localSheetId="15">#REF!</definedName>
    <definedName name="ll" localSheetId="16">#REF!</definedName>
    <definedName name="ll" localSheetId="17">#REF!</definedName>
    <definedName name="ll" localSheetId="18">#REF!</definedName>
    <definedName name="ll" localSheetId="20">#REF!</definedName>
    <definedName name="ll" localSheetId="5">#REF!</definedName>
    <definedName name="ll" localSheetId="6">#REF!</definedName>
    <definedName name="ll" localSheetId="7">#REF!</definedName>
    <definedName name="ll" localSheetId="8">#REF!</definedName>
    <definedName name="ll" localSheetId="19">#REF!</definedName>
    <definedName name="ll" localSheetId="21">#REF!</definedName>
    <definedName name="ll" localSheetId="22">#REF!</definedName>
    <definedName name="ll" localSheetId="23">#REF!</definedName>
    <definedName name="ll" localSheetId="24">#REF!</definedName>
    <definedName name="ll" localSheetId="25">#REF!</definedName>
    <definedName name="ll" localSheetId="26">#REF!</definedName>
    <definedName name="ll" localSheetId="27">#REF!</definedName>
    <definedName name="ll" localSheetId="28">#REF!</definedName>
    <definedName name="ll" localSheetId="9">#REF!</definedName>
    <definedName name="ll" localSheetId="4">#REF!</definedName>
    <definedName name="ll">#REF!</definedName>
    <definedName name="loans_adv" localSheetId="35">#REF!</definedName>
    <definedName name="loans_adv" localSheetId="39">#REF!</definedName>
    <definedName name="loans_adv" localSheetId="29">#REF!</definedName>
    <definedName name="loans_adv" localSheetId="30">#REF!</definedName>
    <definedName name="loans_adv" localSheetId="31">#REF!</definedName>
    <definedName name="loans_adv" localSheetId="33">#REF!</definedName>
    <definedName name="loans_adv" localSheetId="34">#REF!</definedName>
    <definedName name="loans_adv" localSheetId="36">#REF!</definedName>
    <definedName name="loans_adv" localSheetId="37">#REF!</definedName>
    <definedName name="loans_adv" localSheetId="38">#REF!</definedName>
    <definedName name="loans_adv" localSheetId="40">#REF!</definedName>
    <definedName name="loans_adv" localSheetId="41">#REF!</definedName>
    <definedName name="loans_adv" localSheetId="42">#REF!</definedName>
    <definedName name="loans_adv" localSheetId="43">#REF!</definedName>
    <definedName name="loans_adv" localSheetId="44">#REF!</definedName>
    <definedName name="loans_adv" localSheetId="32">#REF!</definedName>
    <definedName name="loans_adv" localSheetId="10">#REF!</definedName>
    <definedName name="loans_adv" localSheetId="11">#REF!</definedName>
    <definedName name="loans_adv" localSheetId="12">#REF!</definedName>
    <definedName name="loans_adv" localSheetId="13">#REF!</definedName>
    <definedName name="loans_adv" localSheetId="14">#REF!</definedName>
    <definedName name="loans_adv" localSheetId="15">#REF!</definedName>
    <definedName name="loans_adv" localSheetId="16">#REF!</definedName>
    <definedName name="loans_adv" localSheetId="17">#REF!</definedName>
    <definedName name="loans_adv" localSheetId="18">#REF!</definedName>
    <definedName name="loans_adv" localSheetId="20">#REF!</definedName>
    <definedName name="loans_adv" localSheetId="5">#REF!</definedName>
    <definedName name="loans_adv" localSheetId="6">#REF!</definedName>
    <definedName name="loans_adv" localSheetId="7">#REF!</definedName>
    <definedName name="loans_adv" localSheetId="8">#REF!</definedName>
    <definedName name="loans_adv" localSheetId="19">#REF!</definedName>
    <definedName name="loans_adv" localSheetId="21">#REF!</definedName>
    <definedName name="loans_adv" localSheetId="22">#REF!</definedName>
    <definedName name="loans_adv" localSheetId="23">#REF!</definedName>
    <definedName name="loans_adv" localSheetId="24">#REF!</definedName>
    <definedName name="loans_adv" localSheetId="25">#REF!</definedName>
    <definedName name="loans_adv" localSheetId="26">#REF!</definedName>
    <definedName name="loans_adv" localSheetId="27">#REF!</definedName>
    <definedName name="loans_adv" localSheetId="28">#REF!</definedName>
    <definedName name="loans_adv" localSheetId="9">#REF!</definedName>
    <definedName name="loans_adv" localSheetId="4">#REF!</definedName>
    <definedName name="loans_adv">#REF!</definedName>
    <definedName name="ls" localSheetId="35">#REF!</definedName>
    <definedName name="ls" localSheetId="39">#REF!</definedName>
    <definedName name="ls" localSheetId="29">#REF!</definedName>
    <definedName name="ls" localSheetId="30">#REF!</definedName>
    <definedName name="ls" localSheetId="31">#REF!</definedName>
    <definedName name="ls" localSheetId="33">#REF!</definedName>
    <definedName name="ls" localSheetId="34">#REF!</definedName>
    <definedName name="ls" localSheetId="36">#REF!</definedName>
    <definedName name="ls" localSheetId="37">#REF!</definedName>
    <definedName name="ls" localSheetId="38">#REF!</definedName>
    <definedName name="ls" localSheetId="40">#REF!</definedName>
    <definedName name="ls" localSheetId="41">#REF!</definedName>
    <definedName name="ls" localSheetId="42">#REF!</definedName>
    <definedName name="ls" localSheetId="43">#REF!</definedName>
    <definedName name="ls" localSheetId="44">#REF!</definedName>
    <definedName name="ls" localSheetId="32">#REF!</definedName>
    <definedName name="ls" localSheetId="10">#REF!</definedName>
    <definedName name="ls" localSheetId="11">#REF!</definedName>
    <definedName name="ls" localSheetId="12">#REF!</definedName>
    <definedName name="ls" localSheetId="13">#REF!</definedName>
    <definedName name="ls" localSheetId="14">#REF!</definedName>
    <definedName name="ls" localSheetId="15">#REF!</definedName>
    <definedName name="ls" localSheetId="16">#REF!</definedName>
    <definedName name="ls" localSheetId="17">#REF!</definedName>
    <definedName name="ls" localSheetId="18">#REF!</definedName>
    <definedName name="ls" localSheetId="20">#REF!</definedName>
    <definedName name="ls" localSheetId="5">#REF!</definedName>
    <definedName name="ls" localSheetId="6">#REF!</definedName>
    <definedName name="ls" localSheetId="7">#REF!</definedName>
    <definedName name="ls" localSheetId="8">#REF!</definedName>
    <definedName name="ls" localSheetId="19">#REF!</definedName>
    <definedName name="ls" localSheetId="21">#REF!</definedName>
    <definedName name="ls" localSheetId="22">#REF!</definedName>
    <definedName name="ls" localSheetId="23">#REF!</definedName>
    <definedName name="ls" localSheetId="24">#REF!</definedName>
    <definedName name="ls" localSheetId="25">#REF!</definedName>
    <definedName name="ls" localSheetId="26">#REF!</definedName>
    <definedName name="ls" localSheetId="27">#REF!</definedName>
    <definedName name="ls" localSheetId="28">#REF!</definedName>
    <definedName name="ls" localSheetId="9">#REF!</definedName>
    <definedName name="ls" localSheetId="4">#REF!</definedName>
    <definedName name="ls">#REF!</definedName>
    <definedName name="ma" hidden="1">{#N/A,#N/A,TRUE,"Cover";#N/A,#N/A,TRUE,"Conts";#N/A,#N/A,TRUE,"VOS";#N/A,#N/A,TRUE,"Warrington";#N/A,#N/A,TRUE,"Widnes"}</definedName>
    <definedName name="Maintenance_Period" localSheetId="35">#REF!</definedName>
    <definedName name="Maintenance_Period" localSheetId="39">#REF!</definedName>
    <definedName name="Maintenance_Period" localSheetId="29">#REF!</definedName>
    <definedName name="Maintenance_Period" localSheetId="30">#REF!</definedName>
    <definedName name="Maintenance_Period" localSheetId="31">#REF!</definedName>
    <definedName name="Maintenance_Period" localSheetId="33">#REF!</definedName>
    <definedName name="Maintenance_Period" localSheetId="34">#REF!</definedName>
    <definedName name="Maintenance_Period" localSheetId="36">#REF!</definedName>
    <definedName name="Maintenance_Period" localSheetId="37">#REF!</definedName>
    <definedName name="Maintenance_Period" localSheetId="38">#REF!</definedName>
    <definedName name="Maintenance_Period" localSheetId="40">#REF!</definedName>
    <definedName name="Maintenance_Period" localSheetId="41">#REF!</definedName>
    <definedName name="Maintenance_Period" localSheetId="42">#REF!</definedName>
    <definedName name="Maintenance_Period" localSheetId="43">#REF!</definedName>
    <definedName name="Maintenance_Period" localSheetId="44">#REF!</definedName>
    <definedName name="Maintenance_Period" localSheetId="32">#REF!</definedName>
    <definedName name="Maintenance_Period" localSheetId="10">#REF!</definedName>
    <definedName name="Maintenance_Period" localSheetId="11">#REF!</definedName>
    <definedName name="Maintenance_Period" localSheetId="12">#REF!</definedName>
    <definedName name="Maintenance_Period" localSheetId="13">#REF!</definedName>
    <definedName name="Maintenance_Period" localSheetId="14">#REF!</definedName>
    <definedName name="Maintenance_Period" localSheetId="15">#REF!</definedName>
    <definedName name="Maintenance_Period" localSheetId="16">#REF!</definedName>
    <definedName name="Maintenance_Period" localSheetId="17">#REF!</definedName>
    <definedName name="Maintenance_Period" localSheetId="18">#REF!</definedName>
    <definedName name="Maintenance_Period" localSheetId="20">#REF!</definedName>
    <definedName name="Maintenance_Period" localSheetId="5">#REF!</definedName>
    <definedName name="Maintenance_Period" localSheetId="6">#REF!</definedName>
    <definedName name="Maintenance_Period" localSheetId="7">#REF!</definedName>
    <definedName name="Maintenance_Period" localSheetId="8">#REF!</definedName>
    <definedName name="Maintenance_Period" localSheetId="19">#REF!</definedName>
    <definedName name="Maintenance_Period" localSheetId="21">#REF!</definedName>
    <definedName name="Maintenance_Period" localSheetId="22">#REF!</definedName>
    <definedName name="Maintenance_Period" localSheetId="23">#REF!</definedName>
    <definedName name="Maintenance_Period" localSheetId="24">#REF!</definedName>
    <definedName name="Maintenance_Period" localSheetId="25">#REF!</definedName>
    <definedName name="Maintenance_Period" localSheetId="26">#REF!</definedName>
    <definedName name="Maintenance_Period" localSheetId="27">#REF!</definedName>
    <definedName name="Maintenance_Period" localSheetId="28">#REF!</definedName>
    <definedName name="Maintenance_Period" localSheetId="9">#REF!</definedName>
    <definedName name="Maintenance_Period" localSheetId="4">#REF!</definedName>
    <definedName name="Maintenance_Period">#REF!</definedName>
    <definedName name="MARKUP" localSheetId="35">#REF!</definedName>
    <definedName name="MARKUP" localSheetId="39">#REF!</definedName>
    <definedName name="MARKUP" localSheetId="29">#REF!</definedName>
    <definedName name="MARKUP" localSheetId="30">#REF!</definedName>
    <definedName name="MARKUP" localSheetId="31">#REF!</definedName>
    <definedName name="MARKUP" localSheetId="33">#REF!</definedName>
    <definedName name="MARKUP" localSheetId="34">#REF!</definedName>
    <definedName name="MARKUP" localSheetId="36">#REF!</definedName>
    <definedName name="MARKUP" localSheetId="37">#REF!</definedName>
    <definedName name="MARKUP" localSheetId="38">#REF!</definedName>
    <definedName name="MARKUP" localSheetId="40">#REF!</definedName>
    <definedName name="MARKUP" localSheetId="41">#REF!</definedName>
    <definedName name="MARKUP" localSheetId="42">#REF!</definedName>
    <definedName name="MARKUP" localSheetId="43">#REF!</definedName>
    <definedName name="MARKUP" localSheetId="44">#REF!</definedName>
    <definedName name="MARKUP" localSheetId="32">#REF!</definedName>
    <definedName name="MARKUP" localSheetId="10">#REF!</definedName>
    <definedName name="MARKUP" localSheetId="11">#REF!</definedName>
    <definedName name="MARKUP" localSheetId="12">#REF!</definedName>
    <definedName name="MARKUP" localSheetId="13">#REF!</definedName>
    <definedName name="MARKUP" localSheetId="14">#REF!</definedName>
    <definedName name="MARKUP" localSheetId="15">#REF!</definedName>
    <definedName name="MARKUP" localSheetId="16">#REF!</definedName>
    <definedName name="MARKUP" localSheetId="17">#REF!</definedName>
    <definedName name="MARKUP" localSheetId="18">#REF!</definedName>
    <definedName name="MARKUP" localSheetId="20">#REF!</definedName>
    <definedName name="MARKUP" localSheetId="5">#REF!</definedName>
    <definedName name="MARKUP" localSheetId="6">#REF!</definedName>
    <definedName name="MARKUP" localSheetId="7">#REF!</definedName>
    <definedName name="MARKUP" localSheetId="8">#REF!</definedName>
    <definedName name="MARKUP" localSheetId="19">#REF!</definedName>
    <definedName name="MARKUP" localSheetId="21">#REF!</definedName>
    <definedName name="MARKUP" localSheetId="22">#REF!</definedName>
    <definedName name="MARKUP" localSheetId="23">#REF!</definedName>
    <definedName name="MARKUP" localSheetId="24">#REF!</definedName>
    <definedName name="MARKUP" localSheetId="25">#REF!</definedName>
    <definedName name="MARKUP" localSheetId="26">#REF!</definedName>
    <definedName name="MARKUP" localSheetId="27">#REF!</definedName>
    <definedName name="MARKUP" localSheetId="28">#REF!</definedName>
    <definedName name="MARKUP" localSheetId="9">#REF!</definedName>
    <definedName name="MARKUP" localSheetId="4">#REF!</definedName>
    <definedName name="MARKUP">#REF!</definedName>
    <definedName name="Mason_Rate" localSheetId="35">#REF!</definedName>
    <definedName name="Mason_Rate" localSheetId="39">#REF!</definedName>
    <definedName name="Mason_Rate" localSheetId="29">#REF!</definedName>
    <definedName name="Mason_Rate" localSheetId="30">#REF!</definedName>
    <definedName name="Mason_Rate" localSheetId="31">#REF!</definedName>
    <definedName name="Mason_Rate" localSheetId="33">#REF!</definedName>
    <definedName name="Mason_Rate" localSheetId="34">#REF!</definedName>
    <definedName name="Mason_Rate" localSheetId="36">#REF!</definedName>
    <definedName name="Mason_Rate" localSheetId="37">#REF!</definedName>
    <definedName name="Mason_Rate" localSheetId="38">#REF!</definedName>
    <definedName name="Mason_Rate" localSheetId="40">#REF!</definedName>
    <definedName name="Mason_Rate" localSheetId="41">#REF!</definedName>
    <definedName name="Mason_Rate" localSheetId="42">#REF!</definedName>
    <definedName name="Mason_Rate" localSheetId="43">#REF!</definedName>
    <definedName name="Mason_Rate" localSheetId="44">#REF!</definedName>
    <definedName name="Mason_Rate" localSheetId="32">#REF!</definedName>
    <definedName name="Mason_Rate" localSheetId="10">#REF!</definedName>
    <definedName name="Mason_Rate" localSheetId="11">#REF!</definedName>
    <definedName name="Mason_Rate" localSheetId="12">#REF!</definedName>
    <definedName name="Mason_Rate" localSheetId="13">#REF!</definedName>
    <definedName name="Mason_Rate" localSheetId="14">#REF!</definedName>
    <definedName name="Mason_Rate" localSheetId="15">#REF!</definedName>
    <definedName name="Mason_Rate" localSheetId="16">#REF!</definedName>
    <definedName name="Mason_Rate" localSheetId="17">#REF!</definedName>
    <definedName name="Mason_Rate" localSheetId="18">#REF!</definedName>
    <definedName name="Mason_Rate" localSheetId="20">#REF!</definedName>
    <definedName name="Mason_Rate" localSheetId="5">#REF!</definedName>
    <definedName name="Mason_Rate" localSheetId="6">#REF!</definedName>
    <definedName name="Mason_Rate" localSheetId="7">#REF!</definedName>
    <definedName name="Mason_Rate" localSheetId="8">#REF!</definedName>
    <definedName name="Mason_Rate" localSheetId="19">#REF!</definedName>
    <definedName name="Mason_Rate" localSheetId="21">#REF!</definedName>
    <definedName name="Mason_Rate" localSheetId="22">#REF!</definedName>
    <definedName name="Mason_Rate" localSheetId="23">#REF!</definedName>
    <definedName name="Mason_Rate" localSheetId="24">#REF!</definedName>
    <definedName name="Mason_Rate" localSheetId="25">#REF!</definedName>
    <definedName name="Mason_Rate" localSheetId="26">#REF!</definedName>
    <definedName name="Mason_Rate" localSheetId="27">#REF!</definedName>
    <definedName name="Mason_Rate" localSheetId="28">#REF!</definedName>
    <definedName name="Mason_Rate" localSheetId="9">#REF!</definedName>
    <definedName name="Mason_Rate" localSheetId="4">#REF!</definedName>
    <definedName name="Mason_Rate">#REF!</definedName>
    <definedName name="MaterialToBeCrushed" localSheetId="35">#REF!</definedName>
    <definedName name="MaterialToBeCrushed" localSheetId="39">#REF!</definedName>
    <definedName name="MaterialToBeCrushed" localSheetId="29">#REF!</definedName>
    <definedName name="MaterialToBeCrushed" localSheetId="30">#REF!</definedName>
    <definedName name="MaterialToBeCrushed" localSheetId="31">#REF!</definedName>
    <definedName name="MaterialToBeCrushed" localSheetId="33">#REF!</definedName>
    <definedName name="MaterialToBeCrushed" localSheetId="34">#REF!</definedName>
    <definedName name="MaterialToBeCrushed" localSheetId="36">#REF!</definedName>
    <definedName name="MaterialToBeCrushed" localSheetId="37">#REF!</definedName>
    <definedName name="MaterialToBeCrushed" localSheetId="38">#REF!</definedName>
    <definedName name="MaterialToBeCrushed" localSheetId="40">#REF!</definedName>
    <definedName name="MaterialToBeCrushed" localSheetId="41">#REF!</definedName>
    <definedName name="MaterialToBeCrushed" localSheetId="42">#REF!</definedName>
    <definedName name="MaterialToBeCrushed" localSheetId="43">#REF!</definedName>
    <definedName name="MaterialToBeCrushed" localSheetId="44">#REF!</definedName>
    <definedName name="MaterialToBeCrushed" localSheetId="32">#REF!</definedName>
    <definedName name="MaterialToBeCrushed" localSheetId="10">#REF!</definedName>
    <definedName name="MaterialToBeCrushed" localSheetId="11">#REF!</definedName>
    <definedName name="MaterialToBeCrushed" localSheetId="12">#REF!</definedName>
    <definedName name="MaterialToBeCrushed" localSheetId="13">#REF!</definedName>
    <definedName name="MaterialToBeCrushed" localSheetId="14">#REF!</definedName>
    <definedName name="MaterialToBeCrushed" localSheetId="15">#REF!</definedName>
    <definedName name="MaterialToBeCrushed" localSheetId="16">#REF!</definedName>
    <definedName name="MaterialToBeCrushed" localSheetId="17">#REF!</definedName>
    <definedName name="MaterialToBeCrushed" localSheetId="18">#REF!</definedName>
    <definedName name="MaterialToBeCrushed" localSheetId="20">#REF!</definedName>
    <definedName name="MaterialToBeCrushed" localSheetId="5">#REF!</definedName>
    <definedName name="MaterialToBeCrushed" localSheetId="6">#REF!</definedName>
    <definedName name="MaterialToBeCrushed" localSheetId="7">#REF!</definedName>
    <definedName name="MaterialToBeCrushed" localSheetId="8">#REF!</definedName>
    <definedName name="MaterialToBeCrushed" localSheetId="19">#REF!</definedName>
    <definedName name="MaterialToBeCrushed" localSheetId="21">#REF!</definedName>
    <definedName name="MaterialToBeCrushed" localSheetId="22">#REF!</definedName>
    <definedName name="MaterialToBeCrushed" localSheetId="23">#REF!</definedName>
    <definedName name="MaterialToBeCrushed" localSheetId="24">#REF!</definedName>
    <definedName name="MaterialToBeCrushed" localSheetId="25">#REF!</definedName>
    <definedName name="MaterialToBeCrushed" localSheetId="26">#REF!</definedName>
    <definedName name="MaterialToBeCrushed" localSheetId="27">#REF!</definedName>
    <definedName name="MaterialToBeCrushed" localSheetId="28">#REF!</definedName>
    <definedName name="MaterialToBeCrushed" localSheetId="9">#REF!</definedName>
    <definedName name="MaterialToBeCrushed" localSheetId="4">#REF!</definedName>
    <definedName name="MaterialToBeCrushed">#REF!</definedName>
    <definedName name="MaterialToBeScreened" localSheetId="35">#REF!</definedName>
    <definedName name="MaterialToBeScreened" localSheetId="39">#REF!</definedName>
    <definedName name="MaterialToBeScreened" localSheetId="29">#REF!</definedName>
    <definedName name="MaterialToBeScreened" localSheetId="30">#REF!</definedName>
    <definedName name="MaterialToBeScreened" localSheetId="31">#REF!</definedName>
    <definedName name="MaterialToBeScreened" localSheetId="33">#REF!</definedName>
    <definedName name="MaterialToBeScreened" localSheetId="34">#REF!</definedName>
    <definedName name="MaterialToBeScreened" localSheetId="36">#REF!</definedName>
    <definedName name="MaterialToBeScreened" localSheetId="37">#REF!</definedName>
    <definedName name="MaterialToBeScreened" localSheetId="38">#REF!</definedName>
    <definedName name="MaterialToBeScreened" localSheetId="40">#REF!</definedName>
    <definedName name="MaterialToBeScreened" localSheetId="41">#REF!</definedName>
    <definedName name="MaterialToBeScreened" localSheetId="42">#REF!</definedName>
    <definedName name="MaterialToBeScreened" localSheetId="43">#REF!</definedName>
    <definedName name="MaterialToBeScreened" localSheetId="44">#REF!</definedName>
    <definedName name="MaterialToBeScreened" localSheetId="32">#REF!</definedName>
    <definedName name="MaterialToBeScreened" localSheetId="10">#REF!</definedName>
    <definedName name="MaterialToBeScreened" localSheetId="11">#REF!</definedName>
    <definedName name="MaterialToBeScreened" localSheetId="12">#REF!</definedName>
    <definedName name="MaterialToBeScreened" localSheetId="13">#REF!</definedName>
    <definedName name="MaterialToBeScreened" localSheetId="14">#REF!</definedName>
    <definedName name="MaterialToBeScreened" localSheetId="15">#REF!</definedName>
    <definedName name="MaterialToBeScreened" localSheetId="16">#REF!</definedName>
    <definedName name="MaterialToBeScreened" localSheetId="17">#REF!</definedName>
    <definedName name="MaterialToBeScreened" localSheetId="18">#REF!</definedName>
    <definedName name="MaterialToBeScreened" localSheetId="20">#REF!</definedName>
    <definedName name="MaterialToBeScreened" localSheetId="5">#REF!</definedName>
    <definedName name="MaterialToBeScreened" localSheetId="6">#REF!</definedName>
    <definedName name="MaterialToBeScreened" localSheetId="7">#REF!</definedName>
    <definedName name="MaterialToBeScreened" localSheetId="8">#REF!</definedName>
    <definedName name="MaterialToBeScreened" localSheetId="19">#REF!</definedName>
    <definedName name="MaterialToBeScreened" localSheetId="21">#REF!</definedName>
    <definedName name="MaterialToBeScreened" localSheetId="22">#REF!</definedName>
    <definedName name="MaterialToBeScreened" localSheetId="23">#REF!</definedName>
    <definedName name="MaterialToBeScreened" localSheetId="24">#REF!</definedName>
    <definedName name="MaterialToBeScreened" localSheetId="25">#REF!</definedName>
    <definedName name="MaterialToBeScreened" localSheetId="26">#REF!</definedName>
    <definedName name="MaterialToBeScreened" localSheetId="27">#REF!</definedName>
    <definedName name="MaterialToBeScreened" localSheetId="28">#REF!</definedName>
    <definedName name="MaterialToBeScreened" localSheetId="9">#REF!</definedName>
    <definedName name="MaterialToBeScreened" localSheetId="4">#REF!</definedName>
    <definedName name="MaterialToBeScreened">#REF!</definedName>
    <definedName name="MC_" localSheetId="35">#REF!</definedName>
    <definedName name="MC_" localSheetId="39">#REF!</definedName>
    <definedName name="MC_" localSheetId="29">#REF!</definedName>
    <definedName name="MC_" localSheetId="30">#REF!</definedName>
    <definedName name="MC_" localSheetId="31">#REF!</definedName>
    <definedName name="MC_" localSheetId="33">#REF!</definedName>
    <definedName name="MC_" localSheetId="34">#REF!</definedName>
    <definedName name="MC_" localSheetId="36">#REF!</definedName>
    <definedName name="MC_" localSheetId="37">#REF!</definedName>
    <definedName name="MC_" localSheetId="38">#REF!</definedName>
    <definedName name="MC_" localSheetId="40">#REF!</definedName>
    <definedName name="MC_" localSheetId="41">#REF!</definedName>
    <definedName name="MC_" localSheetId="42">#REF!</definedName>
    <definedName name="MC_" localSheetId="43">#REF!</definedName>
    <definedName name="MC_" localSheetId="44">#REF!</definedName>
    <definedName name="MC_" localSheetId="32">#REF!</definedName>
    <definedName name="MC_" localSheetId="10">#REF!</definedName>
    <definedName name="MC_" localSheetId="11">#REF!</definedName>
    <definedName name="MC_" localSheetId="12">#REF!</definedName>
    <definedName name="MC_" localSheetId="13">#REF!</definedName>
    <definedName name="MC_" localSheetId="14">#REF!</definedName>
    <definedName name="MC_" localSheetId="15">#REF!</definedName>
    <definedName name="MC_" localSheetId="16">#REF!</definedName>
    <definedName name="MC_" localSheetId="17">#REF!</definedName>
    <definedName name="MC_" localSheetId="18">#REF!</definedName>
    <definedName name="MC_" localSheetId="20">#REF!</definedName>
    <definedName name="MC_" localSheetId="5">#REF!</definedName>
    <definedName name="MC_" localSheetId="6">#REF!</definedName>
    <definedName name="MC_" localSheetId="7">#REF!</definedName>
    <definedName name="MC_" localSheetId="8">#REF!</definedName>
    <definedName name="MC_" localSheetId="19">#REF!</definedName>
    <definedName name="MC_" localSheetId="21">#REF!</definedName>
    <definedName name="MC_" localSheetId="22">#REF!</definedName>
    <definedName name="MC_" localSheetId="23">#REF!</definedName>
    <definedName name="MC_" localSheetId="24">#REF!</definedName>
    <definedName name="MC_" localSheetId="25">#REF!</definedName>
    <definedName name="MC_" localSheetId="26">#REF!</definedName>
    <definedName name="MC_" localSheetId="27">#REF!</definedName>
    <definedName name="MC_" localSheetId="28">#REF!</definedName>
    <definedName name="MC_" localSheetId="9">#REF!</definedName>
    <definedName name="MC_" localSheetId="4">#REF!</definedName>
    <definedName name="MC_">#REF!</definedName>
    <definedName name="MEP" localSheetId="35">#REF!</definedName>
    <definedName name="MEP" localSheetId="39">#REF!</definedName>
    <definedName name="MEP" localSheetId="29">#REF!</definedName>
    <definedName name="MEP" localSheetId="30">#REF!</definedName>
    <definedName name="MEP" localSheetId="31">#REF!</definedName>
    <definedName name="MEP" localSheetId="33">#REF!</definedName>
    <definedName name="MEP" localSheetId="34">#REF!</definedName>
    <definedName name="MEP" localSheetId="36">#REF!</definedName>
    <definedName name="MEP" localSheetId="37">#REF!</definedName>
    <definedName name="MEP" localSheetId="38">#REF!</definedName>
    <definedName name="MEP" localSheetId="40">#REF!</definedName>
    <definedName name="MEP" localSheetId="41">#REF!</definedName>
    <definedName name="MEP" localSheetId="42">#REF!</definedName>
    <definedName name="MEP" localSheetId="43">#REF!</definedName>
    <definedName name="MEP" localSheetId="44">#REF!</definedName>
    <definedName name="MEP" localSheetId="32">#REF!</definedName>
    <definedName name="MEP" localSheetId="10">#REF!</definedName>
    <definedName name="MEP" localSheetId="11">#REF!</definedName>
    <definedName name="MEP" localSheetId="12">#REF!</definedName>
    <definedName name="MEP" localSheetId="13">#REF!</definedName>
    <definedName name="MEP" localSheetId="14">#REF!</definedName>
    <definedName name="MEP" localSheetId="15">#REF!</definedName>
    <definedName name="MEP" localSheetId="16">#REF!</definedName>
    <definedName name="MEP" localSheetId="17">#REF!</definedName>
    <definedName name="MEP" localSheetId="18">#REF!</definedName>
    <definedName name="MEP" localSheetId="20">#REF!</definedName>
    <definedName name="MEP" localSheetId="5">#REF!</definedName>
    <definedName name="MEP" localSheetId="6">#REF!</definedName>
    <definedName name="MEP" localSheetId="7">#REF!</definedName>
    <definedName name="MEP" localSheetId="8">#REF!</definedName>
    <definedName name="MEP" localSheetId="19">#REF!</definedName>
    <definedName name="MEP" localSheetId="21">#REF!</definedName>
    <definedName name="MEP" localSheetId="22">#REF!</definedName>
    <definedName name="MEP" localSheetId="23">#REF!</definedName>
    <definedName name="MEP" localSheetId="24">#REF!</definedName>
    <definedName name="MEP" localSheetId="25">#REF!</definedName>
    <definedName name="MEP" localSheetId="26">#REF!</definedName>
    <definedName name="MEP" localSheetId="27">#REF!</definedName>
    <definedName name="MEP" localSheetId="28">#REF!</definedName>
    <definedName name="MEP" localSheetId="9">#REF!</definedName>
    <definedName name="MEP" localSheetId="4">#REF!</definedName>
    <definedName name="MEP">#REF!</definedName>
    <definedName name="mm" localSheetId="35">#REF!</definedName>
    <definedName name="mm" localSheetId="39">#REF!</definedName>
    <definedName name="mm" localSheetId="29">#REF!</definedName>
    <definedName name="mm" localSheetId="30">#REF!</definedName>
    <definedName name="mm" localSheetId="31">#REF!</definedName>
    <definedName name="mm" localSheetId="33">#REF!</definedName>
    <definedName name="mm" localSheetId="34">#REF!</definedName>
    <definedName name="mm" localSheetId="36">#REF!</definedName>
    <definedName name="mm" localSheetId="37">#REF!</definedName>
    <definedName name="mm" localSheetId="38">#REF!</definedName>
    <definedName name="mm" localSheetId="40">#REF!</definedName>
    <definedName name="mm" localSheetId="41">#REF!</definedName>
    <definedName name="mm" localSheetId="42">#REF!</definedName>
    <definedName name="mm" localSheetId="43">#REF!</definedName>
    <definedName name="mm" localSheetId="44">#REF!</definedName>
    <definedName name="mm" localSheetId="32">#REF!</definedName>
    <definedName name="mm" localSheetId="10">#REF!</definedName>
    <definedName name="mm" localSheetId="11">#REF!</definedName>
    <definedName name="mm" localSheetId="12">#REF!</definedName>
    <definedName name="mm" localSheetId="13">#REF!</definedName>
    <definedName name="mm" localSheetId="14">#REF!</definedName>
    <definedName name="mm" localSheetId="15">#REF!</definedName>
    <definedName name="mm" localSheetId="16">#REF!</definedName>
    <definedName name="mm" localSheetId="17">#REF!</definedName>
    <definedName name="mm" localSheetId="18">#REF!</definedName>
    <definedName name="mm" localSheetId="20">#REF!</definedName>
    <definedName name="mm" localSheetId="5">#REF!</definedName>
    <definedName name="mm" localSheetId="6">#REF!</definedName>
    <definedName name="mm" localSheetId="7">#REF!</definedName>
    <definedName name="mm" localSheetId="8">#REF!</definedName>
    <definedName name="mm" localSheetId="19">#REF!</definedName>
    <definedName name="mm" localSheetId="21">#REF!</definedName>
    <definedName name="mm" localSheetId="22">#REF!</definedName>
    <definedName name="mm" localSheetId="23">#REF!</definedName>
    <definedName name="mm" localSheetId="24">#REF!</definedName>
    <definedName name="mm" localSheetId="25">#REF!</definedName>
    <definedName name="mm" localSheetId="26">#REF!</definedName>
    <definedName name="mm" localSheetId="27">#REF!</definedName>
    <definedName name="mm" localSheetId="28">#REF!</definedName>
    <definedName name="mm" localSheetId="9">#REF!</definedName>
    <definedName name="mm" localSheetId="4">#REF!</definedName>
    <definedName name="mm">#REF!</definedName>
    <definedName name="MO___12___MO___13" localSheetId="35">#REF!</definedName>
    <definedName name="MO___12___MO___13" localSheetId="39">#REF!</definedName>
    <definedName name="MO___12___MO___13" localSheetId="29">#REF!</definedName>
    <definedName name="MO___12___MO___13" localSheetId="30">#REF!</definedName>
    <definedName name="MO___12___MO___13" localSheetId="31">#REF!</definedName>
    <definedName name="MO___12___MO___13" localSheetId="33">#REF!</definedName>
    <definedName name="MO___12___MO___13" localSheetId="34">#REF!</definedName>
    <definedName name="MO___12___MO___13" localSheetId="36">#REF!</definedName>
    <definedName name="MO___12___MO___13" localSheetId="37">#REF!</definedName>
    <definedName name="MO___12___MO___13" localSheetId="38">#REF!</definedName>
    <definedName name="MO___12___MO___13" localSheetId="40">#REF!</definedName>
    <definedName name="MO___12___MO___13" localSheetId="41">#REF!</definedName>
    <definedName name="MO___12___MO___13" localSheetId="42">#REF!</definedName>
    <definedName name="MO___12___MO___13" localSheetId="43">#REF!</definedName>
    <definedName name="MO___12___MO___13" localSheetId="44">#REF!</definedName>
    <definedName name="MO___12___MO___13" localSheetId="32">#REF!</definedName>
    <definedName name="MO___12___MO___13" localSheetId="10">#REF!</definedName>
    <definedName name="MO___12___MO___13" localSheetId="11">#REF!</definedName>
    <definedName name="MO___12___MO___13" localSheetId="12">#REF!</definedName>
    <definedName name="MO___12___MO___13" localSheetId="13">#REF!</definedName>
    <definedName name="MO___12___MO___13" localSheetId="14">#REF!</definedName>
    <definedName name="MO___12___MO___13" localSheetId="15">#REF!</definedName>
    <definedName name="MO___12___MO___13" localSheetId="16">#REF!</definedName>
    <definedName name="MO___12___MO___13" localSheetId="17">#REF!</definedName>
    <definedName name="MO___12___MO___13" localSheetId="18">#REF!</definedName>
    <definedName name="MO___12___MO___13" localSheetId="20">#REF!</definedName>
    <definedName name="MO___12___MO___13" localSheetId="5">#REF!</definedName>
    <definedName name="MO___12___MO___13" localSheetId="6">#REF!</definedName>
    <definedName name="MO___12___MO___13" localSheetId="7">#REF!</definedName>
    <definedName name="MO___12___MO___13" localSheetId="8">#REF!</definedName>
    <definedName name="MO___12___MO___13" localSheetId="19">#REF!</definedName>
    <definedName name="MO___12___MO___13" localSheetId="21">#REF!</definedName>
    <definedName name="MO___12___MO___13" localSheetId="22">#REF!</definedName>
    <definedName name="MO___12___MO___13" localSheetId="23">#REF!</definedName>
    <definedName name="MO___12___MO___13" localSheetId="24">#REF!</definedName>
    <definedName name="MO___12___MO___13" localSheetId="25">#REF!</definedName>
    <definedName name="MO___12___MO___13" localSheetId="26">#REF!</definedName>
    <definedName name="MO___12___MO___13" localSheetId="27">#REF!</definedName>
    <definedName name="MO___12___MO___13" localSheetId="28">#REF!</definedName>
    <definedName name="MO___12___MO___13" localSheetId="9">#REF!</definedName>
    <definedName name="MO___12___MO___13" localSheetId="4">#REF!</definedName>
    <definedName name="MO___12___MO___13">#REF!</definedName>
    <definedName name="MontlyPercentCompletion" localSheetId="35">#REF!</definedName>
    <definedName name="MontlyPercentCompletion" localSheetId="39">#REF!</definedName>
    <definedName name="MontlyPercentCompletion" localSheetId="29">#REF!</definedName>
    <definedName name="MontlyPercentCompletion" localSheetId="30">#REF!</definedName>
    <definedName name="MontlyPercentCompletion" localSheetId="31">#REF!</definedName>
    <definedName name="MontlyPercentCompletion" localSheetId="33">#REF!</definedName>
    <definedName name="MontlyPercentCompletion" localSheetId="34">#REF!</definedName>
    <definedName name="MontlyPercentCompletion" localSheetId="36">#REF!</definedName>
    <definedName name="MontlyPercentCompletion" localSheetId="37">#REF!</definedName>
    <definedName name="MontlyPercentCompletion" localSheetId="38">#REF!</definedName>
    <definedName name="MontlyPercentCompletion" localSheetId="40">#REF!</definedName>
    <definedName name="MontlyPercentCompletion" localSheetId="41">#REF!</definedName>
    <definedName name="MontlyPercentCompletion" localSheetId="42">#REF!</definedName>
    <definedName name="MontlyPercentCompletion" localSheetId="43">#REF!</definedName>
    <definedName name="MontlyPercentCompletion" localSheetId="44">#REF!</definedName>
    <definedName name="MontlyPercentCompletion" localSheetId="32">#REF!</definedName>
    <definedName name="MontlyPercentCompletion" localSheetId="10">#REF!</definedName>
    <definedName name="MontlyPercentCompletion" localSheetId="11">#REF!</definedName>
    <definedName name="MontlyPercentCompletion" localSheetId="12">#REF!</definedName>
    <definedName name="MontlyPercentCompletion" localSheetId="13">#REF!</definedName>
    <definedName name="MontlyPercentCompletion" localSheetId="14">#REF!</definedName>
    <definedName name="MontlyPercentCompletion" localSheetId="15">#REF!</definedName>
    <definedName name="MontlyPercentCompletion" localSheetId="16">#REF!</definedName>
    <definedName name="MontlyPercentCompletion" localSheetId="17">#REF!</definedName>
    <definedName name="MontlyPercentCompletion" localSheetId="18">#REF!</definedName>
    <definedName name="MontlyPercentCompletion" localSheetId="20">#REF!</definedName>
    <definedName name="MontlyPercentCompletion" localSheetId="5">#REF!</definedName>
    <definedName name="MontlyPercentCompletion" localSheetId="6">#REF!</definedName>
    <definedName name="MontlyPercentCompletion" localSheetId="7">#REF!</definedName>
    <definedName name="MontlyPercentCompletion" localSheetId="8">#REF!</definedName>
    <definedName name="MontlyPercentCompletion" localSheetId="19">#REF!</definedName>
    <definedName name="MontlyPercentCompletion" localSheetId="21">#REF!</definedName>
    <definedName name="MontlyPercentCompletion" localSheetId="22">#REF!</definedName>
    <definedName name="MontlyPercentCompletion" localSheetId="23">#REF!</definedName>
    <definedName name="MontlyPercentCompletion" localSheetId="24">#REF!</definedName>
    <definedName name="MontlyPercentCompletion" localSheetId="25">#REF!</definedName>
    <definedName name="MontlyPercentCompletion" localSheetId="26">#REF!</definedName>
    <definedName name="MontlyPercentCompletion" localSheetId="27">#REF!</definedName>
    <definedName name="MontlyPercentCompletion" localSheetId="28">#REF!</definedName>
    <definedName name="MontlyPercentCompletion" localSheetId="9">#REF!</definedName>
    <definedName name="MontlyPercentCompletion" localSheetId="4">#REF!</definedName>
    <definedName name="MontlyPercentCompletion">#REF!</definedName>
    <definedName name="mu" localSheetId="35">#REF!</definedName>
    <definedName name="mu" localSheetId="39">#REF!</definedName>
    <definedName name="mu" localSheetId="29">#REF!</definedName>
    <definedName name="mu" localSheetId="30">#REF!</definedName>
    <definedName name="mu" localSheetId="31">#REF!</definedName>
    <definedName name="mu" localSheetId="33">#REF!</definedName>
    <definedName name="mu" localSheetId="34">#REF!</definedName>
    <definedName name="mu" localSheetId="36">#REF!</definedName>
    <definedName name="mu" localSheetId="37">#REF!</definedName>
    <definedName name="mu" localSheetId="38">#REF!</definedName>
    <definedName name="mu" localSheetId="40">#REF!</definedName>
    <definedName name="mu" localSheetId="41">#REF!</definedName>
    <definedName name="mu" localSheetId="42">#REF!</definedName>
    <definedName name="mu" localSheetId="43">#REF!</definedName>
    <definedName name="mu" localSheetId="44">#REF!</definedName>
    <definedName name="mu" localSheetId="32">#REF!</definedName>
    <definedName name="mu" localSheetId="10">#REF!</definedName>
    <definedName name="mu" localSheetId="11">#REF!</definedName>
    <definedName name="mu" localSheetId="12">#REF!</definedName>
    <definedName name="mu" localSheetId="13">#REF!</definedName>
    <definedName name="mu" localSheetId="14">#REF!</definedName>
    <definedName name="mu" localSheetId="15">#REF!</definedName>
    <definedName name="mu" localSheetId="16">#REF!</definedName>
    <definedName name="mu" localSheetId="17">#REF!</definedName>
    <definedName name="mu" localSheetId="18">#REF!</definedName>
    <definedName name="mu" localSheetId="20">#REF!</definedName>
    <definedName name="mu" localSheetId="5">#REF!</definedName>
    <definedName name="mu" localSheetId="6">#REF!</definedName>
    <definedName name="mu" localSheetId="7">#REF!</definedName>
    <definedName name="mu" localSheetId="8">#REF!</definedName>
    <definedName name="mu" localSheetId="19">#REF!</definedName>
    <definedName name="mu" localSheetId="21">#REF!</definedName>
    <definedName name="mu" localSheetId="22">#REF!</definedName>
    <definedName name="mu" localSheetId="23">#REF!</definedName>
    <definedName name="mu" localSheetId="24">#REF!</definedName>
    <definedName name="mu" localSheetId="25">#REF!</definedName>
    <definedName name="mu" localSheetId="26">#REF!</definedName>
    <definedName name="mu" localSheetId="27">#REF!</definedName>
    <definedName name="mu" localSheetId="28">#REF!</definedName>
    <definedName name="mu" localSheetId="9">#REF!</definedName>
    <definedName name="mu" localSheetId="4">#REF!</definedName>
    <definedName name="mu">#REF!</definedName>
    <definedName name="Multiplier" localSheetId="35">#REF!</definedName>
    <definedName name="Multiplier" localSheetId="39">#REF!</definedName>
    <definedName name="Multiplier" localSheetId="29">#REF!</definedName>
    <definedName name="Multiplier" localSheetId="30">#REF!</definedName>
    <definedName name="Multiplier" localSheetId="31">#REF!</definedName>
    <definedName name="Multiplier" localSheetId="33">#REF!</definedName>
    <definedName name="Multiplier" localSheetId="34">#REF!</definedName>
    <definedName name="Multiplier" localSheetId="36">#REF!</definedName>
    <definedName name="Multiplier" localSheetId="37">#REF!</definedName>
    <definedName name="Multiplier" localSheetId="38">#REF!</definedName>
    <definedName name="Multiplier" localSheetId="40">#REF!</definedName>
    <definedName name="Multiplier" localSheetId="41">#REF!</definedName>
    <definedName name="Multiplier" localSheetId="42">#REF!</definedName>
    <definedName name="Multiplier" localSheetId="43">#REF!</definedName>
    <definedName name="Multiplier" localSheetId="44">#REF!</definedName>
    <definedName name="Multiplier" localSheetId="32">#REF!</definedName>
    <definedName name="Multiplier" localSheetId="10">#REF!</definedName>
    <definedName name="Multiplier" localSheetId="11">#REF!</definedName>
    <definedName name="Multiplier" localSheetId="12">#REF!</definedName>
    <definedName name="Multiplier" localSheetId="13">#REF!</definedName>
    <definedName name="Multiplier" localSheetId="14">#REF!</definedName>
    <definedName name="Multiplier" localSheetId="15">#REF!</definedName>
    <definedName name="Multiplier" localSheetId="16">#REF!</definedName>
    <definedName name="Multiplier" localSheetId="17">#REF!</definedName>
    <definedName name="Multiplier" localSheetId="18">#REF!</definedName>
    <definedName name="Multiplier" localSheetId="20">#REF!</definedName>
    <definedName name="Multiplier" localSheetId="5">#REF!</definedName>
    <definedName name="Multiplier" localSheetId="6">#REF!</definedName>
    <definedName name="Multiplier" localSheetId="7">#REF!</definedName>
    <definedName name="Multiplier" localSheetId="8">#REF!</definedName>
    <definedName name="Multiplier" localSheetId="19">#REF!</definedName>
    <definedName name="Multiplier" localSheetId="21">#REF!</definedName>
    <definedName name="Multiplier" localSheetId="22">#REF!</definedName>
    <definedName name="Multiplier" localSheetId="23">#REF!</definedName>
    <definedName name="Multiplier" localSheetId="24">#REF!</definedName>
    <definedName name="Multiplier" localSheetId="25">#REF!</definedName>
    <definedName name="Multiplier" localSheetId="26">#REF!</definedName>
    <definedName name="Multiplier" localSheetId="27">#REF!</definedName>
    <definedName name="Multiplier" localSheetId="28">#REF!</definedName>
    <definedName name="Multiplier" localSheetId="9">#REF!</definedName>
    <definedName name="Multiplier" localSheetId="4">#REF!</definedName>
    <definedName name="Multiplier">#REF!</definedName>
    <definedName name="Multiplier1" localSheetId="35">#REF!</definedName>
    <definedName name="Multiplier1" localSheetId="39">#REF!</definedName>
    <definedName name="Multiplier1" localSheetId="29">#REF!</definedName>
    <definedName name="Multiplier1" localSheetId="30">#REF!</definedName>
    <definedName name="Multiplier1" localSheetId="31">#REF!</definedName>
    <definedName name="Multiplier1" localSheetId="33">#REF!</definedName>
    <definedName name="Multiplier1" localSheetId="34">#REF!</definedName>
    <definedName name="Multiplier1" localSheetId="36">#REF!</definedName>
    <definedName name="Multiplier1" localSheetId="37">#REF!</definedName>
    <definedName name="Multiplier1" localSheetId="38">#REF!</definedName>
    <definedName name="Multiplier1" localSheetId="40">#REF!</definedName>
    <definedName name="Multiplier1" localSheetId="41">#REF!</definedName>
    <definedName name="Multiplier1" localSheetId="42">#REF!</definedName>
    <definedName name="Multiplier1" localSheetId="43">#REF!</definedName>
    <definedName name="Multiplier1" localSheetId="44">#REF!</definedName>
    <definedName name="Multiplier1" localSheetId="32">#REF!</definedName>
    <definedName name="Multiplier1" localSheetId="10">#REF!</definedName>
    <definedName name="Multiplier1" localSheetId="11">#REF!</definedName>
    <definedName name="Multiplier1" localSheetId="12">#REF!</definedName>
    <definedName name="Multiplier1" localSheetId="13">#REF!</definedName>
    <definedName name="Multiplier1" localSheetId="14">#REF!</definedName>
    <definedName name="Multiplier1" localSheetId="15">#REF!</definedName>
    <definedName name="Multiplier1" localSheetId="16">#REF!</definedName>
    <definedName name="Multiplier1" localSheetId="17">#REF!</definedName>
    <definedName name="Multiplier1" localSheetId="18">#REF!</definedName>
    <definedName name="Multiplier1" localSheetId="20">#REF!</definedName>
    <definedName name="Multiplier1" localSheetId="5">#REF!</definedName>
    <definedName name="Multiplier1" localSheetId="6">#REF!</definedName>
    <definedName name="Multiplier1" localSheetId="7">#REF!</definedName>
    <definedName name="Multiplier1" localSheetId="8">#REF!</definedName>
    <definedName name="Multiplier1" localSheetId="19">#REF!</definedName>
    <definedName name="Multiplier1" localSheetId="21">#REF!</definedName>
    <definedName name="Multiplier1" localSheetId="22">#REF!</definedName>
    <definedName name="Multiplier1" localSheetId="23">#REF!</definedName>
    <definedName name="Multiplier1" localSheetId="24">#REF!</definedName>
    <definedName name="Multiplier1" localSheetId="25">#REF!</definedName>
    <definedName name="Multiplier1" localSheetId="26">#REF!</definedName>
    <definedName name="Multiplier1" localSheetId="27">#REF!</definedName>
    <definedName name="Multiplier1" localSheetId="28">#REF!</definedName>
    <definedName name="Multiplier1" localSheetId="9">#REF!</definedName>
    <definedName name="Multiplier1" localSheetId="4">#REF!</definedName>
    <definedName name="Multiplier1">#REF!</definedName>
    <definedName name="Name" localSheetId="35">#REF!</definedName>
    <definedName name="Name" localSheetId="39">#REF!</definedName>
    <definedName name="Name" localSheetId="29">#REF!</definedName>
    <definedName name="Name" localSheetId="30">#REF!</definedName>
    <definedName name="Name" localSheetId="31">#REF!</definedName>
    <definedName name="Name" localSheetId="33">#REF!</definedName>
    <definedName name="Name" localSheetId="34">#REF!</definedName>
    <definedName name="Name" localSheetId="36">#REF!</definedName>
    <definedName name="Name" localSheetId="37">#REF!</definedName>
    <definedName name="Name" localSheetId="38">#REF!</definedName>
    <definedName name="Name" localSheetId="40">#REF!</definedName>
    <definedName name="Name" localSheetId="41">#REF!</definedName>
    <definedName name="Name" localSheetId="42">#REF!</definedName>
    <definedName name="Name" localSheetId="43">#REF!</definedName>
    <definedName name="Name" localSheetId="44">#REF!</definedName>
    <definedName name="Name" localSheetId="32">#REF!</definedName>
    <definedName name="Name" localSheetId="10">#REF!</definedName>
    <definedName name="Name" localSheetId="11">#REF!</definedName>
    <definedName name="Name" localSheetId="12">#REF!</definedName>
    <definedName name="Name" localSheetId="13">#REF!</definedName>
    <definedName name="Name" localSheetId="14">#REF!</definedName>
    <definedName name="Name" localSheetId="15">#REF!</definedName>
    <definedName name="Name" localSheetId="16">#REF!</definedName>
    <definedName name="Name" localSheetId="17">#REF!</definedName>
    <definedName name="Name" localSheetId="18">#REF!</definedName>
    <definedName name="Name" localSheetId="20">#REF!</definedName>
    <definedName name="Name" localSheetId="5">#REF!</definedName>
    <definedName name="Name" localSheetId="6">#REF!</definedName>
    <definedName name="Name" localSheetId="7">#REF!</definedName>
    <definedName name="Name" localSheetId="8">#REF!</definedName>
    <definedName name="Name" localSheetId="19">#REF!</definedName>
    <definedName name="Name" localSheetId="21">#REF!</definedName>
    <definedName name="Name" localSheetId="22">#REF!</definedName>
    <definedName name="Name" localSheetId="23">#REF!</definedName>
    <definedName name="Name" localSheetId="24">#REF!</definedName>
    <definedName name="Name" localSheetId="25">#REF!</definedName>
    <definedName name="Name" localSheetId="26">#REF!</definedName>
    <definedName name="Name" localSheetId="27">#REF!</definedName>
    <definedName name="Name" localSheetId="28">#REF!</definedName>
    <definedName name="Name" localSheetId="9">#REF!</definedName>
    <definedName name="Name" localSheetId="4">#REF!</definedName>
    <definedName name="Name">#REF!</definedName>
    <definedName name="NGC" localSheetId="35">#REF!</definedName>
    <definedName name="NGC" localSheetId="39">#REF!</definedName>
    <definedName name="NGC" localSheetId="29">#REF!</definedName>
    <definedName name="NGC" localSheetId="30">#REF!</definedName>
    <definedName name="NGC" localSheetId="31">#REF!</definedName>
    <definedName name="NGC" localSheetId="33">#REF!</definedName>
    <definedName name="NGC" localSheetId="34">#REF!</definedName>
    <definedName name="NGC" localSheetId="36">#REF!</definedName>
    <definedName name="NGC" localSheetId="37">#REF!</definedName>
    <definedName name="NGC" localSheetId="38">#REF!</definedName>
    <definedName name="NGC" localSheetId="40">#REF!</definedName>
    <definedName name="NGC" localSheetId="41">#REF!</definedName>
    <definedName name="NGC" localSheetId="42">#REF!</definedName>
    <definedName name="NGC" localSheetId="43">#REF!</definedName>
    <definedName name="NGC" localSheetId="44">#REF!</definedName>
    <definedName name="NGC" localSheetId="32">#REF!</definedName>
    <definedName name="NGC" localSheetId="10">#REF!</definedName>
    <definedName name="NGC" localSheetId="11">#REF!</definedName>
    <definedName name="NGC" localSheetId="12">#REF!</definedName>
    <definedName name="NGC" localSheetId="13">#REF!</definedName>
    <definedName name="NGC" localSheetId="14">#REF!</definedName>
    <definedName name="NGC" localSheetId="15">#REF!</definedName>
    <definedName name="NGC" localSheetId="16">#REF!</definedName>
    <definedName name="NGC" localSheetId="17">#REF!</definedName>
    <definedName name="NGC" localSheetId="18">#REF!</definedName>
    <definedName name="NGC" localSheetId="20">#REF!</definedName>
    <definedName name="NGC" localSheetId="5">#REF!</definedName>
    <definedName name="NGC" localSheetId="6">#REF!</definedName>
    <definedName name="NGC" localSheetId="7">#REF!</definedName>
    <definedName name="NGC" localSheetId="8">#REF!</definedName>
    <definedName name="NGC" localSheetId="19">#REF!</definedName>
    <definedName name="NGC" localSheetId="21">#REF!</definedName>
    <definedName name="NGC" localSheetId="22">#REF!</definedName>
    <definedName name="NGC" localSheetId="23">#REF!</definedName>
    <definedName name="NGC" localSheetId="24">#REF!</definedName>
    <definedName name="NGC" localSheetId="25">#REF!</definedName>
    <definedName name="NGC" localSheetId="26">#REF!</definedName>
    <definedName name="NGC" localSheetId="27">#REF!</definedName>
    <definedName name="NGC" localSheetId="28">#REF!</definedName>
    <definedName name="NGC" localSheetId="9">#REF!</definedName>
    <definedName name="NGC" localSheetId="4">#REF!</definedName>
    <definedName name="NGC">#REF!</definedName>
    <definedName name="No.">"A1"</definedName>
    <definedName name="No0" localSheetId="35">#REF!</definedName>
    <definedName name="No0" localSheetId="39">#REF!</definedName>
    <definedName name="No0" localSheetId="29">#REF!</definedName>
    <definedName name="No0" localSheetId="30">#REF!</definedName>
    <definedName name="No0" localSheetId="31">#REF!</definedName>
    <definedName name="No0" localSheetId="33">#REF!</definedName>
    <definedName name="No0" localSheetId="34">#REF!</definedName>
    <definedName name="No0" localSheetId="36">#REF!</definedName>
    <definedName name="No0" localSheetId="37">#REF!</definedName>
    <definedName name="No0" localSheetId="38">#REF!</definedName>
    <definedName name="No0" localSheetId="40">#REF!</definedName>
    <definedName name="No0" localSheetId="41">#REF!</definedName>
    <definedName name="No0" localSheetId="42">#REF!</definedName>
    <definedName name="No0" localSheetId="43">#REF!</definedName>
    <definedName name="No0" localSheetId="44">#REF!</definedName>
    <definedName name="No0" localSheetId="32">#REF!</definedName>
    <definedName name="No0" localSheetId="10">#REF!</definedName>
    <definedName name="No0" localSheetId="11">#REF!</definedName>
    <definedName name="No0" localSheetId="12">#REF!</definedName>
    <definedName name="No0" localSheetId="13">#REF!</definedName>
    <definedName name="No0" localSheetId="14">#REF!</definedName>
    <definedName name="No0" localSheetId="15">#REF!</definedName>
    <definedName name="No0" localSheetId="16">#REF!</definedName>
    <definedName name="No0" localSheetId="17">#REF!</definedName>
    <definedName name="No0" localSheetId="18">#REF!</definedName>
    <definedName name="No0" localSheetId="20">#REF!</definedName>
    <definedName name="No0" localSheetId="5">#REF!</definedName>
    <definedName name="No0" localSheetId="6">#REF!</definedName>
    <definedName name="No0" localSheetId="7">#REF!</definedName>
    <definedName name="No0" localSheetId="8">#REF!</definedName>
    <definedName name="No0" localSheetId="19">#REF!</definedName>
    <definedName name="No0" localSheetId="21">#REF!</definedName>
    <definedName name="No0" localSheetId="22">#REF!</definedName>
    <definedName name="No0" localSheetId="23">#REF!</definedName>
    <definedName name="No0" localSheetId="24">#REF!</definedName>
    <definedName name="No0" localSheetId="25">#REF!</definedName>
    <definedName name="No0" localSheetId="26">#REF!</definedName>
    <definedName name="No0" localSheetId="27">#REF!</definedName>
    <definedName name="No0" localSheetId="28">#REF!</definedName>
    <definedName name="No0" localSheetId="9">#REF!</definedName>
    <definedName name="No0" localSheetId="4">#REF!</definedName>
    <definedName name="No0">#REF!</definedName>
    <definedName name="obpl" localSheetId="35">#REF!</definedName>
    <definedName name="obpl" localSheetId="39">#REF!</definedName>
    <definedName name="obpl" localSheetId="29">#REF!</definedName>
    <definedName name="obpl" localSheetId="30">#REF!</definedName>
    <definedName name="obpl" localSheetId="31">#REF!</definedName>
    <definedName name="obpl" localSheetId="33">#REF!</definedName>
    <definedName name="obpl" localSheetId="34">#REF!</definedName>
    <definedName name="obpl" localSheetId="36">#REF!</definedName>
    <definedName name="obpl" localSheetId="37">#REF!</definedName>
    <definedName name="obpl" localSheetId="38">#REF!</definedName>
    <definedName name="obpl" localSheetId="40">#REF!</definedName>
    <definedName name="obpl" localSheetId="41">#REF!</definedName>
    <definedName name="obpl" localSheetId="42">#REF!</definedName>
    <definedName name="obpl" localSheetId="43">#REF!</definedName>
    <definedName name="obpl" localSheetId="44">#REF!</definedName>
    <definedName name="obpl" localSheetId="32">#REF!</definedName>
    <definedName name="obpl" localSheetId="10">#REF!</definedName>
    <definedName name="obpl" localSheetId="11">#REF!</definedName>
    <definedName name="obpl" localSheetId="12">#REF!</definedName>
    <definedName name="obpl" localSheetId="13">#REF!</definedName>
    <definedName name="obpl" localSheetId="14">#REF!</definedName>
    <definedName name="obpl" localSheetId="15">#REF!</definedName>
    <definedName name="obpl" localSheetId="16">#REF!</definedName>
    <definedName name="obpl" localSheetId="17">#REF!</definedName>
    <definedName name="obpl" localSheetId="18">#REF!</definedName>
    <definedName name="obpl" localSheetId="20">#REF!</definedName>
    <definedName name="obpl" localSheetId="5">#REF!</definedName>
    <definedName name="obpl" localSheetId="6">#REF!</definedName>
    <definedName name="obpl" localSheetId="7">#REF!</definedName>
    <definedName name="obpl" localSheetId="8">#REF!</definedName>
    <definedName name="obpl" localSheetId="19">#REF!</definedName>
    <definedName name="obpl" localSheetId="21">#REF!</definedName>
    <definedName name="obpl" localSheetId="22">#REF!</definedName>
    <definedName name="obpl" localSheetId="23">#REF!</definedName>
    <definedName name="obpl" localSheetId="24">#REF!</definedName>
    <definedName name="obpl" localSheetId="25">#REF!</definedName>
    <definedName name="obpl" localSheetId="26">#REF!</definedName>
    <definedName name="obpl" localSheetId="27">#REF!</definedName>
    <definedName name="obpl" localSheetId="28">#REF!</definedName>
    <definedName name="obpl" localSheetId="9">#REF!</definedName>
    <definedName name="obpl" localSheetId="4">#REF!</definedName>
    <definedName name="obpl">#REF!</definedName>
    <definedName name="OrderTable" localSheetId="35" hidden="1">#REF!</definedName>
    <definedName name="OrderTable" localSheetId="39" hidden="1">#REF!</definedName>
    <definedName name="OrderTable" localSheetId="29" hidden="1">#REF!</definedName>
    <definedName name="OrderTable" localSheetId="30" hidden="1">#REF!</definedName>
    <definedName name="OrderTable" localSheetId="31" hidden="1">#REF!</definedName>
    <definedName name="OrderTable" localSheetId="33" hidden="1">#REF!</definedName>
    <definedName name="OrderTable" localSheetId="34" hidden="1">#REF!</definedName>
    <definedName name="OrderTable" localSheetId="36" hidden="1">#REF!</definedName>
    <definedName name="OrderTable" localSheetId="37" hidden="1">#REF!</definedName>
    <definedName name="OrderTable" localSheetId="38" hidden="1">#REF!</definedName>
    <definedName name="OrderTable" localSheetId="40" hidden="1">#REF!</definedName>
    <definedName name="OrderTable" localSheetId="41" hidden="1">#REF!</definedName>
    <definedName name="OrderTable" localSheetId="42" hidden="1">#REF!</definedName>
    <definedName name="OrderTable" localSheetId="43" hidden="1">#REF!</definedName>
    <definedName name="OrderTable" localSheetId="44" hidden="1">#REF!</definedName>
    <definedName name="OrderTable" localSheetId="32" hidden="1">#REF!</definedName>
    <definedName name="OrderTable" localSheetId="10" hidden="1">#REF!</definedName>
    <definedName name="OrderTable" localSheetId="11" hidden="1">#REF!</definedName>
    <definedName name="OrderTable" localSheetId="12" hidden="1">#REF!</definedName>
    <definedName name="OrderTable" localSheetId="13" hidden="1">#REF!</definedName>
    <definedName name="OrderTable" localSheetId="14" hidden="1">#REF!</definedName>
    <definedName name="OrderTable" localSheetId="15" hidden="1">#REF!</definedName>
    <definedName name="OrderTable" localSheetId="16" hidden="1">#REF!</definedName>
    <definedName name="OrderTable" localSheetId="17" hidden="1">#REF!</definedName>
    <definedName name="OrderTable" localSheetId="18" hidden="1">#REF!</definedName>
    <definedName name="OrderTable" localSheetId="20" hidden="1">#REF!</definedName>
    <definedName name="OrderTable" localSheetId="5" hidden="1">#REF!</definedName>
    <definedName name="OrderTable" localSheetId="6" hidden="1">#REF!</definedName>
    <definedName name="OrderTable" localSheetId="7" hidden="1">#REF!</definedName>
    <definedName name="OrderTable" localSheetId="8" hidden="1">#REF!</definedName>
    <definedName name="OrderTable" localSheetId="19" hidden="1">#REF!</definedName>
    <definedName name="OrderTable" localSheetId="21" hidden="1">#REF!</definedName>
    <definedName name="OrderTable" localSheetId="22" hidden="1">#REF!</definedName>
    <definedName name="OrderTable" localSheetId="23" hidden="1">#REF!</definedName>
    <definedName name="OrderTable" localSheetId="24" hidden="1">#REF!</definedName>
    <definedName name="OrderTable" localSheetId="25" hidden="1">#REF!</definedName>
    <definedName name="OrderTable" localSheetId="26" hidden="1">#REF!</definedName>
    <definedName name="OrderTable" localSheetId="27" hidden="1">#REF!</definedName>
    <definedName name="OrderTable" localSheetId="28" hidden="1">#REF!</definedName>
    <definedName name="OrderTable" localSheetId="9" hidden="1">#REF!</definedName>
    <definedName name="OrderTable" localSheetId="4" hidden="1">#REF!</definedName>
    <definedName name="OrderTable" hidden="1">#REF!</definedName>
    <definedName name="PAIEMENT" localSheetId="35">#REF!</definedName>
    <definedName name="PAIEMENT" localSheetId="39">#REF!</definedName>
    <definedName name="PAIEMENT" localSheetId="29">#REF!</definedName>
    <definedName name="PAIEMENT" localSheetId="30">#REF!</definedName>
    <definedName name="PAIEMENT" localSheetId="31">#REF!</definedName>
    <definedName name="PAIEMENT" localSheetId="33">#REF!</definedName>
    <definedName name="PAIEMENT" localSheetId="34">#REF!</definedName>
    <definedName name="PAIEMENT" localSheetId="36">#REF!</definedName>
    <definedName name="PAIEMENT" localSheetId="37">#REF!</definedName>
    <definedName name="PAIEMENT" localSheetId="38">#REF!</definedName>
    <definedName name="PAIEMENT" localSheetId="40">#REF!</definedName>
    <definedName name="PAIEMENT" localSheetId="41">#REF!</definedName>
    <definedName name="PAIEMENT" localSheetId="42">#REF!</definedName>
    <definedName name="PAIEMENT" localSheetId="43">#REF!</definedName>
    <definedName name="PAIEMENT" localSheetId="44">#REF!</definedName>
    <definedName name="PAIEMENT" localSheetId="32">#REF!</definedName>
    <definedName name="PAIEMENT" localSheetId="10">#REF!</definedName>
    <definedName name="PAIEMENT" localSheetId="11">#REF!</definedName>
    <definedName name="PAIEMENT" localSheetId="12">#REF!</definedName>
    <definedName name="PAIEMENT" localSheetId="13">#REF!</definedName>
    <definedName name="PAIEMENT" localSheetId="14">#REF!</definedName>
    <definedName name="PAIEMENT" localSheetId="15">#REF!</definedName>
    <definedName name="PAIEMENT" localSheetId="16">#REF!</definedName>
    <definedName name="PAIEMENT" localSheetId="17">#REF!</definedName>
    <definedName name="PAIEMENT" localSheetId="18">#REF!</definedName>
    <definedName name="PAIEMENT" localSheetId="20">#REF!</definedName>
    <definedName name="PAIEMENT" localSheetId="5">#REF!</definedName>
    <definedName name="PAIEMENT" localSheetId="6">#REF!</definedName>
    <definedName name="PAIEMENT" localSheetId="7">#REF!</definedName>
    <definedName name="PAIEMENT" localSheetId="8">#REF!</definedName>
    <definedName name="PAIEMENT" localSheetId="19">#REF!</definedName>
    <definedName name="PAIEMENT" localSheetId="21">#REF!</definedName>
    <definedName name="PAIEMENT" localSheetId="22">#REF!</definedName>
    <definedName name="PAIEMENT" localSheetId="23">#REF!</definedName>
    <definedName name="PAIEMENT" localSheetId="24">#REF!</definedName>
    <definedName name="PAIEMENT" localSheetId="25">#REF!</definedName>
    <definedName name="PAIEMENT" localSheetId="26">#REF!</definedName>
    <definedName name="PAIEMENT" localSheetId="27">#REF!</definedName>
    <definedName name="PAIEMENT" localSheetId="28">#REF!</definedName>
    <definedName name="PAIEMENT" localSheetId="9">#REF!</definedName>
    <definedName name="PAIEMENT" localSheetId="4">#REF!</definedName>
    <definedName name="PAIEMENT">#REF!</definedName>
    <definedName name="part_no" localSheetId="35">#REF!</definedName>
    <definedName name="part_no" localSheetId="39">#REF!</definedName>
    <definedName name="part_no" localSheetId="29">#REF!</definedName>
    <definedName name="part_no" localSheetId="30">#REF!</definedName>
    <definedName name="part_no" localSheetId="31">#REF!</definedName>
    <definedName name="part_no" localSheetId="33">#REF!</definedName>
    <definedName name="part_no" localSheetId="34">#REF!</definedName>
    <definedName name="part_no" localSheetId="36">#REF!</definedName>
    <definedName name="part_no" localSheetId="37">#REF!</definedName>
    <definedName name="part_no" localSheetId="38">#REF!</definedName>
    <definedName name="part_no" localSheetId="40">#REF!</definedName>
    <definedName name="part_no" localSheetId="41">#REF!</definedName>
    <definedName name="part_no" localSheetId="42">#REF!</definedName>
    <definedName name="part_no" localSheetId="43">#REF!</definedName>
    <definedName name="part_no" localSheetId="44">#REF!</definedName>
    <definedName name="part_no" localSheetId="32">#REF!</definedName>
    <definedName name="part_no" localSheetId="10">#REF!</definedName>
    <definedName name="part_no" localSheetId="11">#REF!</definedName>
    <definedName name="part_no" localSheetId="12">#REF!</definedName>
    <definedName name="part_no" localSheetId="13">#REF!</definedName>
    <definedName name="part_no" localSheetId="14">#REF!</definedName>
    <definedName name="part_no" localSheetId="15">#REF!</definedName>
    <definedName name="part_no" localSheetId="16">#REF!</definedName>
    <definedName name="part_no" localSheetId="17">#REF!</definedName>
    <definedName name="part_no" localSheetId="18">#REF!</definedName>
    <definedName name="part_no" localSheetId="20">#REF!</definedName>
    <definedName name="part_no" localSheetId="5">#REF!</definedName>
    <definedName name="part_no" localSheetId="6">#REF!</definedName>
    <definedName name="part_no" localSheetId="7">#REF!</definedName>
    <definedName name="part_no" localSheetId="8">#REF!</definedName>
    <definedName name="part_no" localSheetId="19">#REF!</definedName>
    <definedName name="part_no" localSheetId="21">#REF!</definedName>
    <definedName name="part_no" localSheetId="22">#REF!</definedName>
    <definedName name="part_no" localSheetId="23">#REF!</definedName>
    <definedName name="part_no" localSheetId="24">#REF!</definedName>
    <definedName name="part_no" localSheetId="25">#REF!</definedName>
    <definedName name="part_no" localSheetId="26">#REF!</definedName>
    <definedName name="part_no" localSheetId="27">#REF!</definedName>
    <definedName name="part_no" localSheetId="28">#REF!</definedName>
    <definedName name="part_no" localSheetId="9">#REF!</definedName>
    <definedName name="part_no" localSheetId="4">#REF!</definedName>
    <definedName name="part_no">#REF!</definedName>
    <definedName name="PavementMarking" localSheetId="35">#REF!</definedName>
    <definedName name="PavementMarking" localSheetId="39">#REF!</definedName>
    <definedName name="PavementMarking" localSheetId="29">#REF!</definedName>
    <definedName name="PavementMarking" localSheetId="30">#REF!</definedName>
    <definedName name="PavementMarking" localSheetId="31">#REF!</definedName>
    <definedName name="PavementMarking" localSheetId="33">#REF!</definedName>
    <definedName name="PavementMarking" localSheetId="34">#REF!</definedName>
    <definedName name="PavementMarking" localSheetId="36">#REF!</definedName>
    <definedName name="PavementMarking" localSheetId="37">#REF!</definedName>
    <definedName name="PavementMarking" localSheetId="38">#REF!</definedName>
    <definedName name="PavementMarking" localSheetId="40">#REF!</definedName>
    <definedName name="PavementMarking" localSheetId="41">#REF!</definedName>
    <definedName name="PavementMarking" localSheetId="42">#REF!</definedName>
    <definedName name="PavementMarking" localSheetId="43">#REF!</definedName>
    <definedName name="PavementMarking" localSheetId="44">#REF!</definedName>
    <definedName name="PavementMarking" localSheetId="32">#REF!</definedName>
    <definedName name="PavementMarking" localSheetId="10">#REF!</definedName>
    <definedName name="PavementMarking" localSheetId="11">#REF!</definedName>
    <definedName name="PavementMarking" localSheetId="12">#REF!</definedName>
    <definedName name="PavementMarking" localSheetId="13">#REF!</definedName>
    <definedName name="PavementMarking" localSheetId="14">#REF!</definedName>
    <definedName name="PavementMarking" localSheetId="15">#REF!</definedName>
    <definedName name="PavementMarking" localSheetId="16">#REF!</definedName>
    <definedName name="PavementMarking" localSheetId="17">#REF!</definedName>
    <definedName name="PavementMarking" localSheetId="18">#REF!</definedName>
    <definedName name="PavementMarking" localSheetId="20">#REF!</definedName>
    <definedName name="PavementMarking" localSheetId="5">#REF!</definedName>
    <definedName name="PavementMarking" localSheetId="6">#REF!</definedName>
    <definedName name="PavementMarking" localSheetId="7">#REF!</definedName>
    <definedName name="PavementMarking" localSheetId="8">#REF!</definedName>
    <definedName name="PavementMarking" localSheetId="19">#REF!</definedName>
    <definedName name="PavementMarking" localSheetId="21">#REF!</definedName>
    <definedName name="PavementMarking" localSheetId="22">#REF!</definedName>
    <definedName name="PavementMarking" localSheetId="23">#REF!</definedName>
    <definedName name="PavementMarking" localSheetId="24">#REF!</definedName>
    <definedName name="PavementMarking" localSheetId="25">#REF!</definedName>
    <definedName name="PavementMarking" localSheetId="26">#REF!</definedName>
    <definedName name="PavementMarking" localSheetId="27">#REF!</definedName>
    <definedName name="PavementMarking" localSheetId="28">#REF!</definedName>
    <definedName name="PavementMarking" localSheetId="9">#REF!</definedName>
    <definedName name="PavementMarking" localSheetId="4">#REF!</definedName>
    <definedName name="PavementMarking">#REF!</definedName>
    <definedName name="payment" localSheetId="35">#REF!</definedName>
    <definedName name="payment" localSheetId="39">#REF!</definedName>
    <definedName name="payment" localSheetId="29">#REF!</definedName>
    <definedName name="payment" localSheetId="30">#REF!</definedName>
    <definedName name="payment" localSheetId="31">#REF!</definedName>
    <definedName name="payment" localSheetId="33">#REF!</definedName>
    <definedName name="payment" localSheetId="34">#REF!</definedName>
    <definedName name="payment" localSheetId="36">#REF!</definedName>
    <definedName name="payment" localSheetId="37">#REF!</definedName>
    <definedName name="payment" localSheetId="38">#REF!</definedName>
    <definedName name="payment" localSheetId="40">#REF!</definedName>
    <definedName name="payment" localSheetId="41">#REF!</definedName>
    <definedName name="payment" localSheetId="42">#REF!</definedName>
    <definedName name="payment" localSheetId="43">#REF!</definedName>
    <definedName name="payment" localSheetId="44">#REF!</definedName>
    <definedName name="payment" localSheetId="32">#REF!</definedName>
    <definedName name="payment" localSheetId="10">#REF!</definedName>
    <definedName name="payment" localSheetId="11">#REF!</definedName>
    <definedName name="payment" localSheetId="12">#REF!</definedName>
    <definedName name="payment" localSheetId="13">#REF!</definedName>
    <definedName name="payment" localSheetId="14">#REF!</definedName>
    <definedName name="payment" localSheetId="15">#REF!</definedName>
    <definedName name="payment" localSheetId="16">#REF!</definedName>
    <definedName name="payment" localSheetId="17">#REF!</definedName>
    <definedName name="payment" localSheetId="18">#REF!</definedName>
    <definedName name="payment" localSheetId="20">#REF!</definedName>
    <definedName name="payment" localSheetId="5">#REF!</definedName>
    <definedName name="payment" localSheetId="6">#REF!</definedName>
    <definedName name="payment" localSheetId="7">#REF!</definedName>
    <definedName name="payment" localSheetId="8">#REF!</definedName>
    <definedName name="payment" localSheetId="19">#REF!</definedName>
    <definedName name="payment" localSheetId="21">#REF!</definedName>
    <definedName name="payment" localSheetId="22">#REF!</definedName>
    <definedName name="payment" localSheetId="23">#REF!</definedName>
    <definedName name="payment" localSheetId="24">#REF!</definedName>
    <definedName name="payment" localSheetId="25">#REF!</definedName>
    <definedName name="payment" localSheetId="26">#REF!</definedName>
    <definedName name="payment" localSheetId="27">#REF!</definedName>
    <definedName name="payment" localSheetId="28">#REF!</definedName>
    <definedName name="payment" localSheetId="9">#REF!</definedName>
    <definedName name="payment" localSheetId="4">#REF!</definedName>
    <definedName name="payment">#REF!</definedName>
    <definedName name="PAYS" localSheetId="35">#REF!</definedName>
    <definedName name="PAYS" localSheetId="39">#REF!</definedName>
    <definedName name="PAYS" localSheetId="29">#REF!</definedName>
    <definedName name="PAYS" localSheetId="30">#REF!</definedName>
    <definedName name="PAYS" localSheetId="31">#REF!</definedName>
    <definedName name="PAYS" localSheetId="33">#REF!</definedName>
    <definedName name="PAYS" localSheetId="34">#REF!</definedName>
    <definedName name="PAYS" localSheetId="36">#REF!</definedName>
    <definedName name="PAYS" localSheetId="37">#REF!</definedName>
    <definedName name="PAYS" localSheetId="38">#REF!</definedName>
    <definedName name="PAYS" localSheetId="40">#REF!</definedName>
    <definedName name="PAYS" localSheetId="41">#REF!</definedName>
    <definedName name="PAYS" localSheetId="42">#REF!</definedName>
    <definedName name="PAYS" localSheetId="43">#REF!</definedName>
    <definedName name="PAYS" localSheetId="44">#REF!</definedName>
    <definedName name="PAYS" localSheetId="32">#REF!</definedName>
    <definedName name="PAYS" localSheetId="10">#REF!</definedName>
    <definedName name="PAYS" localSheetId="11">#REF!</definedName>
    <definedName name="PAYS" localSheetId="12">#REF!</definedName>
    <definedName name="PAYS" localSheetId="13">#REF!</definedName>
    <definedName name="PAYS" localSheetId="14">#REF!</definedName>
    <definedName name="PAYS" localSheetId="15">#REF!</definedName>
    <definedName name="PAYS" localSheetId="16">#REF!</definedName>
    <definedName name="PAYS" localSheetId="17">#REF!</definedName>
    <definedName name="PAYS" localSheetId="18">#REF!</definedName>
    <definedName name="PAYS" localSheetId="20">#REF!</definedName>
    <definedName name="PAYS" localSheetId="5">#REF!</definedName>
    <definedName name="PAYS" localSheetId="6">#REF!</definedName>
    <definedName name="PAYS" localSheetId="7">#REF!</definedName>
    <definedName name="PAYS" localSheetId="8">#REF!</definedName>
    <definedName name="PAYS" localSheetId="19">#REF!</definedName>
    <definedName name="PAYS" localSheetId="21">#REF!</definedName>
    <definedName name="PAYS" localSheetId="22">#REF!</definedName>
    <definedName name="PAYS" localSheetId="23">#REF!</definedName>
    <definedName name="PAYS" localSheetId="24">#REF!</definedName>
    <definedName name="PAYS" localSheetId="25">#REF!</definedName>
    <definedName name="PAYS" localSheetId="26">#REF!</definedName>
    <definedName name="PAYS" localSheetId="27">#REF!</definedName>
    <definedName name="PAYS" localSheetId="28">#REF!</definedName>
    <definedName name="PAYS" localSheetId="9">#REF!</definedName>
    <definedName name="PAYS" localSheetId="4">#REF!</definedName>
    <definedName name="PAYS">#REF!</definedName>
    <definedName name="PERIOD" localSheetId="35">#REF!</definedName>
    <definedName name="PERIOD" localSheetId="39">#REF!</definedName>
    <definedName name="PERIOD" localSheetId="29">#REF!</definedName>
    <definedName name="PERIOD" localSheetId="30">#REF!</definedName>
    <definedName name="PERIOD" localSheetId="31">#REF!</definedName>
    <definedName name="PERIOD" localSheetId="33">#REF!</definedName>
    <definedName name="PERIOD" localSheetId="34">#REF!</definedName>
    <definedName name="PERIOD" localSheetId="36">#REF!</definedName>
    <definedName name="PERIOD" localSheetId="37">#REF!</definedName>
    <definedName name="PERIOD" localSheetId="38">#REF!</definedName>
    <definedName name="PERIOD" localSheetId="40">#REF!</definedName>
    <definedName name="PERIOD" localSheetId="41">#REF!</definedName>
    <definedName name="PERIOD" localSheetId="42">#REF!</definedName>
    <definedName name="PERIOD" localSheetId="43">#REF!</definedName>
    <definedName name="PERIOD" localSheetId="44">#REF!</definedName>
    <definedName name="PERIOD" localSheetId="32">#REF!</definedName>
    <definedName name="PERIOD" localSheetId="10">#REF!</definedName>
    <definedName name="PERIOD" localSheetId="11">#REF!</definedName>
    <definedName name="PERIOD" localSheetId="12">#REF!</definedName>
    <definedName name="PERIOD" localSheetId="13">#REF!</definedName>
    <definedName name="PERIOD" localSheetId="14">#REF!</definedName>
    <definedName name="PERIOD" localSheetId="15">#REF!</definedName>
    <definedName name="PERIOD" localSheetId="16">#REF!</definedName>
    <definedName name="PERIOD" localSheetId="17">#REF!</definedName>
    <definedName name="PERIOD" localSheetId="18">#REF!</definedName>
    <definedName name="PERIOD" localSheetId="20">#REF!</definedName>
    <definedName name="PERIOD" localSheetId="5">#REF!</definedName>
    <definedName name="PERIOD" localSheetId="6">#REF!</definedName>
    <definedName name="PERIOD" localSheetId="7">#REF!</definedName>
    <definedName name="PERIOD" localSheetId="8">#REF!</definedName>
    <definedName name="PERIOD" localSheetId="19">#REF!</definedName>
    <definedName name="PERIOD" localSheetId="21">#REF!</definedName>
    <definedName name="PERIOD" localSheetId="22">#REF!</definedName>
    <definedName name="PERIOD" localSheetId="23">#REF!</definedName>
    <definedName name="PERIOD" localSheetId="24">#REF!</definedName>
    <definedName name="PERIOD" localSheetId="25">#REF!</definedName>
    <definedName name="PERIOD" localSheetId="26">#REF!</definedName>
    <definedName name="PERIOD" localSheetId="27">#REF!</definedName>
    <definedName name="PERIOD" localSheetId="28">#REF!</definedName>
    <definedName name="PERIOD" localSheetId="9">#REF!</definedName>
    <definedName name="PERIOD" localSheetId="4">#REF!</definedName>
    <definedName name="PERIOD">#REF!</definedName>
    <definedName name="Phone" localSheetId="35">#REF!</definedName>
    <definedName name="Phone" localSheetId="39">#REF!</definedName>
    <definedName name="Phone" localSheetId="29">#REF!</definedName>
    <definedName name="Phone" localSheetId="30">#REF!</definedName>
    <definedName name="Phone" localSheetId="31">#REF!</definedName>
    <definedName name="Phone" localSheetId="33">#REF!</definedName>
    <definedName name="Phone" localSheetId="34">#REF!</definedName>
    <definedName name="Phone" localSheetId="36">#REF!</definedName>
    <definedName name="Phone" localSheetId="37">#REF!</definedName>
    <definedName name="Phone" localSheetId="38">#REF!</definedName>
    <definedName name="Phone" localSheetId="40">#REF!</definedName>
    <definedName name="Phone" localSheetId="41">#REF!</definedName>
    <definedName name="Phone" localSheetId="42">#REF!</definedName>
    <definedName name="Phone" localSheetId="43">#REF!</definedName>
    <definedName name="Phone" localSheetId="44">#REF!</definedName>
    <definedName name="Phone" localSheetId="32">#REF!</definedName>
    <definedName name="Phone" localSheetId="10">#REF!</definedName>
    <definedName name="Phone" localSheetId="11">#REF!</definedName>
    <definedName name="Phone" localSheetId="12">#REF!</definedName>
    <definedName name="Phone" localSheetId="13">#REF!</definedName>
    <definedName name="Phone" localSheetId="14">#REF!</definedName>
    <definedName name="Phone" localSheetId="15">#REF!</definedName>
    <definedName name="Phone" localSheetId="16">#REF!</definedName>
    <definedName name="Phone" localSheetId="17">#REF!</definedName>
    <definedName name="Phone" localSheetId="18">#REF!</definedName>
    <definedName name="Phone" localSheetId="20">#REF!</definedName>
    <definedName name="Phone" localSheetId="5">#REF!</definedName>
    <definedName name="Phone" localSheetId="6">#REF!</definedName>
    <definedName name="Phone" localSheetId="7">#REF!</definedName>
    <definedName name="Phone" localSheetId="8">#REF!</definedName>
    <definedName name="Phone" localSheetId="19">#REF!</definedName>
    <definedName name="Phone" localSheetId="21">#REF!</definedName>
    <definedName name="Phone" localSheetId="22">#REF!</definedName>
    <definedName name="Phone" localSheetId="23">#REF!</definedName>
    <definedName name="Phone" localSheetId="24">#REF!</definedName>
    <definedName name="Phone" localSheetId="25">#REF!</definedName>
    <definedName name="Phone" localSheetId="26">#REF!</definedName>
    <definedName name="Phone" localSheetId="27">#REF!</definedName>
    <definedName name="Phone" localSheetId="28">#REF!</definedName>
    <definedName name="Phone" localSheetId="9">#REF!</definedName>
    <definedName name="Phone" localSheetId="4">#REF!</definedName>
    <definedName name="Phone">#REF!</definedName>
    <definedName name="PipeCulverts" localSheetId="35">#REF!</definedName>
    <definedName name="PipeCulverts" localSheetId="39">#REF!</definedName>
    <definedName name="PipeCulverts" localSheetId="29">#REF!</definedName>
    <definedName name="PipeCulverts" localSheetId="30">#REF!</definedName>
    <definedName name="PipeCulverts" localSheetId="31">#REF!</definedName>
    <definedName name="PipeCulverts" localSheetId="33">#REF!</definedName>
    <definedName name="PipeCulverts" localSheetId="34">#REF!</definedName>
    <definedName name="PipeCulverts" localSheetId="36">#REF!</definedName>
    <definedName name="PipeCulverts" localSheetId="37">#REF!</definedName>
    <definedName name="PipeCulverts" localSheetId="38">#REF!</definedName>
    <definedName name="PipeCulverts" localSheetId="40">#REF!</definedName>
    <definedName name="PipeCulverts" localSheetId="41">#REF!</definedName>
    <definedName name="PipeCulverts" localSheetId="42">#REF!</definedName>
    <definedName name="PipeCulverts" localSheetId="43">#REF!</definedName>
    <definedName name="PipeCulverts" localSheetId="44">#REF!</definedName>
    <definedName name="PipeCulverts" localSheetId="32">#REF!</definedName>
    <definedName name="PipeCulverts" localSheetId="10">#REF!</definedName>
    <definedName name="PipeCulverts" localSheetId="11">#REF!</definedName>
    <definedName name="PipeCulverts" localSheetId="12">#REF!</definedName>
    <definedName name="PipeCulverts" localSheetId="13">#REF!</definedName>
    <definedName name="PipeCulverts" localSheetId="14">#REF!</definedName>
    <definedName name="PipeCulverts" localSheetId="15">#REF!</definedName>
    <definedName name="PipeCulverts" localSheetId="16">#REF!</definedName>
    <definedName name="PipeCulverts" localSheetId="17">#REF!</definedName>
    <definedName name="PipeCulverts" localSheetId="18">#REF!</definedName>
    <definedName name="PipeCulverts" localSheetId="20">#REF!</definedName>
    <definedName name="PipeCulverts" localSheetId="5">#REF!</definedName>
    <definedName name="PipeCulverts" localSheetId="6">#REF!</definedName>
    <definedName name="PipeCulverts" localSheetId="7">#REF!</definedName>
    <definedName name="PipeCulverts" localSheetId="8">#REF!</definedName>
    <definedName name="PipeCulverts" localSheetId="19">#REF!</definedName>
    <definedName name="PipeCulverts" localSheetId="21">#REF!</definedName>
    <definedName name="PipeCulverts" localSheetId="22">#REF!</definedName>
    <definedName name="PipeCulverts" localSheetId="23">#REF!</definedName>
    <definedName name="PipeCulverts" localSheetId="24">#REF!</definedName>
    <definedName name="PipeCulverts" localSheetId="25">#REF!</definedName>
    <definedName name="PipeCulverts" localSheetId="26">#REF!</definedName>
    <definedName name="PipeCulverts" localSheetId="27">#REF!</definedName>
    <definedName name="PipeCulverts" localSheetId="28">#REF!</definedName>
    <definedName name="PipeCulverts" localSheetId="9">#REF!</definedName>
    <definedName name="PipeCulverts" localSheetId="4">#REF!</definedName>
    <definedName name="PipeCulverts">#REF!</definedName>
    <definedName name="PLAT" hidden="1">{#N/A,#N/A,TRUE,"Cover";#N/A,#N/A,TRUE,"Conts";#N/A,#N/A,TRUE,"VOS";#N/A,#N/A,TRUE,"Warrington";#N/A,#N/A,TRUE,"Widnes"}</definedName>
    <definedName name="PLATFORM" hidden="1">{#N/A,#N/A,TRUE,"Cover";#N/A,#N/A,TRUE,"Conts";#N/A,#N/A,TRUE,"VOS";#N/A,#N/A,TRUE,"Warrington";#N/A,#N/A,TRUE,"Widnes"}</definedName>
    <definedName name="Polishing" localSheetId="35">#REF!</definedName>
    <definedName name="Polishing" localSheetId="39">#REF!</definedName>
    <definedName name="Polishing" localSheetId="29">#REF!</definedName>
    <definedName name="Polishing" localSheetId="30">#REF!</definedName>
    <definedName name="Polishing" localSheetId="31">#REF!</definedName>
    <definedName name="Polishing" localSheetId="33">#REF!</definedName>
    <definedName name="Polishing" localSheetId="34">#REF!</definedName>
    <definedName name="Polishing" localSheetId="36">#REF!</definedName>
    <definedName name="Polishing" localSheetId="37">#REF!</definedName>
    <definedName name="Polishing" localSheetId="38">#REF!</definedName>
    <definedName name="Polishing" localSheetId="40">#REF!</definedName>
    <definedName name="Polishing" localSheetId="41">#REF!</definedName>
    <definedName name="Polishing" localSheetId="42">#REF!</definedName>
    <definedName name="Polishing" localSheetId="43">#REF!</definedName>
    <definedName name="Polishing" localSheetId="44">#REF!</definedName>
    <definedName name="Polishing" localSheetId="32">#REF!</definedName>
    <definedName name="Polishing" localSheetId="10">#REF!</definedName>
    <definedName name="Polishing" localSheetId="11">#REF!</definedName>
    <definedName name="Polishing" localSheetId="12">#REF!</definedName>
    <definedName name="Polishing" localSheetId="13">#REF!</definedName>
    <definedName name="Polishing" localSheetId="14">#REF!</definedName>
    <definedName name="Polishing" localSheetId="15">#REF!</definedName>
    <definedName name="Polishing" localSheetId="16">#REF!</definedName>
    <definedName name="Polishing" localSheetId="17">#REF!</definedName>
    <definedName name="Polishing" localSheetId="18">#REF!</definedName>
    <definedName name="Polishing" localSheetId="20">#REF!</definedName>
    <definedName name="Polishing" localSheetId="5">#REF!</definedName>
    <definedName name="Polishing" localSheetId="6">#REF!</definedName>
    <definedName name="Polishing" localSheetId="7">#REF!</definedName>
    <definedName name="Polishing" localSheetId="8">#REF!</definedName>
    <definedName name="Polishing" localSheetId="19">#REF!</definedName>
    <definedName name="Polishing" localSheetId="21">#REF!</definedName>
    <definedName name="Polishing" localSheetId="22">#REF!</definedName>
    <definedName name="Polishing" localSheetId="23">#REF!</definedName>
    <definedName name="Polishing" localSheetId="24">#REF!</definedName>
    <definedName name="Polishing" localSheetId="25">#REF!</definedName>
    <definedName name="Polishing" localSheetId="26">#REF!</definedName>
    <definedName name="Polishing" localSheetId="27">#REF!</definedName>
    <definedName name="Polishing" localSheetId="28">#REF!</definedName>
    <definedName name="Polishing" localSheetId="9">#REF!</definedName>
    <definedName name="Polishing" localSheetId="4">#REF!</definedName>
    <definedName name="Polishing">#REF!</definedName>
    <definedName name="pr" localSheetId="35">#REF!</definedName>
    <definedName name="pr" localSheetId="39">#REF!</definedName>
    <definedName name="pr" localSheetId="29">#REF!</definedName>
    <definedName name="pr" localSheetId="30">#REF!</definedName>
    <definedName name="pr" localSheetId="31">#REF!</definedName>
    <definedName name="pr" localSheetId="33">#REF!</definedName>
    <definedName name="pr" localSheetId="34">#REF!</definedName>
    <definedName name="pr" localSheetId="36">#REF!</definedName>
    <definedName name="pr" localSheetId="37">#REF!</definedName>
    <definedName name="pr" localSheetId="38">#REF!</definedName>
    <definedName name="pr" localSheetId="40">#REF!</definedName>
    <definedName name="pr" localSheetId="41">#REF!</definedName>
    <definedName name="pr" localSheetId="42">#REF!</definedName>
    <definedName name="pr" localSheetId="43">#REF!</definedName>
    <definedName name="pr" localSheetId="44">#REF!</definedName>
    <definedName name="pr" localSheetId="32">#REF!</definedName>
    <definedName name="pr" localSheetId="10">#REF!</definedName>
    <definedName name="pr" localSheetId="11">#REF!</definedName>
    <definedName name="pr" localSheetId="12">#REF!</definedName>
    <definedName name="pr" localSheetId="13">#REF!</definedName>
    <definedName name="pr" localSheetId="14">#REF!</definedName>
    <definedName name="pr" localSheetId="15">#REF!</definedName>
    <definedName name="pr" localSheetId="16">#REF!</definedName>
    <definedName name="pr" localSheetId="17">#REF!</definedName>
    <definedName name="pr" localSheetId="18">#REF!</definedName>
    <definedName name="pr" localSheetId="20">#REF!</definedName>
    <definedName name="pr" localSheetId="5">#REF!</definedName>
    <definedName name="pr" localSheetId="6">#REF!</definedName>
    <definedName name="pr" localSheetId="7">#REF!</definedName>
    <definedName name="pr" localSheetId="8">#REF!</definedName>
    <definedName name="pr" localSheetId="19">#REF!</definedName>
    <definedName name="pr" localSheetId="21">#REF!</definedName>
    <definedName name="pr" localSheetId="22">#REF!</definedName>
    <definedName name="pr" localSheetId="23">#REF!</definedName>
    <definedName name="pr" localSheetId="24">#REF!</definedName>
    <definedName name="pr" localSheetId="25">#REF!</definedName>
    <definedName name="pr" localSheetId="26">#REF!</definedName>
    <definedName name="pr" localSheetId="27">#REF!</definedName>
    <definedName name="pr" localSheetId="28">#REF!</definedName>
    <definedName name="pr" localSheetId="9">#REF!</definedName>
    <definedName name="pr" localSheetId="4">#REF!</definedName>
    <definedName name="pr">#REF!</definedName>
    <definedName name="Prelm_Exp" localSheetId="35">#REF!</definedName>
    <definedName name="Prelm_Exp" localSheetId="39">#REF!</definedName>
    <definedName name="Prelm_Exp" localSheetId="29">#REF!</definedName>
    <definedName name="Prelm_Exp" localSheetId="30">#REF!</definedName>
    <definedName name="Prelm_Exp" localSheetId="31">#REF!</definedName>
    <definedName name="Prelm_Exp" localSheetId="33">#REF!</definedName>
    <definedName name="Prelm_Exp" localSheetId="34">#REF!</definedName>
    <definedName name="Prelm_Exp" localSheetId="36">#REF!</definedName>
    <definedName name="Prelm_Exp" localSheetId="37">#REF!</definedName>
    <definedName name="Prelm_Exp" localSheetId="38">#REF!</definedName>
    <definedName name="Prelm_Exp" localSheetId="40">#REF!</definedName>
    <definedName name="Prelm_Exp" localSheetId="41">#REF!</definedName>
    <definedName name="Prelm_Exp" localSheetId="42">#REF!</definedName>
    <definedName name="Prelm_Exp" localSheetId="43">#REF!</definedName>
    <definedName name="Prelm_Exp" localSheetId="44">#REF!</definedName>
    <definedName name="Prelm_Exp" localSheetId="32">#REF!</definedName>
    <definedName name="Prelm_Exp" localSheetId="10">#REF!</definedName>
    <definedName name="Prelm_Exp" localSheetId="11">#REF!</definedName>
    <definedName name="Prelm_Exp" localSheetId="12">#REF!</definedName>
    <definedName name="Prelm_Exp" localSheetId="13">#REF!</definedName>
    <definedName name="Prelm_Exp" localSheetId="14">#REF!</definedName>
    <definedName name="Prelm_Exp" localSheetId="15">#REF!</definedName>
    <definedName name="Prelm_Exp" localSheetId="16">#REF!</definedName>
    <definedName name="Prelm_Exp" localSheetId="17">#REF!</definedName>
    <definedName name="Prelm_Exp" localSheetId="18">#REF!</definedName>
    <definedName name="Prelm_Exp" localSheetId="20">#REF!</definedName>
    <definedName name="Prelm_Exp" localSheetId="5">#REF!</definedName>
    <definedName name="Prelm_Exp" localSheetId="6">#REF!</definedName>
    <definedName name="Prelm_Exp" localSheetId="7">#REF!</definedName>
    <definedName name="Prelm_Exp" localSheetId="8">#REF!</definedName>
    <definedName name="Prelm_Exp" localSheetId="19">#REF!</definedName>
    <definedName name="Prelm_Exp" localSheetId="21">#REF!</definedName>
    <definedName name="Prelm_Exp" localSheetId="22">#REF!</definedName>
    <definedName name="Prelm_Exp" localSheetId="23">#REF!</definedName>
    <definedName name="Prelm_Exp" localSheetId="24">#REF!</definedName>
    <definedName name="Prelm_Exp" localSheetId="25">#REF!</definedName>
    <definedName name="Prelm_Exp" localSheetId="26">#REF!</definedName>
    <definedName name="Prelm_Exp" localSheetId="27">#REF!</definedName>
    <definedName name="Prelm_Exp" localSheetId="28">#REF!</definedName>
    <definedName name="Prelm_Exp" localSheetId="9">#REF!</definedName>
    <definedName name="Prelm_Exp" localSheetId="4">#REF!</definedName>
    <definedName name="Prelm_Exp">#REF!</definedName>
    <definedName name="PrimeCoat" localSheetId="35">#REF!</definedName>
    <definedName name="PrimeCoat" localSheetId="39">#REF!</definedName>
    <definedName name="PrimeCoat" localSheetId="29">#REF!</definedName>
    <definedName name="PrimeCoat" localSheetId="30">#REF!</definedName>
    <definedName name="PrimeCoat" localSheetId="31">#REF!</definedName>
    <definedName name="PrimeCoat" localSheetId="33">#REF!</definedName>
    <definedName name="PrimeCoat" localSheetId="34">#REF!</definedName>
    <definedName name="PrimeCoat" localSheetId="36">#REF!</definedName>
    <definedName name="PrimeCoat" localSheetId="37">#REF!</definedName>
    <definedName name="PrimeCoat" localSheetId="38">#REF!</definedName>
    <definedName name="PrimeCoat" localSheetId="40">#REF!</definedName>
    <definedName name="PrimeCoat" localSheetId="41">#REF!</definedName>
    <definedName name="PrimeCoat" localSheetId="42">#REF!</definedName>
    <definedName name="PrimeCoat" localSheetId="43">#REF!</definedName>
    <definedName name="PrimeCoat" localSheetId="44">#REF!</definedName>
    <definedName name="PrimeCoat" localSheetId="32">#REF!</definedName>
    <definedName name="PrimeCoat" localSheetId="10">#REF!</definedName>
    <definedName name="PrimeCoat" localSheetId="11">#REF!</definedName>
    <definedName name="PrimeCoat" localSheetId="12">#REF!</definedName>
    <definedName name="PrimeCoat" localSheetId="13">#REF!</definedName>
    <definedName name="PrimeCoat" localSheetId="14">#REF!</definedName>
    <definedName name="PrimeCoat" localSheetId="15">#REF!</definedName>
    <definedName name="PrimeCoat" localSheetId="16">#REF!</definedName>
    <definedName name="PrimeCoat" localSheetId="17">#REF!</definedName>
    <definedName name="PrimeCoat" localSheetId="18">#REF!</definedName>
    <definedName name="PrimeCoat" localSheetId="20">#REF!</definedName>
    <definedName name="PrimeCoat" localSheetId="5">#REF!</definedName>
    <definedName name="PrimeCoat" localSheetId="6">#REF!</definedName>
    <definedName name="PrimeCoat" localSheetId="7">#REF!</definedName>
    <definedName name="PrimeCoat" localSheetId="8">#REF!</definedName>
    <definedName name="PrimeCoat" localSheetId="19">#REF!</definedName>
    <definedName name="PrimeCoat" localSheetId="21">#REF!</definedName>
    <definedName name="PrimeCoat" localSheetId="22">#REF!</definedName>
    <definedName name="PrimeCoat" localSheetId="23">#REF!</definedName>
    <definedName name="PrimeCoat" localSheetId="24">#REF!</definedName>
    <definedName name="PrimeCoat" localSheetId="25">#REF!</definedName>
    <definedName name="PrimeCoat" localSheetId="26">#REF!</definedName>
    <definedName name="PrimeCoat" localSheetId="27">#REF!</definedName>
    <definedName name="PrimeCoat" localSheetId="28">#REF!</definedName>
    <definedName name="PrimeCoat" localSheetId="9">#REF!</definedName>
    <definedName name="PrimeCoat" localSheetId="4">#REF!</definedName>
    <definedName name="PrimeCoat">#REF!</definedName>
    <definedName name="_xlnm.Print_Area" localSheetId="0">'1172-001'!$A$1:$H$53</definedName>
    <definedName name="_xlnm.Print_Area" localSheetId="2">BOQ!$A$5:$M$121</definedName>
    <definedName name="_xlnm.Print_Area" localSheetId="35">'in-18 '!$A$1:$K$47</definedName>
    <definedName name="_xlnm.Print_Area" localSheetId="39">'in-23'!$A$1:$K$28</definedName>
    <definedName name="_xlnm.Print_Area" localSheetId="29">'IN-b-01 (2)'!$A$1:$K$47</definedName>
    <definedName name="_xlnm.Print_Area" localSheetId="30">'in-l-06'!$A$1:$K$47</definedName>
    <definedName name="_xlnm.Print_Area" localSheetId="31">'IN-L-07'!$A$1:$K$47</definedName>
    <definedName name="_xlnm.Print_Area" localSheetId="33">'in-l-10'!$A$1:$K$47</definedName>
    <definedName name="_xlnm.Print_Area" localSheetId="34">'IN-L-16'!$A$1:$K$47</definedName>
    <definedName name="_xlnm.Print_Area" localSheetId="36">'IN-L-20'!$A$1:$K$13</definedName>
    <definedName name="_xlnm.Print_Area" localSheetId="37">'IN-L-21'!$A$1:$K$47</definedName>
    <definedName name="_xlnm.Print_Area" localSheetId="38">'in-l-22'!$A$1:$K$13</definedName>
    <definedName name="_xlnm.Print_Area" localSheetId="40">'IN-L-25'!$A$1:$L$25</definedName>
    <definedName name="_xlnm.Print_Area" localSheetId="41">'IN-L-26'!$A$1:$K$26</definedName>
    <definedName name="_xlnm.Print_Area" localSheetId="42">'in-l-27'!$A$1:$L$30</definedName>
    <definedName name="_xlnm.Print_Area" localSheetId="43">'IN-L-28'!$A$1:$L$23</definedName>
    <definedName name="_xlnm.Print_Area" localSheetId="44">'in-l-29'!$A$1:$K$22</definedName>
    <definedName name="_xlnm.Print_Area" localSheetId="32">'in-l-8'!$A$1:$K$47</definedName>
    <definedName name="_xlnm.Print_Area" localSheetId="10">'sc-05'!$A$1:$L$47</definedName>
    <definedName name="_xlnm.Print_Area" localSheetId="11">'SC-06'!$A$1:$K$50</definedName>
    <definedName name="_xlnm.Print_Area" localSheetId="12">'sc-07'!$A$1:$K$50</definedName>
    <definedName name="_xlnm.Print_Area" localSheetId="13">'sc-08'!$A$1:$K$47</definedName>
    <definedName name="_xlnm.Print_Area" localSheetId="14">'SC-10'!$A$1:$K$54</definedName>
    <definedName name="_xlnm.Print_Area" localSheetId="15">'SC-14'!$A$1:$K$47</definedName>
    <definedName name="_xlnm.Print_Area" localSheetId="16">'SC-16'!$A$1:$K$47</definedName>
    <definedName name="_xlnm.Print_Area" localSheetId="17">'SC-18'!$A$1:$K$47</definedName>
    <definedName name="_xlnm.Print_Area" localSheetId="18">'SC-19'!$A$1:$K$46</definedName>
    <definedName name="_xlnm.Print_Area" localSheetId="20">'SC-21'!$A$1:$K$46</definedName>
    <definedName name="_xlnm.Print_Area" localSheetId="5">'sc--b-01'!$A$1:$K$61</definedName>
    <definedName name="_xlnm.Print_Area" localSheetId="6">'SC-GL'!$A$1:$L$93</definedName>
    <definedName name="_xlnm.Print_Area" localSheetId="7">'SC-L-01'!$A$1:$L$43</definedName>
    <definedName name="_xlnm.Print_Area" localSheetId="8">'SC-L-02'!$A$1:$L$62</definedName>
    <definedName name="_xlnm.Print_Area" localSheetId="19">'sc-l-20'!$A$1:$K$47</definedName>
    <definedName name="_xlnm.Print_Area" localSheetId="21">'sc-l-22'!$A$2:$K$47</definedName>
    <definedName name="_xlnm.Print_Area" localSheetId="22">'SC-L-23'!$A$1:$K$52</definedName>
    <definedName name="_xlnm.Print_Area" localSheetId="23">'SC-L-25'!$A$1:$L$49</definedName>
    <definedName name="_xlnm.Print_Area" localSheetId="24">'SC-L-26'!$A$1:$K$49</definedName>
    <definedName name="_xlnm.Print_Area" localSheetId="25">'sc-l-27'!$A$1:$L$49</definedName>
    <definedName name="_xlnm.Print_Area" localSheetId="26">'sc-l-28'!$A$1:$K$49</definedName>
    <definedName name="_xlnm.Print_Area" localSheetId="27">'sc-l-29'!$A$1:$L$38</definedName>
    <definedName name="_xlnm.Print_Area" localSheetId="28">'SC-L-30'!$A$1:$L$42</definedName>
    <definedName name="_xlnm.Print_Area" localSheetId="9">'SC-L-4'!$A$1:$L$57</definedName>
    <definedName name="_xlnm.Print_Area" localSheetId="4">'sum -insulation'!$A$1:$H$41</definedName>
    <definedName name="_xlnm.Print_Area" localSheetId="1">Summary!$A$1:$F$8</definedName>
    <definedName name="_xlnm.Print_Area" localSheetId="3">'sum-screed'!$A$1:$H$43</definedName>
    <definedName name="_xlnm.Print_Area">#REF!</definedName>
    <definedName name="Print_Area_MI" localSheetId="35">#REF!</definedName>
    <definedName name="Print_Area_MI" localSheetId="39">#REF!</definedName>
    <definedName name="Print_Area_MI" localSheetId="29">#REF!</definedName>
    <definedName name="Print_Area_MI" localSheetId="30">#REF!</definedName>
    <definedName name="Print_Area_MI" localSheetId="31">#REF!</definedName>
    <definedName name="Print_Area_MI" localSheetId="33">#REF!</definedName>
    <definedName name="Print_Area_MI" localSheetId="34">#REF!</definedName>
    <definedName name="Print_Area_MI" localSheetId="36">#REF!</definedName>
    <definedName name="Print_Area_MI" localSheetId="37">#REF!</definedName>
    <definedName name="Print_Area_MI" localSheetId="38">#REF!</definedName>
    <definedName name="Print_Area_MI" localSheetId="40">#REF!</definedName>
    <definedName name="Print_Area_MI" localSheetId="41">#REF!</definedName>
    <definedName name="Print_Area_MI" localSheetId="42">#REF!</definedName>
    <definedName name="Print_Area_MI" localSheetId="43">#REF!</definedName>
    <definedName name="Print_Area_MI" localSheetId="44">#REF!</definedName>
    <definedName name="Print_Area_MI" localSheetId="32">#REF!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20">#REF!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19">#REF!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5">#REF!</definedName>
    <definedName name="Print_Area_MI" localSheetId="26">#REF!</definedName>
    <definedName name="Print_Area_MI" localSheetId="27">#REF!</definedName>
    <definedName name="Print_Area_MI" localSheetId="28">#REF!</definedName>
    <definedName name="Print_Area_MI" localSheetId="9">#REF!</definedName>
    <definedName name="Print_Area_MI" localSheetId="4">#REF!</definedName>
    <definedName name="Print_Area_MI">#REF!</definedName>
    <definedName name="Print_Area_MT" localSheetId="35">#REF!</definedName>
    <definedName name="Print_Area_MT" localSheetId="39">#REF!</definedName>
    <definedName name="Print_Area_MT" localSheetId="29">#REF!</definedName>
    <definedName name="Print_Area_MT" localSheetId="30">#REF!</definedName>
    <definedName name="Print_Area_MT" localSheetId="31">#REF!</definedName>
    <definedName name="Print_Area_MT" localSheetId="33">#REF!</definedName>
    <definedName name="Print_Area_MT" localSheetId="34">#REF!</definedName>
    <definedName name="Print_Area_MT" localSheetId="36">#REF!</definedName>
    <definedName name="Print_Area_MT" localSheetId="37">#REF!</definedName>
    <definedName name="Print_Area_MT" localSheetId="38">#REF!</definedName>
    <definedName name="Print_Area_MT" localSheetId="40">#REF!</definedName>
    <definedName name="Print_Area_MT" localSheetId="41">#REF!</definedName>
    <definedName name="Print_Area_MT" localSheetId="42">#REF!</definedName>
    <definedName name="Print_Area_MT" localSheetId="43">#REF!</definedName>
    <definedName name="Print_Area_MT" localSheetId="44">#REF!</definedName>
    <definedName name="Print_Area_MT" localSheetId="32">#REF!</definedName>
    <definedName name="Print_Area_MT" localSheetId="10">#REF!</definedName>
    <definedName name="Print_Area_MT" localSheetId="11">#REF!</definedName>
    <definedName name="Print_Area_MT" localSheetId="12">#REF!</definedName>
    <definedName name="Print_Area_MT" localSheetId="13">#REF!</definedName>
    <definedName name="Print_Area_MT" localSheetId="14">#REF!</definedName>
    <definedName name="Print_Area_MT" localSheetId="15">#REF!</definedName>
    <definedName name="Print_Area_MT" localSheetId="16">#REF!</definedName>
    <definedName name="Print_Area_MT" localSheetId="17">#REF!</definedName>
    <definedName name="Print_Area_MT" localSheetId="18">#REF!</definedName>
    <definedName name="Print_Area_MT" localSheetId="20">#REF!</definedName>
    <definedName name="Print_Area_MT" localSheetId="5">#REF!</definedName>
    <definedName name="Print_Area_MT" localSheetId="6">#REF!</definedName>
    <definedName name="Print_Area_MT" localSheetId="7">#REF!</definedName>
    <definedName name="Print_Area_MT" localSheetId="8">#REF!</definedName>
    <definedName name="Print_Area_MT" localSheetId="19">#REF!</definedName>
    <definedName name="Print_Area_MT" localSheetId="21">#REF!</definedName>
    <definedName name="Print_Area_MT" localSheetId="22">#REF!</definedName>
    <definedName name="Print_Area_MT" localSheetId="23">#REF!</definedName>
    <definedName name="Print_Area_MT" localSheetId="24">#REF!</definedName>
    <definedName name="Print_Area_MT" localSheetId="25">#REF!</definedName>
    <definedName name="Print_Area_MT" localSheetId="26">#REF!</definedName>
    <definedName name="Print_Area_MT" localSheetId="27">#REF!</definedName>
    <definedName name="Print_Area_MT" localSheetId="28">#REF!</definedName>
    <definedName name="Print_Area_MT" localSheetId="9">#REF!</definedName>
    <definedName name="Print_Area_MT" localSheetId="4">#REF!</definedName>
    <definedName name="Print_Area_MT">#REF!</definedName>
    <definedName name="_xlnm.Print_Titles" localSheetId="2">BOQ!$1:$9</definedName>
    <definedName name="_xlnm.Print_Titles" localSheetId="35">'in-18 '!$1:$5</definedName>
    <definedName name="_xlnm.Print_Titles" localSheetId="39">'in-23'!$1:$5</definedName>
    <definedName name="_xlnm.Print_Titles" localSheetId="29">'IN-b-01 (2)'!$1:$5</definedName>
    <definedName name="_xlnm.Print_Titles" localSheetId="30">'in-l-06'!$1:$5</definedName>
    <definedName name="_xlnm.Print_Titles" localSheetId="31">'IN-L-07'!$1:$5</definedName>
    <definedName name="_xlnm.Print_Titles" localSheetId="33">'in-l-10'!$1:$5</definedName>
    <definedName name="_xlnm.Print_Titles" localSheetId="34">'IN-L-16'!$1:$5</definedName>
    <definedName name="_xlnm.Print_Titles" localSheetId="36">'IN-L-20'!$1:$5</definedName>
    <definedName name="_xlnm.Print_Titles" localSheetId="37">'IN-L-21'!$1:$5</definedName>
    <definedName name="_xlnm.Print_Titles" localSheetId="38">'in-l-22'!$1:$5</definedName>
    <definedName name="_xlnm.Print_Titles" localSheetId="40">'IN-L-25'!$1:$5</definedName>
    <definedName name="_xlnm.Print_Titles" localSheetId="41">'IN-L-26'!$1:$5</definedName>
    <definedName name="_xlnm.Print_Titles" localSheetId="42">'in-l-27'!$1:$5</definedName>
    <definedName name="_xlnm.Print_Titles" localSheetId="43">'IN-L-28'!$1:$5</definedName>
    <definedName name="_xlnm.Print_Titles" localSheetId="44">'in-l-29'!$1:$5</definedName>
    <definedName name="_xlnm.Print_Titles" localSheetId="32">'in-l-8'!$1:$5</definedName>
    <definedName name="_xlnm.Print_Titles" localSheetId="10">'sc-05'!$1:$5</definedName>
    <definedName name="_xlnm.Print_Titles" localSheetId="11">'SC-06'!$1:$5</definedName>
    <definedName name="_xlnm.Print_Titles" localSheetId="12">'sc-07'!$1:$5</definedName>
    <definedName name="_xlnm.Print_Titles" localSheetId="13">'sc-08'!$1:$5</definedName>
    <definedName name="_xlnm.Print_Titles" localSheetId="14">'SC-10'!$1:$5</definedName>
    <definedName name="_xlnm.Print_Titles" localSheetId="15">'SC-14'!$1:$5</definedName>
    <definedName name="_xlnm.Print_Titles" localSheetId="16">'SC-16'!$1:$5</definedName>
    <definedName name="_xlnm.Print_Titles" localSheetId="17">'SC-18'!$1:$5</definedName>
    <definedName name="_xlnm.Print_Titles" localSheetId="18">'SC-19'!$1:$5</definedName>
    <definedName name="_xlnm.Print_Titles" localSheetId="20">'SC-21'!$1:$5</definedName>
    <definedName name="_xlnm.Print_Titles" localSheetId="5">'sc--b-01'!$1:$5</definedName>
    <definedName name="_xlnm.Print_Titles" localSheetId="6">'SC-GL'!$1:$5</definedName>
    <definedName name="_xlnm.Print_Titles" localSheetId="7">'SC-L-01'!$1:$5</definedName>
    <definedName name="_xlnm.Print_Titles" localSheetId="8">'SC-L-02'!$1:$5</definedName>
    <definedName name="_xlnm.Print_Titles" localSheetId="19">'sc-l-20'!$1:$5</definedName>
    <definedName name="_xlnm.Print_Titles" localSheetId="21">'sc-l-22'!$1:$5</definedName>
    <definedName name="_xlnm.Print_Titles" localSheetId="22">'SC-L-23'!$1:$5</definedName>
    <definedName name="_xlnm.Print_Titles" localSheetId="23">'SC-L-25'!$1:$5</definedName>
    <definedName name="_xlnm.Print_Titles" localSheetId="24">'SC-L-26'!$1:$5</definedName>
    <definedName name="_xlnm.Print_Titles" localSheetId="25">'sc-l-27'!$1:$5</definedName>
    <definedName name="_xlnm.Print_Titles" localSheetId="26">'sc-l-28'!$1:$5</definedName>
    <definedName name="_xlnm.Print_Titles" localSheetId="27">'sc-l-29'!$1:$5</definedName>
    <definedName name="_xlnm.Print_Titles" localSheetId="28">'SC-L-30'!$1:$5</definedName>
    <definedName name="_xlnm.Print_Titles" localSheetId="9">'SC-L-4'!$1:$5</definedName>
    <definedName name="Print_Titles_MI" localSheetId="35">#REF!</definedName>
    <definedName name="Print_Titles_MI" localSheetId="39">#REF!</definedName>
    <definedName name="Print_Titles_MI" localSheetId="29">#REF!</definedName>
    <definedName name="Print_Titles_MI" localSheetId="30">#REF!</definedName>
    <definedName name="Print_Titles_MI" localSheetId="31">#REF!</definedName>
    <definedName name="Print_Titles_MI" localSheetId="33">#REF!</definedName>
    <definedName name="Print_Titles_MI" localSheetId="34">#REF!</definedName>
    <definedName name="Print_Titles_MI" localSheetId="36">#REF!</definedName>
    <definedName name="Print_Titles_MI" localSheetId="37">#REF!</definedName>
    <definedName name="Print_Titles_MI" localSheetId="38">#REF!</definedName>
    <definedName name="Print_Titles_MI" localSheetId="40">#REF!</definedName>
    <definedName name="Print_Titles_MI" localSheetId="41">#REF!</definedName>
    <definedName name="Print_Titles_MI" localSheetId="42">#REF!</definedName>
    <definedName name="Print_Titles_MI" localSheetId="43">#REF!</definedName>
    <definedName name="Print_Titles_MI" localSheetId="44">#REF!</definedName>
    <definedName name="Print_Titles_MI" localSheetId="32">#REF!</definedName>
    <definedName name="Print_Titles_MI" localSheetId="10">#REF!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 localSheetId="16">#REF!</definedName>
    <definedName name="Print_Titles_MI" localSheetId="17">#REF!</definedName>
    <definedName name="Print_Titles_MI" localSheetId="18">#REF!</definedName>
    <definedName name="Print_Titles_MI" localSheetId="20">#REF!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19">#REF!</definedName>
    <definedName name="Print_Titles_MI" localSheetId="21">#REF!</definedName>
    <definedName name="Print_Titles_MI" localSheetId="22">#REF!</definedName>
    <definedName name="Print_Titles_MI" localSheetId="23">#REF!</definedName>
    <definedName name="Print_Titles_MI" localSheetId="24">#REF!</definedName>
    <definedName name="Print_Titles_MI" localSheetId="25">#REF!</definedName>
    <definedName name="Print_Titles_MI" localSheetId="26">#REF!</definedName>
    <definedName name="Print_Titles_MI" localSheetId="27">#REF!</definedName>
    <definedName name="Print_Titles_MI" localSheetId="28">#REF!</definedName>
    <definedName name="Print_Titles_MI" localSheetId="9">#REF!</definedName>
    <definedName name="Print_Titles_MI" localSheetId="4">#REF!</definedName>
    <definedName name="Print_Titles_MI">#REF!</definedName>
    <definedName name="ProdForm" localSheetId="35" hidden="1">#REF!</definedName>
    <definedName name="ProdForm" localSheetId="39" hidden="1">#REF!</definedName>
    <definedName name="ProdForm" localSheetId="29" hidden="1">#REF!</definedName>
    <definedName name="ProdForm" localSheetId="30" hidden="1">#REF!</definedName>
    <definedName name="ProdForm" localSheetId="31" hidden="1">#REF!</definedName>
    <definedName name="ProdForm" localSheetId="33" hidden="1">#REF!</definedName>
    <definedName name="ProdForm" localSheetId="34" hidden="1">#REF!</definedName>
    <definedName name="ProdForm" localSheetId="36" hidden="1">#REF!</definedName>
    <definedName name="ProdForm" localSheetId="37" hidden="1">#REF!</definedName>
    <definedName name="ProdForm" localSheetId="38" hidden="1">#REF!</definedName>
    <definedName name="ProdForm" localSheetId="40" hidden="1">#REF!</definedName>
    <definedName name="ProdForm" localSheetId="41" hidden="1">#REF!</definedName>
    <definedName name="ProdForm" localSheetId="42" hidden="1">#REF!</definedName>
    <definedName name="ProdForm" localSheetId="43" hidden="1">#REF!</definedName>
    <definedName name="ProdForm" localSheetId="44" hidden="1">#REF!</definedName>
    <definedName name="ProdForm" localSheetId="32" hidden="1">#REF!</definedName>
    <definedName name="ProdForm" localSheetId="10" hidden="1">#REF!</definedName>
    <definedName name="ProdForm" localSheetId="11" hidden="1">#REF!</definedName>
    <definedName name="ProdForm" localSheetId="12" hidden="1">#REF!</definedName>
    <definedName name="ProdForm" localSheetId="13" hidden="1">#REF!</definedName>
    <definedName name="ProdForm" localSheetId="14" hidden="1">#REF!</definedName>
    <definedName name="ProdForm" localSheetId="15" hidden="1">#REF!</definedName>
    <definedName name="ProdForm" localSheetId="16" hidden="1">#REF!</definedName>
    <definedName name="ProdForm" localSheetId="17" hidden="1">#REF!</definedName>
    <definedName name="ProdForm" localSheetId="18" hidden="1">#REF!</definedName>
    <definedName name="ProdForm" localSheetId="20" hidden="1">#REF!</definedName>
    <definedName name="ProdForm" localSheetId="5" hidden="1">#REF!</definedName>
    <definedName name="ProdForm" localSheetId="6" hidden="1">#REF!</definedName>
    <definedName name="ProdForm" localSheetId="7" hidden="1">#REF!</definedName>
    <definedName name="ProdForm" localSheetId="8" hidden="1">#REF!</definedName>
    <definedName name="ProdForm" localSheetId="19" hidden="1">#REF!</definedName>
    <definedName name="ProdForm" localSheetId="21" hidden="1">#REF!</definedName>
    <definedName name="ProdForm" localSheetId="22" hidden="1">#REF!</definedName>
    <definedName name="ProdForm" localSheetId="23" hidden="1">#REF!</definedName>
    <definedName name="ProdForm" localSheetId="24" hidden="1">#REF!</definedName>
    <definedName name="ProdForm" localSheetId="25" hidden="1">#REF!</definedName>
    <definedName name="ProdForm" localSheetId="26" hidden="1">#REF!</definedName>
    <definedName name="ProdForm" localSheetId="27" hidden="1">#REF!</definedName>
    <definedName name="ProdForm" localSheetId="28" hidden="1">#REF!</definedName>
    <definedName name="ProdForm" localSheetId="9" hidden="1">#REF!</definedName>
    <definedName name="ProdForm" localSheetId="4" hidden="1">#REF!</definedName>
    <definedName name="ProdForm" hidden="1">#REF!</definedName>
    <definedName name="Product" localSheetId="35" hidden="1">#REF!</definedName>
    <definedName name="Product" localSheetId="39" hidden="1">#REF!</definedName>
    <definedName name="Product" localSheetId="29" hidden="1">#REF!</definedName>
    <definedName name="Product" localSheetId="30" hidden="1">#REF!</definedName>
    <definedName name="Product" localSheetId="31" hidden="1">#REF!</definedName>
    <definedName name="Product" localSheetId="33" hidden="1">#REF!</definedName>
    <definedName name="Product" localSheetId="34" hidden="1">#REF!</definedName>
    <definedName name="Product" localSheetId="36" hidden="1">#REF!</definedName>
    <definedName name="Product" localSheetId="37" hidden="1">#REF!</definedName>
    <definedName name="Product" localSheetId="38" hidden="1">#REF!</definedName>
    <definedName name="Product" localSheetId="40" hidden="1">#REF!</definedName>
    <definedName name="Product" localSheetId="41" hidden="1">#REF!</definedName>
    <definedName name="Product" localSheetId="42" hidden="1">#REF!</definedName>
    <definedName name="Product" localSheetId="43" hidden="1">#REF!</definedName>
    <definedName name="Product" localSheetId="44" hidden="1">#REF!</definedName>
    <definedName name="Product" localSheetId="32" hidden="1">#REF!</definedName>
    <definedName name="Product" localSheetId="10" hidden="1">#REF!</definedName>
    <definedName name="Product" localSheetId="11" hidden="1">#REF!</definedName>
    <definedName name="Product" localSheetId="12" hidden="1">#REF!</definedName>
    <definedName name="Product" localSheetId="13" hidden="1">#REF!</definedName>
    <definedName name="Product" localSheetId="14" hidden="1">#REF!</definedName>
    <definedName name="Product" localSheetId="15" hidden="1">#REF!</definedName>
    <definedName name="Product" localSheetId="16" hidden="1">#REF!</definedName>
    <definedName name="Product" localSheetId="17" hidden="1">#REF!</definedName>
    <definedName name="Product" localSheetId="18" hidden="1">#REF!</definedName>
    <definedName name="Product" localSheetId="20" hidden="1">#REF!</definedName>
    <definedName name="Product" localSheetId="5" hidden="1">#REF!</definedName>
    <definedName name="Product" localSheetId="6" hidden="1">#REF!</definedName>
    <definedName name="Product" localSheetId="7" hidden="1">#REF!</definedName>
    <definedName name="Product" localSheetId="8" hidden="1">#REF!</definedName>
    <definedName name="Product" localSheetId="19" hidden="1">#REF!</definedName>
    <definedName name="Product" localSheetId="21" hidden="1">#REF!</definedName>
    <definedName name="Product" localSheetId="22" hidden="1">#REF!</definedName>
    <definedName name="Product" localSheetId="23" hidden="1">#REF!</definedName>
    <definedName name="Product" localSheetId="24" hidden="1">#REF!</definedName>
    <definedName name="Product" localSheetId="25" hidden="1">#REF!</definedName>
    <definedName name="Product" localSheetId="26" hidden="1">#REF!</definedName>
    <definedName name="Product" localSheetId="27" hidden="1">#REF!</definedName>
    <definedName name="Product" localSheetId="28" hidden="1">#REF!</definedName>
    <definedName name="Product" localSheetId="9" hidden="1">#REF!</definedName>
    <definedName name="Product" localSheetId="4" hidden="1">#REF!</definedName>
    <definedName name="Product" hidden="1">#REF!</definedName>
    <definedName name="Project" localSheetId="35">#REF!</definedName>
    <definedName name="Project" localSheetId="39">#REF!</definedName>
    <definedName name="Project" localSheetId="29">#REF!</definedName>
    <definedName name="Project" localSheetId="30">#REF!</definedName>
    <definedName name="Project" localSheetId="31">#REF!</definedName>
    <definedName name="Project" localSheetId="33">#REF!</definedName>
    <definedName name="Project" localSheetId="34">#REF!</definedName>
    <definedName name="Project" localSheetId="36">#REF!</definedName>
    <definedName name="Project" localSheetId="37">#REF!</definedName>
    <definedName name="Project" localSheetId="38">#REF!</definedName>
    <definedName name="Project" localSheetId="40">#REF!</definedName>
    <definedName name="Project" localSheetId="41">#REF!</definedName>
    <definedName name="Project" localSheetId="42">#REF!</definedName>
    <definedName name="Project" localSheetId="43">#REF!</definedName>
    <definedName name="Project" localSheetId="44">#REF!</definedName>
    <definedName name="Project" localSheetId="32">#REF!</definedName>
    <definedName name="Project" localSheetId="10">#REF!</definedName>
    <definedName name="Project" localSheetId="11">#REF!</definedName>
    <definedName name="Project" localSheetId="12">#REF!</definedName>
    <definedName name="Project" localSheetId="13">#REF!</definedName>
    <definedName name="Project" localSheetId="14">#REF!</definedName>
    <definedName name="Project" localSheetId="15">#REF!</definedName>
    <definedName name="Project" localSheetId="16">#REF!</definedName>
    <definedName name="Project" localSheetId="17">#REF!</definedName>
    <definedName name="Project" localSheetId="18">#REF!</definedName>
    <definedName name="Project" localSheetId="20">#REF!</definedName>
    <definedName name="Project" localSheetId="5">#REF!</definedName>
    <definedName name="Project" localSheetId="6">#REF!</definedName>
    <definedName name="Project" localSheetId="7">#REF!</definedName>
    <definedName name="Project" localSheetId="8">#REF!</definedName>
    <definedName name="Project" localSheetId="19">#REF!</definedName>
    <definedName name="Project" localSheetId="21">#REF!</definedName>
    <definedName name="Project" localSheetId="22">#REF!</definedName>
    <definedName name="Project" localSheetId="23">#REF!</definedName>
    <definedName name="Project" localSheetId="24">#REF!</definedName>
    <definedName name="Project" localSheetId="25">#REF!</definedName>
    <definedName name="Project" localSheetId="26">#REF!</definedName>
    <definedName name="Project" localSheetId="27">#REF!</definedName>
    <definedName name="Project" localSheetId="28">#REF!</definedName>
    <definedName name="Project" localSheetId="9">#REF!</definedName>
    <definedName name="Project" localSheetId="4">#REF!</definedName>
    <definedName name="Project">#REF!</definedName>
    <definedName name="PROJET" localSheetId="35">#REF!</definedName>
    <definedName name="PROJET" localSheetId="39">#REF!</definedName>
    <definedName name="PROJET" localSheetId="29">#REF!</definedName>
    <definedName name="PROJET" localSheetId="30">#REF!</definedName>
    <definedName name="PROJET" localSheetId="31">#REF!</definedName>
    <definedName name="PROJET" localSheetId="33">#REF!</definedName>
    <definedName name="PROJET" localSheetId="34">#REF!</definedName>
    <definedName name="PROJET" localSheetId="36">#REF!</definedName>
    <definedName name="PROJET" localSheetId="37">#REF!</definedName>
    <definedName name="PROJET" localSheetId="38">#REF!</definedName>
    <definedName name="PROJET" localSheetId="40">#REF!</definedName>
    <definedName name="PROJET" localSheetId="41">#REF!</definedName>
    <definedName name="PROJET" localSheetId="42">#REF!</definedName>
    <definedName name="PROJET" localSheetId="43">#REF!</definedName>
    <definedName name="PROJET" localSheetId="44">#REF!</definedName>
    <definedName name="PROJET" localSheetId="32">#REF!</definedName>
    <definedName name="PROJET" localSheetId="10">#REF!</definedName>
    <definedName name="PROJET" localSheetId="11">#REF!</definedName>
    <definedName name="PROJET" localSheetId="12">#REF!</definedName>
    <definedName name="PROJET" localSheetId="13">#REF!</definedName>
    <definedName name="PROJET" localSheetId="14">#REF!</definedName>
    <definedName name="PROJET" localSheetId="15">#REF!</definedName>
    <definedName name="PROJET" localSheetId="16">#REF!</definedName>
    <definedName name="PROJET" localSheetId="17">#REF!</definedName>
    <definedName name="PROJET" localSheetId="18">#REF!</definedName>
    <definedName name="PROJET" localSheetId="20">#REF!</definedName>
    <definedName name="PROJET" localSheetId="5">#REF!</definedName>
    <definedName name="PROJET" localSheetId="6">#REF!</definedName>
    <definedName name="PROJET" localSheetId="7">#REF!</definedName>
    <definedName name="PROJET" localSheetId="8">#REF!</definedName>
    <definedName name="PROJET" localSheetId="19">#REF!</definedName>
    <definedName name="PROJET" localSheetId="21">#REF!</definedName>
    <definedName name="PROJET" localSheetId="22">#REF!</definedName>
    <definedName name="PROJET" localSheetId="23">#REF!</definedName>
    <definedName name="PROJET" localSheetId="24">#REF!</definedName>
    <definedName name="PROJET" localSheetId="25">#REF!</definedName>
    <definedName name="PROJET" localSheetId="26">#REF!</definedName>
    <definedName name="PROJET" localSheetId="27">#REF!</definedName>
    <definedName name="PROJET" localSheetId="28">#REF!</definedName>
    <definedName name="PROJET" localSheetId="9">#REF!</definedName>
    <definedName name="PROJET" localSheetId="4">#REF!</definedName>
    <definedName name="PROJET">#REF!</definedName>
    <definedName name="q" localSheetId="35">#REF!</definedName>
    <definedName name="q" localSheetId="39">#REF!</definedName>
    <definedName name="q" localSheetId="29">#REF!</definedName>
    <definedName name="q" localSheetId="30">#REF!</definedName>
    <definedName name="q" localSheetId="31">#REF!</definedName>
    <definedName name="q" localSheetId="33">#REF!</definedName>
    <definedName name="q" localSheetId="34">#REF!</definedName>
    <definedName name="q" localSheetId="36">#REF!</definedName>
    <definedName name="q" localSheetId="37">#REF!</definedName>
    <definedName name="q" localSheetId="38">#REF!</definedName>
    <definedName name="q" localSheetId="40">#REF!</definedName>
    <definedName name="q" localSheetId="41">#REF!</definedName>
    <definedName name="q" localSheetId="42">#REF!</definedName>
    <definedName name="q" localSheetId="43">#REF!</definedName>
    <definedName name="q" localSheetId="44">#REF!</definedName>
    <definedName name="q" localSheetId="32">#REF!</definedName>
    <definedName name="q" localSheetId="10">#REF!</definedName>
    <definedName name="q" localSheetId="11">#REF!</definedName>
    <definedName name="q" localSheetId="12">#REF!</definedName>
    <definedName name="q" localSheetId="13">#REF!</definedName>
    <definedName name="q" localSheetId="14">#REF!</definedName>
    <definedName name="q" localSheetId="15">#REF!</definedName>
    <definedName name="q" localSheetId="16">#REF!</definedName>
    <definedName name="q" localSheetId="17">#REF!</definedName>
    <definedName name="q" localSheetId="18">#REF!</definedName>
    <definedName name="q" localSheetId="20">#REF!</definedName>
    <definedName name="q" localSheetId="5">#REF!</definedName>
    <definedName name="q" localSheetId="6">#REF!</definedName>
    <definedName name="q" localSheetId="7">#REF!</definedName>
    <definedName name="q" localSheetId="8">#REF!</definedName>
    <definedName name="q" localSheetId="19">#REF!</definedName>
    <definedName name="q" localSheetId="21">#REF!</definedName>
    <definedName name="q" localSheetId="22">#REF!</definedName>
    <definedName name="q" localSheetId="23">#REF!</definedName>
    <definedName name="q" localSheetId="24">#REF!</definedName>
    <definedName name="q" localSheetId="25">#REF!</definedName>
    <definedName name="q" localSheetId="26">#REF!</definedName>
    <definedName name="q" localSheetId="27">#REF!</definedName>
    <definedName name="q" localSheetId="28">#REF!</definedName>
    <definedName name="q" localSheetId="9">#REF!</definedName>
    <definedName name="q" localSheetId="4">#REF!</definedName>
    <definedName name="q">#REF!</definedName>
    <definedName name="qq" hidden="1">{"'Break down'!$A$4"}</definedName>
    <definedName name="qsfsqfsfasfsfssafsafff" localSheetId="35">#REF!</definedName>
    <definedName name="qsfsqfsfasfsfssafsafff" localSheetId="39">#REF!</definedName>
    <definedName name="qsfsqfsfasfsfssafsafff" localSheetId="29">#REF!</definedName>
    <definedName name="qsfsqfsfasfsfssafsafff" localSheetId="30">#REF!</definedName>
    <definedName name="qsfsqfsfasfsfssafsafff" localSheetId="31">#REF!</definedName>
    <definedName name="qsfsqfsfasfsfssafsafff" localSheetId="33">#REF!</definedName>
    <definedName name="qsfsqfsfasfsfssafsafff" localSheetId="34">#REF!</definedName>
    <definedName name="qsfsqfsfasfsfssafsafff" localSheetId="36">#REF!</definedName>
    <definedName name="qsfsqfsfasfsfssafsafff" localSheetId="37">#REF!</definedName>
    <definedName name="qsfsqfsfasfsfssafsafff" localSheetId="38">#REF!</definedName>
    <definedName name="qsfsqfsfasfsfssafsafff" localSheetId="40">#REF!</definedName>
    <definedName name="qsfsqfsfasfsfssafsafff" localSheetId="41">#REF!</definedName>
    <definedName name="qsfsqfsfasfsfssafsafff" localSheetId="42">#REF!</definedName>
    <definedName name="qsfsqfsfasfsfssafsafff" localSheetId="43">#REF!</definedName>
    <definedName name="qsfsqfsfasfsfssafsafff" localSheetId="44">#REF!</definedName>
    <definedName name="qsfsqfsfasfsfssafsafff" localSheetId="32">#REF!</definedName>
    <definedName name="qsfsqfsfasfsfssafsafff" localSheetId="10">#REF!</definedName>
    <definedName name="qsfsqfsfasfsfssafsafff" localSheetId="11">#REF!</definedName>
    <definedName name="qsfsqfsfasfsfssafsafff" localSheetId="12">#REF!</definedName>
    <definedName name="qsfsqfsfasfsfssafsafff" localSheetId="13">#REF!</definedName>
    <definedName name="qsfsqfsfasfsfssafsafff" localSheetId="14">#REF!</definedName>
    <definedName name="qsfsqfsfasfsfssafsafff" localSheetId="15">#REF!</definedName>
    <definedName name="qsfsqfsfasfsfssafsafff" localSheetId="16">#REF!</definedName>
    <definedName name="qsfsqfsfasfsfssafsafff" localSheetId="17">#REF!</definedName>
    <definedName name="qsfsqfsfasfsfssafsafff" localSheetId="18">#REF!</definedName>
    <definedName name="qsfsqfsfasfsfssafsafff" localSheetId="20">#REF!</definedName>
    <definedName name="qsfsqfsfasfsfssafsafff" localSheetId="5">#REF!</definedName>
    <definedName name="qsfsqfsfasfsfssafsafff" localSheetId="6">#REF!</definedName>
    <definedName name="qsfsqfsfasfsfssafsafff" localSheetId="7">#REF!</definedName>
    <definedName name="qsfsqfsfasfsfssafsafff" localSheetId="8">#REF!</definedName>
    <definedName name="qsfsqfsfasfsfssafsafff" localSheetId="19">#REF!</definedName>
    <definedName name="qsfsqfsfasfsfssafsafff" localSheetId="21">#REF!</definedName>
    <definedName name="qsfsqfsfasfsfssafsafff" localSheetId="22">#REF!</definedName>
    <definedName name="qsfsqfsfasfsfssafsafff" localSheetId="23">#REF!</definedName>
    <definedName name="qsfsqfsfasfsfssafsafff" localSheetId="24">#REF!</definedName>
    <definedName name="qsfsqfsfasfsfssafsafff" localSheetId="25">#REF!</definedName>
    <definedName name="qsfsqfsfasfsfssafsafff" localSheetId="26">#REF!</definedName>
    <definedName name="qsfsqfsfasfsfssafsafff" localSheetId="27">#REF!</definedName>
    <definedName name="qsfsqfsfasfsfssafsafff" localSheetId="28">#REF!</definedName>
    <definedName name="qsfsqfsfasfsfssafsafff" localSheetId="9">#REF!</definedName>
    <definedName name="qsfsqfsfasfsfssafsafff" localSheetId="4">#REF!</definedName>
    <definedName name="qsfsqfsfasfsfssafsafff">#REF!</definedName>
    <definedName name="Qty." localSheetId="35">#REF!</definedName>
    <definedName name="Qty." localSheetId="39">#REF!</definedName>
    <definedName name="Qty." localSheetId="29">#REF!</definedName>
    <definedName name="Qty." localSheetId="30">#REF!</definedName>
    <definedName name="Qty." localSheetId="31">#REF!</definedName>
    <definedName name="Qty." localSheetId="33">#REF!</definedName>
    <definedName name="Qty." localSheetId="34">#REF!</definedName>
    <definedName name="Qty." localSheetId="36">#REF!</definedName>
    <definedName name="Qty." localSheetId="37">#REF!</definedName>
    <definedName name="Qty." localSheetId="38">#REF!</definedName>
    <definedName name="Qty." localSheetId="40">#REF!</definedName>
    <definedName name="Qty." localSheetId="41">#REF!</definedName>
    <definedName name="Qty." localSheetId="42">#REF!</definedName>
    <definedName name="Qty." localSheetId="43">#REF!</definedName>
    <definedName name="Qty." localSheetId="44">#REF!</definedName>
    <definedName name="Qty." localSheetId="32">#REF!</definedName>
    <definedName name="Qty." localSheetId="10">#REF!</definedName>
    <definedName name="Qty." localSheetId="11">#REF!</definedName>
    <definedName name="Qty." localSheetId="12">#REF!</definedName>
    <definedName name="Qty." localSheetId="13">#REF!</definedName>
    <definedName name="Qty." localSheetId="14">#REF!</definedName>
    <definedName name="Qty." localSheetId="15">#REF!</definedName>
    <definedName name="Qty." localSheetId="16">#REF!</definedName>
    <definedName name="Qty." localSheetId="17">#REF!</definedName>
    <definedName name="Qty." localSheetId="18">#REF!</definedName>
    <definedName name="Qty." localSheetId="20">#REF!</definedName>
    <definedName name="Qty." localSheetId="5">#REF!</definedName>
    <definedName name="Qty." localSheetId="6">#REF!</definedName>
    <definedName name="Qty." localSheetId="7">#REF!</definedName>
    <definedName name="Qty." localSheetId="8">#REF!</definedName>
    <definedName name="Qty." localSheetId="19">#REF!</definedName>
    <definedName name="Qty." localSheetId="21">#REF!</definedName>
    <definedName name="Qty." localSheetId="22">#REF!</definedName>
    <definedName name="Qty." localSheetId="23">#REF!</definedName>
    <definedName name="Qty." localSheetId="24">#REF!</definedName>
    <definedName name="Qty." localSheetId="25">#REF!</definedName>
    <definedName name="Qty." localSheetId="26">#REF!</definedName>
    <definedName name="Qty." localSheetId="27">#REF!</definedName>
    <definedName name="Qty." localSheetId="28">#REF!</definedName>
    <definedName name="Qty." localSheetId="9">#REF!</definedName>
    <definedName name="Qty." localSheetId="4">#REF!</definedName>
    <definedName name="Qty.">#REF!</definedName>
    <definedName name="Qty_Ratio" localSheetId="35">#REF!</definedName>
    <definedName name="Qty_Ratio" localSheetId="39">#REF!</definedName>
    <definedName name="Qty_Ratio" localSheetId="29">#REF!</definedName>
    <definedName name="Qty_Ratio" localSheetId="30">#REF!</definedName>
    <definedName name="Qty_Ratio" localSheetId="31">#REF!</definedName>
    <definedName name="Qty_Ratio" localSheetId="33">#REF!</definedName>
    <definedName name="Qty_Ratio" localSheetId="34">#REF!</definedName>
    <definedName name="Qty_Ratio" localSheetId="36">#REF!</definedName>
    <definedName name="Qty_Ratio" localSheetId="37">#REF!</definedName>
    <definedName name="Qty_Ratio" localSheetId="38">#REF!</definedName>
    <definedName name="Qty_Ratio" localSheetId="40">#REF!</definedName>
    <definedName name="Qty_Ratio" localSheetId="41">#REF!</definedName>
    <definedName name="Qty_Ratio" localSheetId="42">#REF!</definedName>
    <definedName name="Qty_Ratio" localSheetId="43">#REF!</definedName>
    <definedName name="Qty_Ratio" localSheetId="44">#REF!</definedName>
    <definedName name="Qty_Ratio" localSheetId="32">#REF!</definedName>
    <definedName name="Qty_Ratio" localSheetId="10">#REF!</definedName>
    <definedName name="Qty_Ratio" localSheetId="11">#REF!</definedName>
    <definedName name="Qty_Ratio" localSheetId="12">#REF!</definedName>
    <definedName name="Qty_Ratio" localSheetId="13">#REF!</definedName>
    <definedName name="Qty_Ratio" localSheetId="14">#REF!</definedName>
    <definedName name="Qty_Ratio" localSheetId="15">#REF!</definedName>
    <definedName name="Qty_Ratio" localSheetId="16">#REF!</definedName>
    <definedName name="Qty_Ratio" localSheetId="17">#REF!</definedName>
    <definedName name="Qty_Ratio" localSheetId="18">#REF!</definedName>
    <definedName name="Qty_Ratio" localSheetId="20">#REF!</definedName>
    <definedName name="Qty_Ratio" localSheetId="5">#REF!</definedName>
    <definedName name="Qty_Ratio" localSheetId="6">#REF!</definedName>
    <definedName name="Qty_Ratio" localSheetId="7">#REF!</definedName>
    <definedName name="Qty_Ratio" localSheetId="8">#REF!</definedName>
    <definedName name="Qty_Ratio" localSheetId="19">#REF!</definedName>
    <definedName name="Qty_Ratio" localSheetId="21">#REF!</definedName>
    <definedName name="Qty_Ratio" localSheetId="22">#REF!</definedName>
    <definedName name="Qty_Ratio" localSheetId="23">#REF!</definedName>
    <definedName name="Qty_Ratio" localSheetId="24">#REF!</definedName>
    <definedName name="Qty_Ratio" localSheetId="25">#REF!</definedName>
    <definedName name="Qty_Ratio" localSheetId="26">#REF!</definedName>
    <definedName name="Qty_Ratio" localSheetId="27">#REF!</definedName>
    <definedName name="Qty_Ratio" localSheetId="28">#REF!</definedName>
    <definedName name="Qty_Ratio" localSheetId="9">#REF!</definedName>
    <definedName name="Qty_Ratio" localSheetId="4">#REF!</definedName>
    <definedName name="Qty_Ratio">#REF!</definedName>
    <definedName name="Quantity">"C1"</definedName>
    <definedName name="qwe" localSheetId="35">#REF!</definedName>
    <definedName name="qwe" localSheetId="39">#REF!</definedName>
    <definedName name="qwe" localSheetId="29">#REF!</definedName>
    <definedName name="qwe" localSheetId="30">#REF!</definedName>
    <definedName name="qwe" localSheetId="31">#REF!</definedName>
    <definedName name="qwe" localSheetId="33">#REF!</definedName>
    <definedName name="qwe" localSheetId="34">#REF!</definedName>
    <definedName name="qwe" localSheetId="36">#REF!</definedName>
    <definedName name="qwe" localSheetId="37">#REF!</definedName>
    <definedName name="qwe" localSheetId="38">#REF!</definedName>
    <definedName name="qwe" localSheetId="40">#REF!</definedName>
    <definedName name="qwe" localSheetId="41">#REF!</definedName>
    <definedName name="qwe" localSheetId="42">#REF!</definedName>
    <definedName name="qwe" localSheetId="43">#REF!</definedName>
    <definedName name="qwe" localSheetId="44">#REF!</definedName>
    <definedName name="qwe" localSheetId="32">#REF!</definedName>
    <definedName name="qwe" localSheetId="10">#REF!</definedName>
    <definedName name="qwe" localSheetId="11">#REF!</definedName>
    <definedName name="qwe" localSheetId="12">#REF!</definedName>
    <definedName name="qwe" localSheetId="13">#REF!</definedName>
    <definedName name="qwe" localSheetId="14">#REF!</definedName>
    <definedName name="qwe" localSheetId="15">#REF!</definedName>
    <definedName name="qwe" localSheetId="16">#REF!</definedName>
    <definedName name="qwe" localSheetId="17">#REF!</definedName>
    <definedName name="qwe" localSheetId="18">#REF!</definedName>
    <definedName name="qwe" localSheetId="20">#REF!</definedName>
    <definedName name="qwe" localSheetId="5">#REF!</definedName>
    <definedName name="qwe" localSheetId="6">#REF!</definedName>
    <definedName name="qwe" localSheetId="7">#REF!</definedName>
    <definedName name="qwe" localSheetId="8">#REF!</definedName>
    <definedName name="qwe" localSheetId="19">#REF!</definedName>
    <definedName name="qwe" localSheetId="21">#REF!</definedName>
    <definedName name="qwe" localSheetId="22">#REF!</definedName>
    <definedName name="qwe" localSheetId="23">#REF!</definedName>
    <definedName name="qwe" localSheetId="24">#REF!</definedName>
    <definedName name="qwe" localSheetId="25">#REF!</definedName>
    <definedName name="qwe" localSheetId="26">#REF!</definedName>
    <definedName name="qwe" localSheetId="27">#REF!</definedName>
    <definedName name="qwe" localSheetId="28">#REF!</definedName>
    <definedName name="qwe" localSheetId="9">#REF!</definedName>
    <definedName name="qwe" localSheetId="4">#REF!</definedName>
    <definedName name="qwe">#REF!</definedName>
    <definedName name="raj" localSheetId="35">#REF!</definedName>
    <definedName name="raj" localSheetId="39">#REF!</definedName>
    <definedName name="raj" localSheetId="29">#REF!</definedName>
    <definedName name="raj" localSheetId="30">#REF!</definedName>
    <definedName name="raj" localSheetId="31">#REF!</definedName>
    <definedName name="raj" localSheetId="33">#REF!</definedName>
    <definedName name="raj" localSheetId="34">#REF!</definedName>
    <definedName name="raj" localSheetId="36">#REF!</definedName>
    <definedName name="raj" localSheetId="37">#REF!</definedName>
    <definedName name="raj" localSheetId="38">#REF!</definedName>
    <definedName name="raj" localSheetId="40">#REF!</definedName>
    <definedName name="raj" localSheetId="41">#REF!</definedName>
    <definedName name="raj" localSheetId="42">#REF!</definedName>
    <definedName name="raj" localSheetId="43">#REF!</definedName>
    <definedName name="raj" localSheetId="44">#REF!</definedName>
    <definedName name="raj" localSheetId="32">#REF!</definedName>
    <definedName name="raj" localSheetId="10">#REF!</definedName>
    <definedName name="raj" localSheetId="11">#REF!</definedName>
    <definedName name="raj" localSheetId="12">#REF!</definedName>
    <definedName name="raj" localSheetId="13">#REF!</definedName>
    <definedName name="raj" localSheetId="14">#REF!</definedName>
    <definedName name="raj" localSheetId="15">#REF!</definedName>
    <definedName name="raj" localSheetId="16">#REF!</definedName>
    <definedName name="raj" localSheetId="17">#REF!</definedName>
    <definedName name="raj" localSheetId="18">#REF!</definedName>
    <definedName name="raj" localSheetId="20">#REF!</definedName>
    <definedName name="raj" localSheetId="5">#REF!</definedName>
    <definedName name="raj" localSheetId="6">#REF!</definedName>
    <definedName name="raj" localSheetId="7">#REF!</definedName>
    <definedName name="raj" localSheetId="8">#REF!</definedName>
    <definedName name="raj" localSheetId="19">#REF!</definedName>
    <definedName name="raj" localSheetId="21">#REF!</definedName>
    <definedName name="raj" localSheetId="22">#REF!</definedName>
    <definedName name="raj" localSheetId="23">#REF!</definedName>
    <definedName name="raj" localSheetId="24">#REF!</definedName>
    <definedName name="raj" localSheetId="25">#REF!</definedName>
    <definedName name="raj" localSheetId="26">#REF!</definedName>
    <definedName name="raj" localSheetId="27">#REF!</definedName>
    <definedName name="raj" localSheetId="28">#REF!</definedName>
    <definedName name="raj" localSheetId="9">#REF!</definedName>
    <definedName name="raj" localSheetId="4">#REF!</definedName>
    <definedName name="raj">#REF!</definedName>
    <definedName name="RAJESH" localSheetId="35">#REF!</definedName>
    <definedName name="RAJESH" localSheetId="39">#REF!</definedName>
    <definedName name="RAJESH" localSheetId="29">#REF!</definedName>
    <definedName name="RAJESH" localSheetId="30">#REF!</definedName>
    <definedName name="RAJESH" localSheetId="31">#REF!</definedName>
    <definedName name="RAJESH" localSheetId="33">#REF!</definedName>
    <definedName name="RAJESH" localSheetId="34">#REF!</definedName>
    <definedName name="RAJESH" localSheetId="36">#REF!</definedName>
    <definedName name="RAJESH" localSheetId="37">#REF!</definedName>
    <definedName name="RAJESH" localSheetId="38">#REF!</definedName>
    <definedName name="RAJESH" localSheetId="40">#REF!</definedName>
    <definedName name="RAJESH" localSheetId="41">#REF!</definedName>
    <definedName name="RAJESH" localSheetId="42">#REF!</definedName>
    <definedName name="RAJESH" localSheetId="43">#REF!</definedName>
    <definedName name="RAJESH" localSheetId="44">#REF!</definedName>
    <definedName name="RAJESH" localSheetId="32">#REF!</definedName>
    <definedName name="RAJESH" localSheetId="10">#REF!</definedName>
    <definedName name="RAJESH" localSheetId="11">#REF!</definedName>
    <definedName name="RAJESH" localSheetId="12">#REF!</definedName>
    <definedName name="RAJESH" localSheetId="13">#REF!</definedName>
    <definedName name="RAJESH" localSheetId="14">#REF!</definedName>
    <definedName name="RAJESH" localSheetId="15">#REF!</definedName>
    <definedName name="RAJESH" localSheetId="16">#REF!</definedName>
    <definedName name="RAJESH" localSheetId="17">#REF!</definedName>
    <definedName name="RAJESH" localSheetId="18">#REF!</definedName>
    <definedName name="RAJESH" localSheetId="20">#REF!</definedName>
    <definedName name="RAJESH" localSheetId="5">#REF!</definedName>
    <definedName name="RAJESH" localSheetId="6">#REF!</definedName>
    <definedName name="RAJESH" localSheetId="7">#REF!</definedName>
    <definedName name="RAJESH" localSheetId="8">#REF!</definedName>
    <definedName name="RAJESH" localSheetId="19">#REF!</definedName>
    <definedName name="RAJESH" localSheetId="21">#REF!</definedName>
    <definedName name="RAJESH" localSheetId="22">#REF!</definedName>
    <definedName name="RAJESH" localSheetId="23">#REF!</definedName>
    <definedName name="RAJESH" localSheetId="24">#REF!</definedName>
    <definedName name="RAJESH" localSheetId="25">#REF!</definedName>
    <definedName name="RAJESH" localSheetId="26">#REF!</definedName>
    <definedName name="RAJESH" localSheetId="27">#REF!</definedName>
    <definedName name="RAJESH" localSheetId="28">#REF!</definedName>
    <definedName name="RAJESH" localSheetId="9">#REF!</definedName>
    <definedName name="RAJESH" localSheetId="4">#REF!</definedName>
    <definedName name="RAJESH">#REF!</definedName>
    <definedName name="Rate" localSheetId="35">#REF!</definedName>
    <definedName name="Rate" localSheetId="39">#REF!</definedName>
    <definedName name="Rate" localSheetId="29">#REF!</definedName>
    <definedName name="Rate" localSheetId="30">#REF!</definedName>
    <definedName name="Rate" localSheetId="31">#REF!</definedName>
    <definedName name="Rate" localSheetId="33">#REF!</definedName>
    <definedName name="Rate" localSheetId="34">#REF!</definedName>
    <definedName name="Rate" localSheetId="36">#REF!</definedName>
    <definedName name="Rate" localSheetId="37">#REF!</definedName>
    <definedName name="Rate" localSheetId="38">#REF!</definedName>
    <definedName name="Rate" localSheetId="40">#REF!</definedName>
    <definedName name="Rate" localSheetId="41">#REF!</definedName>
    <definedName name="Rate" localSheetId="42">#REF!</definedName>
    <definedName name="Rate" localSheetId="43">#REF!</definedName>
    <definedName name="Rate" localSheetId="44">#REF!</definedName>
    <definedName name="Rate" localSheetId="32">#REF!</definedName>
    <definedName name="Rate" localSheetId="10">#REF!</definedName>
    <definedName name="Rate" localSheetId="11">#REF!</definedName>
    <definedName name="Rate" localSheetId="12">#REF!</definedName>
    <definedName name="Rate" localSheetId="13">#REF!</definedName>
    <definedName name="Rate" localSheetId="14">#REF!</definedName>
    <definedName name="Rate" localSheetId="15">#REF!</definedName>
    <definedName name="Rate" localSheetId="16">#REF!</definedName>
    <definedName name="Rate" localSheetId="17">#REF!</definedName>
    <definedName name="Rate" localSheetId="18">#REF!</definedName>
    <definedName name="Rate" localSheetId="20">#REF!</definedName>
    <definedName name="Rate" localSheetId="5">#REF!</definedName>
    <definedName name="Rate" localSheetId="6">#REF!</definedName>
    <definedName name="Rate" localSheetId="7">#REF!</definedName>
    <definedName name="Rate" localSheetId="8">#REF!</definedName>
    <definedName name="Rate" localSheetId="19">#REF!</definedName>
    <definedName name="Rate" localSheetId="21">#REF!</definedName>
    <definedName name="Rate" localSheetId="22">#REF!</definedName>
    <definedName name="Rate" localSheetId="23">#REF!</definedName>
    <definedName name="Rate" localSheetId="24">#REF!</definedName>
    <definedName name="Rate" localSheetId="25">#REF!</definedName>
    <definedName name="Rate" localSheetId="26">#REF!</definedName>
    <definedName name="Rate" localSheetId="27">#REF!</definedName>
    <definedName name="Rate" localSheetId="28">#REF!</definedName>
    <definedName name="Rate" localSheetId="9">#REF!</definedName>
    <definedName name="Rate" localSheetId="4">#REF!</definedName>
    <definedName name="Rate">#REF!</definedName>
    <definedName name="rate10" localSheetId="35">#REF!</definedName>
    <definedName name="rate10" localSheetId="39">#REF!</definedName>
    <definedName name="rate10" localSheetId="29">#REF!</definedName>
    <definedName name="rate10" localSheetId="30">#REF!</definedName>
    <definedName name="rate10" localSheetId="31">#REF!</definedName>
    <definedName name="rate10" localSheetId="33">#REF!</definedName>
    <definedName name="rate10" localSheetId="34">#REF!</definedName>
    <definedName name="rate10" localSheetId="36">#REF!</definedName>
    <definedName name="rate10" localSheetId="37">#REF!</definedName>
    <definedName name="rate10" localSheetId="38">#REF!</definedName>
    <definedName name="rate10" localSheetId="40">#REF!</definedName>
    <definedName name="rate10" localSheetId="41">#REF!</definedName>
    <definedName name="rate10" localSheetId="42">#REF!</definedName>
    <definedName name="rate10" localSheetId="43">#REF!</definedName>
    <definedName name="rate10" localSheetId="44">#REF!</definedName>
    <definedName name="rate10" localSheetId="32">#REF!</definedName>
    <definedName name="rate10" localSheetId="10">#REF!</definedName>
    <definedName name="rate10" localSheetId="11">#REF!</definedName>
    <definedName name="rate10" localSheetId="12">#REF!</definedName>
    <definedName name="rate10" localSheetId="13">#REF!</definedName>
    <definedName name="rate10" localSheetId="14">#REF!</definedName>
    <definedName name="rate10" localSheetId="15">#REF!</definedName>
    <definedName name="rate10" localSheetId="16">#REF!</definedName>
    <definedName name="rate10" localSheetId="17">#REF!</definedName>
    <definedName name="rate10" localSheetId="18">#REF!</definedName>
    <definedName name="rate10" localSheetId="20">#REF!</definedName>
    <definedName name="rate10" localSheetId="5">#REF!</definedName>
    <definedName name="rate10" localSheetId="6">#REF!</definedName>
    <definedName name="rate10" localSheetId="7">#REF!</definedName>
    <definedName name="rate10" localSheetId="8">#REF!</definedName>
    <definedName name="rate10" localSheetId="19">#REF!</definedName>
    <definedName name="rate10" localSheetId="21">#REF!</definedName>
    <definedName name="rate10" localSheetId="22">#REF!</definedName>
    <definedName name="rate10" localSheetId="23">#REF!</definedName>
    <definedName name="rate10" localSheetId="24">#REF!</definedName>
    <definedName name="rate10" localSheetId="25">#REF!</definedName>
    <definedName name="rate10" localSheetId="26">#REF!</definedName>
    <definedName name="rate10" localSheetId="27">#REF!</definedName>
    <definedName name="rate10" localSheetId="28">#REF!</definedName>
    <definedName name="rate10" localSheetId="9">#REF!</definedName>
    <definedName name="rate10" localSheetId="4">#REF!</definedName>
    <definedName name="rate10">#REF!</definedName>
    <definedName name="rate8" localSheetId="35">#REF!</definedName>
    <definedName name="rate8" localSheetId="39">#REF!</definedName>
    <definedName name="rate8" localSheetId="29">#REF!</definedName>
    <definedName name="rate8" localSheetId="30">#REF!</definedName>
    <definedName name="rate8" localSheetId="31">#REF!</definedName>
    <definedName name="rate8" localSheetId="33">#REF!</definedName>
    <definedName name="rate8" localSheetId="34">#REF!</definedName>
    <definedName name="rate8" localSheetId="36">#REF!</definedName>
    <definedName name="rate8" localSheetId="37">#REF!</definedName>
    <definedName name="rate8" localSheetId="38">#REF!</definedName>
    <definedName name="rate8" localSheetId="40">#REF!</definedName>
    <definedName name="rate8" localSheetId="41">#REF!</definedName>
    <definedName name="rate8" localSheetId="42">#REF!</definedName>
    <definedName name="rate8" localSheetId="43">#REF!</definedName>
    <definedName name="rate8" localSheetId="44">#REF!</definedName>
    <definedName name="rate8" localSheetId="32">#REF!</definedName>
    <definedName name="rate8" localSheetId="10">#REF!</definedName>
    <definedName name="rate8" localSheetId="11">#REF!</definedName>
    <definedName name="rate8" localSheetId="12">#REF!</definedName>
    <definedName name="rate8" localSheetId="13">#REF!</definedName>
    <definedName name="rate8" localSheetId="14">#REF!</definedName>
    <definedName name="rate8" localSheetId="15">#REF!</definedName>
    <definedName name="rate8" localSheetId="16">#REF!</definedName>
    <definedName name="rate8" localSheetId="17">#REF!</definedName>
    <definedName name="rate8" localSheetId="18">#REF!</definedName>
    <definedName name="rate8" localSheetId="20">#REF!</definedName>
    <definedName name="rate8" localSheetId="5">#REF!</definedName>
    <definedName name="rate8" localSheetId="6">#REF!</definedName>
    <definedName name="rate8" localSheetId="7">#REF!</definedName>
    <definedName name="rate8" localSheetId="8">#REF!</definedName>
    <definedName name="rate8" localSheetId="19">#REF!</definedName>
    <definedName name="rate8" localSheetId="21">#REF!</definedName>
    <definedName name="rate8" localSheetId="22">#REF!</definedName>
    <definedName name="rate8" localSheetId="23">#REF!</definedName>
    <definedName name="rate8" localSheetId="24">#REF!</definedName>
    <definedName name="rate8" localSheetId="25">#REF!</definedName>
    <definedName name="rate8" localSheetId="26">#REF!</definedName>
    <definedName name="rate8" localSheetId="27">#REF!</definedName>
    <definedName name="rate8" localSheetId="28">#REF!</definedName>
    <definedName name="rate8" localSheetId="9">#REF!</definedName>
    <definedName name="rate8" localSheetId="4">#REF!</definedName>
    <definedName name="rate8">#REF!</definedName>
    <definedName name="rate9" localSheetId="35">#REF!</definedName>
    <definedName name="rate9" localSheetId="39">#REF!</definedName>
    <definedName name="rate9" localSheetId="29">#REF!</definedName>
    <definedName name="rate9" localSheetId="30">#REF!</definedName>
    <definedName name="rate9" localSheetId="31">#REF!</definedName>
    <definedName name="rate9" localSheetId="33">#REF!</definedName>
    <definedName name="rate9" localSheetId="34">#REF!</definedName>
    <definedName name="rate9" localSheetId="36">#REF!</definedName>
    <definedName name="rate9" localSheetId="37">#REF!</definedName>
    <definedName name="rate9" localSheetId="38">#REF!</definedName>
    <definedName name="rate9" localSheetId="40">#REF!</definedName>
    <definedName name="rate9" localSheetId="41">#REF!</definedName>
    <definedName name="rate9" localSheetId="42">#REF!</definedName>
    <definedName name="rate9" localSheetId="43">#REF!</definedName>
    <definedName name="rate9" localSheetId="44">#REF!</definedName>
    <definedName name="rate9" localSheetId="32">#REF!</definedName>
    <definedName name="rate9" localSheetId="10">#REF!</definedName>
    <definedName name="rate9" localSheetId="11">#REF!</definedName>
    <definedName name="rate9" localSheetId="12">#REF!</definedName>
    <definedName name="rate9" localSheetId="13">#REF!</definedName>
    <definedName name="rate9" localSheetId="14">#REF!</definedName>
    <definedName name="rate9" localSheetId="15">#REF!</definedName>
    <definedName name="rate9" localSheetId="16">#REF!</definedName>
    <definedName name="rate9" localSheetId="17">#REF!</definedName>
    <definedName name="rate9" localSheetId="18">#REF!</definedName>
    <definedName name="rate9" localSheetId="20">#REF!</definedName>
    <definedName name="rate9" localSheetId="5">#REF!</definedName>
    <definedName name="rate9" localSheetId="6">#REF!</definedName>
    <definedName name="rate9" localSheetId="7">#REF!</definedName>
    <definedName name="rate9" localSheetId="8">#REF!</definedName>
    <definedName name="rate9" localSheetId="19">#REF!</definedName>
    <definedName name="rate9" localSheetId="21">#REF!</definedName>
    <definedName name="rate9" localSheetId="22">#REF!</definedName>
    <definedName name="rate9" localSheetId="23">#REF!</definedName>
    <definedName name="rate9" localSheetId="24">#REF!</definedName>
    <definedName name="rate9" localSheetId="25">#REF!</definedName>
    <definedName name="rate9" localSheetId="26">#REF!</definedName>
    <definedName name="rate9" localSheetId="27">#REF!</definedName>
    <definedName name="rate9" localSheetId="28">#REF!</definedName>
    <definedName name="rate9" localSheetId="9">#REF!</definedName>
    <definedName name="rate9" localSheetId="4">#REF!</definedName>
    <definedName name="rate9">#REF!</definedName>
    <definedName name="RC_" localSheetId="35">#REF!</definedName>
    <definedName name="RC_" localSheetId="39">#REF!</definedName>
    <definedName name="RC_" localSheetId="29">#REF!</definedName>
    <definedName name="RC_" localSheetId="30">#REF!</definedName>
    <definedName name="RC_" localSheetId="31">#REF!</definedName>
    <definedName name="RC_" localSheetId="33">#REF!</definedName>
    <definedName name="RC_" localSheetId="34">#REF!</definedName>
    <definedName name="RC_" localSheetId="36">#REF!</definedName>
    <definedName name="RC_" localSheetId="37">#REF!</definedName>
    <definedName name="RC_" localSheetId="38">#REF!</definedName>
    <definedName name="RC_" localSheetId="40">#REF!</definedName>
    <definedName name="RC_" localSheetId="41">#REF!</definedName>
    <definedName name="RC_" localSheetId="42">#REF!</definedName>
    <definedName name="RC_" localSheetId="43">#REF!</definedName>
    <definedName name="RC_" localSheetId="44">#REF!</definedName>
    <definedName name="RC_" localSheetId="32">#REF!</definedName>
    <definedName name="RC_" localSheetId="10">#REF!</definedName>
    <definedName name="RC_" localSheetId="11">#REF!</definedName>
    <definedName name="RC_" localSheetId="12">#REF!</definedName>
    <definedName name="RC_" localSheetId="13">#REF!</definedName>
    <definedName name="RC_" localSheetId="14">#REF!</definedName>
    <definedName name="RC_" localSheetId="15">#REF!</definedName>
    <definedName name="RC_" localSheetId="16">#REF!</definedName>
    <definedName name="RC_" localSheetId="17">#REF!</definedName>
    <definedName name="RC_" localSheetId="18">#REF!</definedName>
    <definedName name="RC_" localSheetId="20">#REF!</definedName>
    <definedName name="RC_" localSheetId="5">#REF!</definedName>
    <definedName name="RC_" localSheetId="6">#REF!</definedName>
    <definedName name="RC_" localSheetId="7">#REF!</definedName>
    <definedName name="RC_" localSheetId="8">#REF!</definedName>
    <definedName name="RC_" localSheetId="19">#REF!</definedName>
    <definedName name="RC_" localSheetId="21">#REF!</definedName>
    <definedName name="RC_" localSheetId="22">#REF!</definedName>
    <definedName name="RC_" localSheetId="23">#REF!</definedName>
    <definedName name="RC_" localSheetId="24">#REF!</definedName>
    <definedName name="RC_" localSheetId="25">#REF!</definedName>
    <definedName name="RC_" localSheetId="26">#REF!</definedName>
    <definedName name="RC_" localSheetId="27">#REF!</definedName>
    <definedName name="RC_" localSheetId="28">#REF!</definedName>
    <definedName name="RC_" localSheetId="9">#REF!</definedName>
    <definedName name="RC_" localSheetId="4">#REF!</definedName>
    <definedName name="RC_">#REF!</definedName>
    <definedName name="RCArea" localSheetId="35" hidden="1">#REF!</definedName>
    <definedName name="RCArea" localSheetId="39" hidden="1">#REF!</definedName>
    <definedName name="RCArea" localSheetId="29" hidden="1">#REF!</definedName>
    <definedName name="RCArea" localSheetId="30" hidden="1">#REF!</definedName>
    <definedName name="RCArea" localSheetId="31" hidden="1">#REF!</definedName>
    <definedName name="RCArea" localSheetId="33" hidden="1">#REF!</definedName>
    <definedName name="RCArea" localSheetId="34" hidden="1">#REF!</definedName>
    <definedName name="RCArea" localSheetId="36" hidden="1">#REF!</definedName>
    <definedName name="RCArea" localSheetId="37" hidden="1">#REF!</definedName>
    <definedName name="RCArea" localSheetId="38" hidden="1">#REF!</definedName>
    <definedName name="RCArea" localSheetId="40" hidden="1">#REF!</definedName>
    <definedName name="RCArea" localSheetId="41" hidden="1">#REF!</definedName>
    <definedName name="RCArea" localSheetId="42" hidden="1">#REF!</definedName>
    <definedName name="RCArea" localSheetId="43" hidden="1">#REF!</definedName>
    <definedName name="RCArea" localSheetId="44" hidden="1">#REF!</definedName>
    <definedName name="RCArea" localSheetId="32" hidden="1">#REF!</definedName>
    <definedName name="RCArea" localSheetId="10" hidden="1">#REF!</definedName>
    <definedName name="RCArea" localSheetId="11" hidden="1">#REF!</definedName>
    <definedName name="RCArea" localSheetId="12" hidden="1">#REF!</definedName>
    <definedName name="RCArea" localSheetId="13" hidden="1">#REF!</definedName>
    <definedName name="RCArea" localSheetId="14" hidden="1">#REF!</definedName>
    <definedName name="RCArea" localSheetId="15" hidden="1">#REF!</definedName>
    <definedName name="RCArea" localSheetId="16" hidden="1">#REF!</definedName>
    <definedName name="RCArea" localSheetId="17" hidden="1">#REF!</definedName>
    <definedName name="RCArea" localSheetId="18" hidden="1">#REF!</definedName>
    <definedName name="RCArea" localSheetId="20" hidden="1">#REF!</definedName>
    <definedName name="RCArea" localSheetId="5" hidden="1">#REF!</definedName>
    <definedName name="RCArea" localSheetId="6" hidden="1">#REF!</definedName>
    <definedName name="RCArea" localSheetId="7" hidden="1">#REF!</definedName>
    <definedName name="RCArea" localSheetId="8" hidden="1">#REF!</definedName>
    <definedName name="RCArea" localSheetId="19" hidden="1">#REF!</definedName>
    <definedName name="RCArea" localSheetId="21" hidden="1">#REF!</definedName>
    <definedName name="RCArea" localSheetId="22" hidden="1">#REF!</definedName>
    <definedName name="RCArea" localSheetId="23" hidden="1">#REF!</definedName>
    <definedName name="RCArea" localSheetId="24" hidden="1">#REF!</definedName>
    <definedName name="RCArea" localSheetId="25" hidden="1">#REF!</definedName>
    <definedName name="RCArea" localSheetId="26" hidden="1">#REF!</definedName>
    <definedName name="RCArea" localSheetId="27" hidden="1">#REF!</definedName>
    <definedName name="RCArea" localSheetId="28" hidden="1">#REF!</definedName>
    <definedName name="RCArea" localSheetId="9" hidden="1">#REF!</definedName>
    <definedName name="RCArea" localSheetId="4" hidden="1">#REF!</definedName>
    <definedName name="RCArea" hidden="1">#REF!</definedName>
    <definedName name="Ref" localSheetId="35">#REF!</definedName>
    <definedName name="Ref" localSheetId="39">#REF!</definedName>
    <definedName name="Ref" localSheetId="29">#REF!</definedName>
    <definedName name="Ref" localSheetId="30">#REF!</definedName>
    <definedName name="Ref" localSheetId="31">#REF!</definedName>
    <definedName name="Ref" localSheetId="33">#REF!</definedName>
    <definedName name="Ref" localSheetId="34">#REF!</definedName>
    <definedName name="Ref" localSheetId="36">#REF!</definedName>
    <definedName name="Ref" localSheetId="37">#REF!</definedName>
    <definedName name="Ref" localSheetId="38">#REF!</definedName>
    <definedName name="Ref" localSheetId="40">#REF!</definedName>
    <definedName name="Ref" localSheetId="41">#REF!</definedName>
    <definedName name="Ref" localSheetId="42">#REF!</definedName>
    <definedName name="Ref" localSheetId="43">#REF!</definedName>
    <definedName name="Ref" localSheetId="44">#REF!</definedName>
    <definedName name="Ref" localSheetId="32">#REF!</definedName>
    <definedName name="Ref" localSheetId="10">#REF!</definedName>
    <definedName name="Ref" localSheetId="11">#REF!</definedName>
    <definedName name="Ref" localSheetId="12">#REF!</definedName>
    <definedName name="Ref" localSheetId="13">#REF!</definedName>
    <definedName name="Ref" localSheetId="14">#REF!</definedName>
    <definedName name="Ref" localSheetId="15">#REF!</definedName>
    <definedName name="Ref" localSheetId="16">#REF!</definedName>
    <definedName name="Ref" localSheetId="17">#REF!</definedName>
    <definedName name="Ref" localSheetId="18">#REF!</definedName>
    <definedName name="Ref" localSheetId="20">#REF!</definedName>
    <definedName name="Ref" localSheetId="5">#REF!</definedName>
    <definedName name="Ref" localSheetId="6">#REF!</definedName>
    <definedName name="Ref" localSheetId="7">#REF!</definedName>
    <definedName name="Ref" localSheetId="8">#REF!</definedName>
    <definedName name="Ref" localSheetId="19">#REF!</definedName>
    <definedName name="Ref" localSheetId="21">#REF!</definedName>
    <definedName name="Ref" localSheetId="22">#REF!</definedName>
    <definedName name="Ref" localSheetId="23">#REF!</definedName>
    <definedName name="Ref" localSheetId="24">#REF!</definedName>
    <definedName name="Ref" localSheetId="25">#REF!</definedName>
    <definedName name="Ref" localSheetId="26">#REF!</definedName>
    <definedName name="Ref" localSheetId="27">#REF!</definedName>
    <definedName name="Ref" localSheetId="28">#REF!</definedName>
    <definedName name="Ref" localSheetId="9">#REF!</definedName>
    <definedName name="Ref" localSheetId="4">#REF!</definedName>
    <definedName name="Ref">#REF!</definedName>
    <definedName name="ReinforcementSteel" localSheetId="35">#REF!</definedName>
    <definedName name="ReinforcementSteel" localSheetId="39">#REF!</definedName>
    <definedName name="ReinforcementSteel" localSheetId="29">#REF!</definedName>
    <definedName name="ReinforcementSteel" localSheetId="30">#REF!</definedName>
    <definedName name="ReinforcementSteel" localSheetId="31">#REF!</definedName>
    <definedName name="ReinforcementSteel" localSheetId="33">#REF!</definedName>
    <definedName name="ReinforcementSteel" localSheetId="34">#REF!</definedName>
    <definedName name="ReinforcementSteel" localSheetId="36">#REF!</definedName>
    <definedName name="ReinforcementSteel" localSheetId="37">#REF!</definedName>
    <definedName name="ReinforcementSteel" localSheetId="38">#REF!</definedName>
    <definedName name="ReinforcementSteel" localSheetId="40">#REF!</definedName>
    <definedName name="ReinforcementSteel" localSheetId="41">#REF!</definedName>
    <definedName name="ReinforcementSteel" localSheetId="42">#REF!</definedName>
    <definedName name="ReinforcementSteel" localSheetId="43">#REF!</definedName>
    <definedName name="ReinforcementSteel" localSheetId="44">#REF!</definedName>
    <definedName name="ReinforcementSteel" localSheetId="32">#REF!</definedName>
    <definedName name="ReinforcementSteel" localSheetId="10">#REF!</definedName>
    <definedName name="ReinforcementSteel" localSheetId="11">#REF!</definedName>
    <definedName name="ReinforcementSteel" localSheetId="12">#REF!</definedName>
    <definedName name="ReinforcementSteel" localSheetId="13">#REF!</definedName>
    <definedName name="ReinforcementSteel" localSheetId="14">#REF!</definedName>
    <definedName name="ReinforcementSteel" localSheetId="15">#REF!</definedName>
    <definedName name="ReinforcementSteel" localSheetId="16">#REF!</definedName>
    <definedName name="ReinforcementSteel" localSheetId="17">#REF!</definedName>
    <definedName name="ReinforcementSteel" localSheetId="18">#REF!</definedName>
    <definedName name="ReinforcementSteel" localSheetId="20">#REF!</definedName>
    <definedName name="ReinforcementSteel" localSheetId="5">#REF!</definedName>
    <definedName name="ReinforcementSteel" localSheetId="6">#REF!</definedName>
    <definedName name="ReinforcementSteel" localSheetId="7">#REF!</definedName>
    <definedName name="ReinforcementSteel" localSheetId="8">#REF!</definedName>
    <definedName name="ReinforcementSteel" localSheetId="19">#REF!</definedName>
    <definedName name="ReinforcementSteel" localSheetId="21">#REF!</definedName>
    <definedName name="ReinforcementSteel" localSheetId="22">#REF!</definedName>
    <definedName name="ReinforcementSteel" localSheetId="23">#REF!</definedName>
    <definedName name="ReinforcementSteel" localSheetId="24">#REF!</definedName>
    <definedName name="ReinforcementSteel" localSheetId="25">#REF!</definedName>
    <definedName name="ReinforcementSteel" localSheetId="26">#REF!</definedName>
    <definedName name="ReinforcementSteel" localSheetId="27">#REF!</definedName>
    <definedName name="ReinforcementSteel" localSheetId="28">#REF!</definedName>
    <definedName name="ReinforcementSteel" localSheetId="9">#REF!</definedName>
    <definedName name="ReinforcementSteel" localSheetId="4">#REF!</definedName>
    <definedName name="ReinforcementSteel">#REF!</definedName>
    <definedName name="rel" localSheetId="35">#REF!</definedName>
    <definedName name="rel" localSheetId="39">#REF!</definedName>
    <definedName name="rel" localSheetId="29">#REF!</definedName>
    <definedName name="rel" localSheetId="30">#REF!</definedName>
    <definedName name="rel" localSheetId="31">#REF!</definedName>
    <definedName name="rel" localSheetId="33">#REF!</definedName>
    <definedName name="rel" localSheetId="34">#REF!</definedName>
    <definedName name="rel" localSheetId="36">#REF!</definedName>
    <definedName name="rel" localSheetId="37">#REF!</definedName>
    <definedName name="rel" localSheetId="38">#REF!</definedName>
    <definedName name="rel" localSheetId="40">#REF!</definedName>
    <definedName name="rel" localSheetId="41">#REF!</definedName>
    <definedName name="rel" localSheetId="42">#REF!</definedName>
    <definedName name="rel" localSheetId="43">#REF!</definedName>
    <definedName name="rel" localSheetId="44">#REF!</definedName>
    <definedName name="rel" localSheetId="32">#REF!</definedName>
    <definedName name="rel" localSheetId="10">#REF!</definedName>
    <definedName name="rel" localSheetId="11">#REF!</definedName>
    <definedName name="rel" localSheetId="12">#REF!</definedName>
    <definedName name="rel" localSheetId="13">#REF!</definedName>
    <definedName name="rel" localSheetId="14">#REF!</definedName>
    <definedName name="rel" localSheetId="15">#REF!</definedName>
    <definedName name="rel" localSheetId="16">#REF!</definedName>
    <definedName name="rel" localSheetId="17">#REF!</definedName>
    <definedName name="rel" localSheetId="18">#REF!</definedName>
    <definedName name="rel" localSheetId="20">#REF!</definedName>
    <definedName name="rel" localSheetId="5">#REF!</definedName>
    <definedName name="rel" localSheetId="6">#REF!</definedName>
    <definedName name="rel" localSheetId="7">#REF!</definedName>
    <definedName name="rel" localSheetId="8">#REF!</definedName>
    <definedName name="rel" localSheetId="19">#REF!</definedName>
    <definedName name="rel" localSheetId="21">#REF!</definedName>
    <definedName name="rel" localSheetId="22">#REF!</definedName>
    <definedName name="rel" localSheetId="23">#REF!</definedName>
    <definedName name="rel" localSheetId="24">#REF!</definedName>
    <definedName name="rel" localSheetId="25">#REF!</definedName>
    <definedName name="rel" localSheetId="26">#REF!</definedName>
    <definedName name="rel" localSheetId="27">#REF!</definedName>
    <definedName name="rel" localSheetId="28">#REF!</definedName>
    <definedName name="rel" localSheetId="9">#REF!</definedName>
    <definedName name="rel" localSheetId="4">#REF!</definedName>
    <definedName name="rel">#REF!</definedName>
    <definedName name="Resources" localSheetId="35">#REF!</definedName>
    <definedName name="Resources" localSheetId="39">#REF!</definedName>
    <definedName name="Resources" localSheetId="29">#REF!</definedName>
    <definedName name="Resources" localSheetId="30">#REF!</definedName>
    <definedName name="Resources" localSheetId="31">#REF!</definedName>
    <definedName name="Resources" localSheetId="33">#REF!</definedName>
    <definedName name="Resources" localSheetId="34">#REF!</definedName>
    <definedName name="Resources" localSheetId="36">#REF!</definedName>
    <definedName name="Resources" localSheetId="37">#REF!</definedName>
    <definedName name="Resources" localSheetId="38">#REF!</definedName>
    <definedName name="Resources" localSheetId="40">#REF!</definedName>
    <definedName name="Resources" localSheetId="41">#REF!</definedName>
    <definedName name="Resources" localSheetId="42">#REF!</definedName>
    <definedName name="Resources" localSheetId="43">#REF!</definedName>
    <definedName name="Resources" localSheetId="44">#REF!</definedName>
    <definedName name="Resources" localSheetId="32">#REF!</definedName>
    <definedName name="Resources" localSheetId="10">#REF!</definedName>
    <definedName name="Resources" localSheetId="11">#REF!</definedName>
    <definedName name="Resources" localSheetId="12">#REF!</definedName>
    <definedName name="Resources" localSheetId="13">#REF!</definedName>
    <definedName name="Resources" localSheetId="14">#REF!</definedName>
    <definedName name="Resources" localSheetId="15">#REF!</definedName>
    <definedName name="Resources" localSheetId="16">#REF!</definedName>
    <definedName name="Resources" localSheetId="17">#REF!</definedName>
    <definedName name="Resources" localSheetId="18">#REF!</definedName>
    <definedName name="Resources" localSheetId="20">#REF!</definedName>
    <definedName name="Resources" localSheetId="5">#REF!</definedName>
    <definedName name="Resources" localSheetId="6">#REF!</definedName>
    <definedName name="Resources" localSheetId="7">#REF!</definedName>
    <definedName name="Resources" localSheetId="8">#REF!</definedName>
    <definedName name="Resources" localSheetId="19">#REF!</definedName>
    <definedName name="Resources" localSheetId="21">#REF!</definedName>
    <definedName name="Resources" localSheetId="22">#REF!</definedName>
    <definedName name="Resources" localSheetId="23">#REF!</definedName>
    <definedName name="Resources" localSheetId="24">#REF!</definedName>
    <definedName name="Resources" localSheetId="25">#REF!</definedName>
    <definedName name="Resources" localSheetId="26">#REF!</definedName>
    <definedName name="Resources" localSheetId="27">#REF!</definedName>
    <definedName name="Resources" localSheetId="28">#REF!</definedName>
    <definedName name="Resources" localSheetId="9">#REF!</definedName>
    <definedName name="Resources" localSheetId="4">#REF!</definedName>
    <definedName name="Resources">#REF!</definedName>
    <definedName name="results" localSheetId="35">#REF!</definedName>
    <definedName name="results" localSheetId="39">#REF!</definedName>
    <definedName name="results" localSheetId="29">#REF!</definedName>
    <definedName name="results" localSheetId="30">#REF!</definedName>
    <definedName name="results" localSheetId="31">#REF!</definedName>
    <definedName name="results" localSheetId="33">#REF!</definedName>
    <definedName name="results" localSheetId="34">#REF!</definedName>
    <definedName name="results" localSheetId="36">#REF!</definedName>
    <definedName name="results" localSheetId="37">#REF!</definedName>
    <definedName name="results" localSheetId="38">#REF!</definedName>
    <definedName name="results" localSheetId="40">#REF!</definedName>
    <definedName name="results" localSheetId="41">#REF!</definedName>
    <definedName name="results" localSheetId="42">#REF!</definedName>
    <definedName name="results" localSheetId="43">#REF!</definedName>
    <definedName name="results" localSheetId="44">#REF!</definedName>
    <definedName name="results" localSheetId="32">#REF!</definedName>
    <definedName name="results" localSheetId="10">#REF!</definedName>
    <definedName name="results" localSheetId="11">#REF!</definedName>
    <definedName name="results" localSheetId="12">#REF!</definedName>
    <definedName name="results" localSheetId="13">#REF!</definedName>
    <definedName name="results" localSheetId="14">#REF!</definedName>
    <definedName name="results" localSheetId="15">#REF!</definedName>
    <definedName name="results" localSheetId="16">#REF!</definedName>
    <definedName name="results" localSheetId="17">#REF!</definedName>
    <definedName name="results" localSheetId="18">#REF!</definedName>
    <definedName name="results" localSheetId="20">#REF!</definedName>
    <definedName name="results" localSheetId="5">#REF!</definedName>
    <definedName name="results" localSheetId="6">#REF!</definedName>
    <definedName name="results" localSheetId="7">#REF!</definedName>
    <definedName name="results" localSheetId="8">#REF!</definedName>
    <definedName name="results" localSheetId="19">#REF!</definedName>
    <definedName name="results" localSheetId="21">#REF!</definedName>
    <definedName name="results" localSheetId="22">#REF!</definedName>
    <definedName name="results" localSheetId="23">#REF!</definedName>
    <definedName name="results" localSheetId="24">#REF!</definedName>
    <definedName name="results" localSheetId="25">#REF!</definedName>
    <definedName name="results" localSheetId="26">#REF!</definedName>
    <definedName name="results" localSheetId="27">#REF!</definedName>
    <definedName name="results" localSheetId="28">#REF!</definedName>
    <definedName name="results" localSheetId="9">#REF!</definedName>
    <definedName name="results" localSheetId="4">#REF!</definedName>
    <definedName name="results">#REF!</definedName>
    <definedName name="Rev" localSheetId="35">#REF!</definedName>
    <definedName name="Rev" localSheetId="39">#REF!</definedName>
    <definedName name="Rev" localSheetId="29">#REF!</definedName>
    <definedName name="Rev" localSheetId="30">#REF!</definedName>
    <definedName name="Rev" localSheetId="31">#REF!</definedName>
    <definedName name="Rev" localSheetId="33">#REF!</definedName>
    <definedName name="Rev" localSheetId="34">#REF!</definedName>
    <definedName name="Rev" localSheetId="36">#REF!</definedName>
    <definedName name="Rev" localSheetId="37">#REF!</definedName>
    <definedName name="Rev" localSheetId="38">#REF!</definedName>
    <definedName name="Rev" localSheetId="40">#REF!</definedName>
    <definedName name="Rev" localSheetId="41">#REF!</definedName>
    <definedName name="Rev" localSheetId="42">#REF!</definedName>
    <definedName name="Rev" localSheetId="43">#REF!</definedName>
    <definedName name="Rev" localSheetId="44">#REF!</definedName>
    <definedName name="Rev" localSheetId="32">#REF!</definedName>
    <definedName name="Rev" localSheetId="10">#REF!</definedName>
    <definedName name="Rev" localSheetId="11">#REF!</definedName>
    <definedName name="Rev" localSheetId="12">#REF!</definedName>
    <definedName name="Rev" localSheetId="13">#REF!</definedName>
    <definedName name="Rev" localSheetId="14">#REF!</definedName>
    <definedName name="Rev" localSheetId="15">#REF!</definedName>
    <definedName name="Rev" localSheetId="16">#REF!</definedName>
    <definedName name="Rev" localSheetId="17">#REF!</definedName>
    <definedName name="Rev" localSheetId="18">#REF!</definedName>
    <definedName name="Rev" localSheetId="20">#REF!</definedName>
    <definedName name="Rev" localSheetId="5">#REF!</definedName>
    <definedName name="Rev" localSheetId="6">#REF!</definedName>
    <definedName name="Rev" localSheetId="7">#REF!</definedName>
    <definedName name="Rev" localSheetId="8">#REF!</definedName>
    <definedName name="Rev" localSheetId="19">#REF!</definedName>
    <definedName name="Rev" localSheetId="21">#REF!</definedName>
    <definedName name="Rev" localSheetId="22">#REF!</definedName>
    <definedName name="Rev" localSheetId="23">#REF!</definedName>
    <definedName name="Rev" localSheetId="24">#REF!</definedName>
    <definedName name="Rev" localSheetId="25">#REF!</definedName>
    <definedName name="Rev" localSheetId="26">#REF!</definedName>
    <definedName name="Rev" localSheetId="27">#REF!</definedName>
    <definedName name="Rev" localSheetId="28">#REF!</definedName>
    <definedName name="Rev" localSheetId="9">#REF!</definedName>
    <definedName name="Rev" localSheetId="4">#REF!</definedName>
    <definedName name="Rev">#REF!</definedName>
    <definedName name="rig" localSheetId="35">#REF!</definedName>
    <definedName name="rig" localSheetId="39">#REF!</definedName>
    <definedName name="rig" localSheetId="29">#REF!</definedName>
    <definedName name="rig" localSheetId="30">#REF!</definedName>
    <definedName name="rig" localSheetId="31">#REF!</definedName>
    <definedName name="rig" localSheetId="33">#REF!</definedName>
    <definedName name="rig" localSheetId="34">#REF!</definedName>
    <definedName name="rig" localSheetId="36">#REF!</definedName>
    <definedName name="rig" localSheetId="37">#REF!</definedName>
    <definedName name="rig" localSheetId="38">#REF!</definedName>
    <definedName name="rig" localSheetId="40">#REF!</definedName>
    <definedName name="rig" localSheetId="41">#REF!</definedName>
    <definedName name="rig" localSheetId="42">#REF!</definedName>
    <definedName name="rig" localSheetId="43">#REF!</definedName>
    <definedName name="rig" localSheetId="44">#REF!</definedName>
    <definedName name="rig" localSheetId="32">#REF!</definedName>
    <definedName name="rig" localSheetId="10">#REF!</definedName>
    <definedName name="rig" localSheetId="11">#REF!</definedName>
    <definedName name="rig" localSheetId="12">#REF!</definedName>
    <definedName name="rig" localSheetId="13">#REF!</definedName>
    <definedName name="rig" localSheetId="14">#REF!</definedName>
    <definedName name="rig" localSheetId="15">#REF!</definedName>
    <definedName name="rig" localSheetId="16">#REF!</definedName>
    <definedName name="rig" localSheetId="17">#REF!</definedName>
    <definedName name="rig" localSheetId="18">#REF!</definedName>
    <definedName name="rig" localSheetId="20">#REF!</definedName>
    <definedName name="rig" localSheetId="5">#REF!</definedName>
    <definedName name="rig" localSheetId="6">#REF!</definedName>
    <definedName name="rig" localSheetId="7">#REF!</definedName>
    <definedName name="rig" localSheetId="8">#REF!</definedName>
    <definedName name="rig" localSheetId="19">#REF!</definedName>
    <definedName name="rig" localSheetId="21">#REF!</definedName>
    <definedName name="rig" localSheetId="22">#REF!</definedName>
    <definedName name="rig" localSheetId="23">#REF!</definedName>
    <definedName name="rig" localSheetId="24">#REF!</definedName>
    <definedName name="rig" localSheetId="25">#REF!</definedName>
    <definedName name="rig" localSheetId="26">#REF!</definedName>
    <definedName name="rig" localSheetId="27">#REF!</definedName>
    <definedName name="rig" localSheetId="28">#REF!</definedName>
    <definedName name="rig" localSheetId="9">#REF!</definedName>
    <definedName name="rig" localSheetId="4">#REF!</definedName>
    <definedName name="rig">#REF!</definedName>
    <definedName name="Ritz" localSheetId="35">#REF!</definedName>
    <definedName name="Ritz" localSheetId="39">#REF!</definedName>
    <definedName name="Ritz" localSheetId="29">#REF!</definedName>
    <definedName name="Ritz" localSheetId="30">#REF!</definedName>
    <definedName name="Ritz" localSheetId="31">#REF!</definedName>
    <definedName name="Ritz" localSheetId="33">#REF!</definedName>
    <definedName name="Ritz" localSheetId="34">#REF!</definedName>
    <definedName name="Ritz" localSheetId="36">#REF!</definedName>
    <definedName name="Ritz" localSheetId="37">#REF!</definedName>
    <definedName name="Ritz" localSheetId="38">#REF!</definedName>
    <definedName name="Ritz" localSheetId="40">#REF!</definedName>
    <definedName name="Ritz" localSheetId="41">#REF!</definedName>
    <definedName name="Ritz" localSheetId="42">#REF!</definedName>
    <definedName name="Ritz" localSheetId="43">#REF!</definedName>
    <definedName name="Ritz" localSheetId="44">#REF!</definedName>
    <definedName name="Ritz" localSheetId="32">#REF!</definedName>
    <definedName name="Ritz" localSheetId="10">#REF!</definedName>
    <definedName name="Ritz" localSheetId="11">#REF!</definedName>
    <definedName name="Ritz" localSheetId="12">#REF!</definedName>
    <definedName name="Ritz" localSheetId="13">#REF!</definedName>
    <definedName name="Ritz" localSheetId="14">#REF!</definedName>
    <definedName name="Ritz" localSheetId="15">#REF!</definedName>
    <definedName name="Ritz" localSheetId="16">#REF!</definedName>
    <definedName name="Ritz" localSheetId="17">#REF!</definedName>
    <definedName name="Ritz" localSheetId="18">#REF!</definedName>
    <definedName name="Ritz" localSheetId="20">#REF!</definedName>
    <definedName name="Ritz" localSheetId="5">#REF!</definedName>
    <definedName name="Ritz" localSheetId="6">#REF!</definedName>
    <definedName name="Ritz" localSheetId="7">#REF!</definedName>
    <definedName name="Ritz" localSheetId="8">#REF!</definedName>
    <definedName name="Ritz" localSheetId="19">#REF!</definedName>
    <definedName name="Ritz" localSheetId="21">#REF!</definedName>
    <definedName name="Ritz" localSheetId="22">#REF!</definedName>
    <definedName name="Ritz" localSheetId="23">#REF!</definedName>
    <definedName name="Ritz" localSheetId="24">#REF!</definedName>
    <definedName name="Ritz" localSheetId="25">#REF!</definedName>
    <definedName name="Ritz" localSheetId="26">#REF!</definedName>
    <definedName name="Ritz" localSheetId="27">#REF!</definedName>
    <definedName name="Ritz" localSheetId="28">#REF!</definedName>
    <definedName name="Ritz" localSheetId="9">#REF!</definedName>
    <definedName name="Ritz" localSheetId="4">#REF!</definedName>
    <definedName name="Ritz">#REF!</definedName>
    <definedName name="RMC" localSheetId="35">#REF!</definedName>
    <definedName name="RMC" localSheetId="39">#REF!</definedName>
    <definedName name="RMC" localSheetId="29">#REF!</definedName>
    <definedName name="RMC" localSheetId="30">#REF!</definedName>
    <definedName name="RMC" localSheetId="31">#REF!</definedName>
    <definedName name="RMC" localSheetId="33">#REF!</definedName>
    <definedName name="RMC" localSheetId="34">#REF!</definedName>
    <definedName name="RMC" localSheetId="36">#REF!</definedName>
    <definedName name="RMC" localSheetId="37">#REF!</definedName>
    <definedName name="RMC" localSheetId="38">#REF!</definedName>
    <definedName name="RMC" localSheetId="40">#REF!</definedName>
    <definedName name="RMC" localSheetId="41">#REF!</definedName>
    <definedName name="RMC" localSheetId="42">#REF!</definedName>
    <definedName name="RMC" localSheetId="43">#REF!</definedName>
    <definedName name="RMC" localSheetId="44">#REF!</definedName>
    <definedName name="RMC" localSheetId="32">#REF!</definedName>
    <definedName name="RMC" localSheetId="10">#REF!</definedName>
    <definedName name="RMC" localSheetId="11">#REF!</definedName>
    <definedName name="RMC" localSheetId="12">#REF!</definedName>
    <definedName name="RMC" localSheetId="13">#REF!</definedName>
    <definedName name="RMC" localSheetId="14">#REF!</definedName>
    <definedName name="RMC" localSheetId="15">#REF!</definedName>
    <definedName name="RMC" localSheetId="16">#REF!</definedName>
    <definedName name="RMC" localSheetId="17">#REF!</definedName>
    <definedName name="RMC" localSheetId="18">#REF!</definedName>
    <definedName name="RMC" localSheetId="20">#REF!</definedName>
    <definedName name="RMC" localSheetId="5">#REF!</definedName>
    <definedName name="RMC" localSheetId="6">#REF!</definedName>
    <definedName name="RMC" localSheetId="7">#REF!</definedName>
    <definedName name="RMC" localSheetId="8">#REF!</definedName>
    <definedName name="RMC" localSheetId="19">#REF!</definedName>
    <definedName name="RMC" localSheetId="21">#REF!</definedName>
    <definedName name="RMC" localSheetId="22">#REF!</definedName>
    <definedName name="RMC" localSheetId="23">#REF!</definedName>
    <definedName name="RMC" localSheetId="24">#REF!</definedName>
    <definedName name="RMC" localSheetId="25">#REF!</definedName>
    <definedName name="RMC" localSheetId="26">#REF!</definedName>
    <definedName name="RMC" localSheetId="27">#REF!</definedName>
    <definedName name="RMC" localSheetId="28">#REF!</definedName>
    <definedName name="RMC" localSheetId="9">#REF!</definedName>
    <definedName name="RMC" localSheetId="4">#REF!</definedName>
    <definedName name="RMC">#REF!</definedName>
    <definedName name="robot" localSheetId="35">#REF!</definedName>
    <definedName name="robot" localSheetId="39">#REF!</definedName>
    <definedName name="robot" localSheetId="29">#REF!</definedName>
    <definedName name="robot" localSheetId="30">#REF!</definedName>
    <definedName name="robot" localSheetId="31">#REF!</definedName>
    <definedName name="robot" localSheetId="33">#REF!</definedName>
    <definedName name="robot" localSheetId="34">#REF!</definedName>
    <definedName name="robot" localSheetId="36">#REF!</definedName>
    <definedName name="robot" localSheetId="37">#REF!</definedName>
    <definedName name="robot" localSheetId="38">#REF!</definedName>
    <definedName name="robot" localSheetId="40">#REF!</definedName>
    <definedName name="robot" localSheetId="41">#REF!</definedName>
    <definedName name="robot" localSheetId="42">#REF!</definedName>
    <definedName name="robot" localSheetId="43">#REF!</definedName>
    <definedName name="robot" localSheetId="44">#REF!</definedName>
    <definedName name="robot" localSheetId="32">#REF!</definedName>
    <definedName name="robot" localSheetId="10">#REF!</definedName>
    <definedName name="robot" localSheetId="11">#REF!</definedName>
    <definedName name="robot" localSheetId="12">#REF!</definedName>
    <definedName name="robot" localSheetId="13">#REF!</definedName>
    <definedName name="robot" localSheetId="14">#REF!</definedName>
    <definedName name="robot" localSheetId="15">#REF!</definedName>
    <definedName name="robot" localSheetId="16">#REF!</definedName>
    <definedName name="robot" localSheetId="17">#REF!</definedName>
    <definedName name="robot" localSheetId="18">#REF!</definedName>
    <definedName name="robot" localSheetId="20">#REF!</definedName>
    <definedName name="robot" localSheetId="5">#REF!</definedName>
    <definedName name="robot" localSheetId="6">#REF!</definedName>
    <definedName name="robot" localSheetId="7">#REF!</definedName>
    <definedName name="robot" localSheetId="8">#REF!</definedName>
    <definedName name="robot" localSheetId="19">#REF!</definedName>
    <definedName name="robot" localSheetId="21">#REF!</definedName>
    <definedName name="robot" localSheetId="22">#REF!</definedName>
    <definedName name="robot" localSheetId="23">#REF!</definedName>
    <definedName name="robot" localSheetId="24">#REF!</definedName>
    <definedName name="robot" localSheetId="25">#REF!</definedName>
    <definedName name="robot" localSheetId="26">#REF!</definedName>
    <definedName name="robot" localSheetId="27">#REF!</definedName>
    <definedName name="robot" localSheetId="28">#REF!</definedName>
    <definedName name="robot" localSheetId="9">#REF!</definedName>
    <definedName name="robot" localSheetId="4">#REF!</definedName>
    <definedName name="robot">#REF!</definedName>
    <definedName name="Roof_Beams" localSheetId="35">#REF!</definedName>
    <definedName name="Roof_Beams" localSheetId="39">#REF!</definedName>
    <definedName name="Roof_Beams" localSheetId="29">#REF!</definedName>
    <definedName name="Roof_Beams" localSheetId="30">#REF!</definedName>
    <definedName name="Roof_Beams" localSheetId="31">#REF!</definedName>
    <definedName name="Roof_Beams" localSheetId="33">#REF!</definedName>
    <definedName name="Roof_Beams" localSheetId="34">#REF!</definedName>
    <definedName name="Roof_Beams" localSheetId="36">#REF!</definedName>
    <definedName name="Roof_Beams" localSheetId="37">#REF!</definedName>
    <definedName name="Roof_Beams" localSheetId="38">#REF!</definedName>
    <definedName name="Roof_Beams" localSheetId="40">#REF!</definedName>
    <definedName name="Roof_Beams" localSheetId="41">#REF!</definedName>
    <definedName name="Roof_Beams" localSheetId="42">#REF!</definedName>
    <definedName name="Roof_Beams" localSheetId="43">#REF!</definedName>
    <definedName name="Roof_Beams" localSheetId="44">#REF!</definedName>
    <definedName name="Roof_Beams" localSheetId="32">#REF!</definedName>
    <definedName name="Roof_Beams" localSheetId="10">#REF!</definedName>
    <definedName name="Roof_Beams" localSheetId="11">#REF!</definedName>
    <definedName name="Roof_Beams" localSheetId="12">#REF!</definedName>
    <definedName name="Roof_Beams" localSheetId="13">#REF!</definedName>
    <definedName name="Roof_Beams" localSheetId="14">#REF!</definedName>
    <definedName name="Roof_Beams" localSheetId="15">#REF!</definedName>
    <definedName name="Roof_Beams" localSheetId="16">#REF!</definedName>
    <definedName name="Roof_Beams" localSheetId="17">#REF!</definedName>
    <definedName name="Roof_Beams" localSheetId="18">#REF!</definedName>
    <definedName name="Roof_Beams" localSheetId="20">#REF!</definedName>
    <definedName name="Roof_Beams" localSheetId="5">#REF!</definedName>
    <definedName name="Roof_Beams" localSheetId="6">#REF!</definedName>
    <definedName name="Roof_Beams" localSheetId="7">#REF!</definedName>
    <definedName name="Roof_Beams" localSheetId="8">#REF!</definedName>
    <definedName name="Roof_Beams" localSheetId="19">#REF!</definedName>
    <definedName name="Roof_Beams" localSheetId="21">#REF!</definedName>
    <definedName name="Roof_Beams" localSheetId="22">#REF!</definedName>
    <definedName name="Roof_Beams" localSheetId="23">#REF!</definedName>
    <definedName name="Roof_Beams" localSheetId="24">#REF!</definedName>
    <definedName name="Roof_Beams" localSheetId="25">#REF!</definedName>
    <definedName name="Roof_Beams" localSheetId="26">#REF!</definedName>
    <definedName name="Roof_Beams" localSheetId="27">#REF!</definedName>
    <definedName name="Roof_Beams" localSheetId="28">#REF!</definedName>
    <definedName name="Roof_Beams" localSheetId="9">#REF!</definedName>
    <definedName name="Roof_Beams" localSheetId="4">#REF!</definedName>
    <definedName name="Roof_Beams">#REF!</definedName>
    <definedName name="RoofBeams" localSheetId="35">#REF!</definedName>
    <definedName name="RoofBeams" localSheetId="39">#REF!</definedName>
    <definedName name="RoofBeams" localSheetId="29">#REF!</definedName>
    <definedName name="RoofBeams" localSheetId="30">#REF!</definedName>
    <definedName name="RoofBeams" localSheetId="31">#REF!</definedName>
    <definedName name="RoofBeams" localSheetId="33">#REF!</definedName>
    <definedName name="RoofBeams" localSheetId="34">#REF!</definedName>
    <definedName name="RoofBeams" localSheetId="36">#REF!</definedName>
    <definedName name="RoofBeams" localSheetId="37">#REF!</definedName>
    <definedName name="RoofBeams" localSheetId="38">#REF!</definedName>
    <definedName name="RoofBeams" localSheetId="40">#REF!</definedName>
    <definedName name="RoofBeams" localSheetId="41">#REF!</definedName>
    <definedName name="RoofBeams" localSheetId="42">#REF!</definedName>
    <definedName name="RoofBeams" localSheetId="43">#REF!</definedName>
    <definedName name="RoofBeams" localSheetId="44">#REF!</definedName>
    <definedName name="RoofBeams" localSheetId="32">#REF!</definedName>
    <definedName name="RoofBeams" localSheetId="10">#REF!</definedName>
    <definedName name="RoofBeams" localSheetId="11">#REF!</definedName>
    <definedName name="RoofBeams" localSheetId="12">#REF!</definedName>
    <definedName name="RoofBeams" localSheetId="13">#REF!</definedName>
    <definedName name="RoofBeams" localSheetId="14">#REF!</definedName>
    <definedName name="RoofBeams" localSheetId="15">#REF!</definedName>
    <definedName name="RoofBeams" localSheetId="16">#REF!</definedName>
    <definedName name="RoofBeams" localSheetId="17">#REF!</definedName>
    <definedName name="RoofBeams" localSheetId="18">#REF!</definedName>
    <definedName name="RoofBeams" localSheetId="20">#REF!</definedName>
    <definedName name="RoofBeams" localSheetId="5">#REF!</definedName>
    <definedName name="RoofBeams" localSheetId="6">#REF!</definedName>
    <definedName name="RoofBeams" localSheetId="7">#REF!</definedName>
    <definedName name="RoofBeams" localSheetId="8">#REF!</definedName>
    <definedName name="RoofBeams" localSheetId="19">#REF!</definedName>
    <definedName name="RoofBeams" localSheetId="21">#REF!</definedName>
    <definedName name="RoofBeams" localSheetId="22">#REF!</definedName>
    <definedName name="RoofBeams" localSheetId="23">#REF!</definedName>
    <definedName name="RoofBeams" localSheetId="24">#REF!</definedName>
    <definedName name="RoofBeams" localSheetId="25">#REF!</definedName>
    <definedName name="RoofBeams" localSheetId="26">#REF!</definedName>
    <definedName name="RoofBeams" localSheetId="27">#REF!</definedName>
    <definedName name="RoofBeams" localSheetId="28">#REF!</definedName>
    <definedName name="RoofBeams" localSheetId="9">#REF!</definedName>
    <definedName name="RoofBeams" localSheetId="4">#REF!</definedName>
    <definedName name="RoofBeams">#REF!</definedName>
    <definedName name="rosid" localSheetId="35">#REF!</definedName>
    <definedName name="rosid" localSheetId="39">#REF!</definedName>
    <definedName name="rosid" localSheetId="29">#REF!</definedName>
    <definedName name="rosid" localSheetId="30">#REF!</definedName>
    <definedName name="rosid" localSheetId="31">#REF!</definedName>
    <definedName name="rosid" localSheetId="33">#REF!</definedName>
    <definedName name="rosid" localSheetId="34">#REF!</definedName>
    <definedName name="rosid" localSheetId="36">#REF!</definedName>
    <definedName name="rosid" localSheetId="37">#REF!</definedName>
    <definedName name="rosid" localSheetId="38">#REF!</definedName>
    <definedName name="rosid" localSheetId="40">#REF!</definedName>
    <definedName name="rosid" localSheetId="41">#REF!</definedName>
    <definedName name="rosid" localSheetId="42">#REF!</definedName>
    <definedName name="rosid" localSheetId="43">#REF!</definedName>
    <definedName name="rosid" localSheetId="44">#REF!</definedName>
    <definedName name="rosid" localSheetId="32">#REF!</definedName>
    <definedName name="rosid" localSheetId="10">#REF!</definedName>
    <definedName name="rosid" localSheetId="11">#REF!</definedName>
    <definedName name="rosid" localSheetId="12">#REF!</definedName>
    <definedName name="rosid" localSheetId="13">#REF!</definedName>
    <definedName name="rosid" localSheetId="14">#REF!</definedName>
    <definedName name="rosid" localSheetId="15">#REF!</definedName>
    <definedName name="rosid" localSheetId="16">#REF!</definedName>
    <definedName name="rosid" localSheetId="17">#REF!</definedName>
    <definedName name="rosid" localSheetId="18">#REF!</definedName>
    <definedName name="rosid" localSheetId="20">#REF!</definedName>
    <definedName name="rosid" localSheetId="5">#REF!</definedName>
    <definedName name="rosid" localSheetId="6">#REF!</definedName>
    <definedName name="rosid" localSheetId="7">#REF!</definedName>
    <definedName name="rosid" localSheetId="8">#REF!</definedName>
    <definedName name="rosid" localSheetId="19">#REF!</definedName>
    <definedName name="rosid" localSheetId="21">#REF!</definedName>
    <definedName name="rosid" localSheetId="22">#REF!</definedName>
    <definedName name="rosid" localSheetId="23">#REF!</definedName>
    <definedName name="rosid" localSheetId="24">#REF!</definedName>
    <definedName name="rosid" localSheetId="25">#REF!</definedName>
    <definedName name="rosid" localSheetId="26">#REF!</definedName>
    <definedName name="rosid" localSheetId="27">#REF!</definedName>
    <definedName name="rosid" localSheetId="28">#REF!</definedName>
    <definedName name="rosid" localSheetId="9">#REF!</definedName>
    <definedName name="rosid" localSheetId="4">#REF!</definedName>
    <definedName name="rosid">#REF!</definedName>
    <definedName name="RR" localSheetId="35">#REF!</definedName>
    <definedName name="RR" localSheetId="39">#REF!</definedName>
    <definedName name="RR" localSheetId="29">#REF!</definedName>
    <definedName name="RR" localSheetId="30">#REF!</definedName>
    <definedName name="RR" localSheetId="31">#REF!</definedName>
    <definedName name="RR" localSheetId="33">#REF!</definedName>
    <definedName name="RR" localSheetId="34">#REF!</definedName>
    <definedName name="RR" localSheetId="36">#REF!</definedName>
    <definedName name="RR" localSheetId="37">#REF!</definedName>
    <definedName name="RR" localSheetId="38">#REF!</definedName>
    <definedName name="RR" localSheetId="40">#REF!</definedName>
    <definedName name="RR" localSheetId="41">#REF!</definedName>
    <definedName name="RR" localSheetId="42">#REF!</definedName>
    <definedName name="RR" localSheetId="43">#REF!</definedName>
    <definedName name="RR" localSheetId="44">#REF!</definedName>
    <definedName name="RR" localSheetId="32">#REF!</definedName>
    <definedName name="RR" localSheetId="10">#REF!</definedName>
    <definedName name="RR" localSheetId="11">#REF!</definedName>
    <definedName name="RR" localSheetId="12">#REF!</definedName>
    <definedName name="RR" localSheetId="13">#REF!</definedName>
    <definedName name="RR" localSheetId="14">#REF!</definedName>
    <definedName name="RR" localSheetId="15">#REF!</definedName>
    <definedName name="RR" localSheetId="16">#REF!</definedName>
    <definedName name="RR" localSheetId="17">#REF!</definedName>
    <definedName name="RR" localSheetId="18">#REF!</definedName>
    <definedName name="RR" localSheetId="20">#REF!</definedName>
    <definedName name="RR" localSheetId="5">#REF!</definedName>
    <definedName name="RR" localSheetId="6">#REF!</definedName>
    <definedName name="RR" localSheetId="7">#REF!</definedName>
    <definedName name="RR" localSheetId="8">#REF!</definedName>
    <definedName name="RR" localSheetId="19">#REF!</definedName>
    <definedName name="RR" localSheetId="21">#REF!</definedName>
    <definedName name="RR" localSheetId="22">#REF!</definedName>
    <definedName name="RR" localSheetId="23">#REF!</definedName>
    <definedName name="RR" localSheetId="24">#REF!</definedName>
    <definedName name="RR" localSheetId="25">#REF!</definedName>
    <definedName name="RR" localSheetId="26">#REF!</definedName>
    <definedName name="RR" localSheetId="27">#REF!</definedName>
    <definedName name="RR" localSheetId="28">#REF!</definedName>
    <definedName name="RR" localSheetId="9">#REF!</definedName>
    <definedName name="RR" localSheetId="4">#REF!</definedName>
    <definedName name="RR">#REF!</definedName>
    <definedName name="RUE" localSheetId="35">#REF!</definedName>
    <definedName name="RUE" localSheetId="39">#REF!</definedName>
    <definedName name="RUE" localSheetId="29">#REF!</definedName>
    <definedName name="RUE" localSheetId="30">#REF!</definedName>
    <definedName name="RUE" localSheetId="31">#REF!</definedName>
    <definedName name="RUE" localSheetId="33">#REF!</definedName>
    <definedName name="RUE" localSheetId="34">#REF!</definedName>
    <definedName name="RUE" localSheetId="36">#REF!</definedName>
    <definedName name="RUE" localSheetId="37">#REF!</definedName>
    <definedName name="RUE" localSheetId="38">#REF!</definedName>
    <definedName name="RUE" localSheetId="40">#REF!</definedName>
    <definedName name="RUE" localSheetId="41">#REF!</definedName>
    <definedName name="RUE" localSheetId="42">#REF!</definedName>
    <definedName name="RUE" localSheetId="43">#REF!</definedName>
    <definedName name="RUE" localSheetId="44">#REF!</definedName>
    <definedName name="RUE" localSheetId="32">#REF!</definedName>
    <definedName name="RUE" localSheetId="10">#REF!</definedName>
    <definedName name="RUE" localSheetId="11">#REF!</definedName>
    <definedName name="RUE" localSheetId="12">#REF!</definedName>
    <definedName name="RUE" localSheetId="13">#REF!</definedName>
    <definedName name="RUE" localSheetId="14">#REF!</definedName>
    <definedName name="RUE" localSheetId="15">#REF!</definedName>
    <definedName name="RUE" localSheetId="16">#REF!</definedName>
    <definedName name="RUE" localSheetId="17">#REF!</definedName>
    <definedName name="RUE" localSheetId="18">#REF!</definedName>
    <definedName name="RUE" localSheetId="20">#REF!</definedName>
    <definedName name="RUE" localSheetId="5">#REF!</definedName>
    <definedName name="RUE" localSheetId="6">#REF!</definedName>
    <definedName name="RUE" localSheetId="7">#REF!</definedName>
    <definedName name="RUE" localSheetId="8">#REF!</definedName>
    <definedName name="RUE" localSheetId="19">#REF!</definedName>
    <definedName name="RUE" localSheetId="21">#REF!</definedName>
    <definedName name="RUE" localSheetId="22">#REF!</definedName>
    <definedName name="RUE" localSheetId="23">#REF!</definedName>
    <definedName name="RUE" localSheetId="24">#REF!</definedName>
    <definedName name="RUE" localSheetId="25">#REF!</definedName>
    <definedName name="RUE" localSheetId="26">#REF!</definedName>
    <definedName name="RUE" localSheetId="27">#REF!</definedName>
    <definedName name="RUE" localSheetId="28">#REF!</definedName>
    <definedName name="RUE" localSheetId="9">#REF!</definedName>
    <definedName name="RUE" localSheetId="4">#REF!</definedName>
    <definedName name="RUE">#REF!</definedName>
    <definedName name="s" localSheetId="35">#REF!</definedName>
    <definedName name="s" localSheetId="39">#REF!</definedName>
    <definedName name="s" localSheetId="29">#REF!</definedName>
    <definedName name="s" localSheetId="30">#REF!</definedName>
    <definedName name="s" localSheetId="31">#REF!</definedName>
    <definedName name="s" localSheetId="33">#REF!</definedName>
    <definedName name="s" localSheetId="34">#REF!</definedName>
    <definedName name="s" localSheetId="36">#REF!</definedName>
    <definedName name="s" localSheetId="37">#REF!</definedName>
    <definedName name="s" localSheetId="38">#REF!</definedName>
    <definedName name="s" localSheetId="40">#REF!</definedName>
    <definedName name="s" localSheetId="41">#REF!</definedName>
    <definedName name="s" localSheetId="42">#REF!</definedName>
    <definedName name="s" localSheetId="43">#REF!</definedName>
    <definedName name="s" localSheetId="44">#REF!</definedName>
    <definedName name="s" localSheetId="32">#REF!</definedName>
    <definedName name="s" localSheetId="10">#REF!</definedName>
    <definedName name="s" localSheetId="11">#REF!</definedName>
    <definedName name="s" localSheetId="12">#REF!</definedName>
    <definedName name="s" localSheetId="13">#REF!</definedName>
    <definedName name="s" localSheetId="14">#REF!</definedName>
    <definedName name="s" localSheetId="15">#REF!</definedName>
    <definedName name="s" localSheetId="16">#REF!</definedName>
    <definedName name="s" localSheetId="17">#REF!</definedName>
    <definedName name="s" localSheetId="18">#REF!</definedName>
    <definedName name="s" localSheetId="20">#REF!</definedName>
    <definedName name="s" localSheetId="5">#REF!</definedName>
    <definedName name="s" localSheetId="6">#REF!</definedName>
    <definedName name="s" localSheetId="7">#REF!</definedName>
    <definedName name="s" localSheetId="8">#REF!</definedName>
    <definedName name="s" localSheetId="19">#REF!</definedName>
    <definedName name="s" localSheetId="21">#REF!</definedName>
    <definedName name="s" localSheetId="22">#REF!</definedName>
    <definedName name="s" localSheetId="23">#REF!</definedName>
    <definedName name="s" localSheetId="24">#REF!</definedName>
    <definedName name="s" localSheetId="25">#REF!</definedName>
    <definedName name="s" localSheetId="26">#REF!</definedName>
    <definedName name="s" localSheetId="27">#REF!</definedName>
    <definedName name="s" localSheetId="28">#REF!</definedName>
    <definedName name="s" localSheetId="9">#REF!</definedName>
    <definedName name="s" localSheetId="4">#REF!</definedName>
    <definedName name="s">#REF!</definedName>
    <definedName name="S_S_Fixing" localSheetId="35">#REF!</definedName>
    <definedName name="S_S_Fixing" localSheetId="39">#REF!</definedName>
    <definedName name="S_S_Fixing" localSheetId="29">#REF!</definedName>
    <definedName name="S_S_Fixing" localSheetId="30">#REF!</definedName>
    <definedName name="S_S_Fixing" localSheetId="31">#REF!</definedName>
    <definedName name="S_S_Fixing" localSheetId="33">#REF!</definedName>
    <definedName name="S_S_Fixing" localSheetId="34">#REF!</definedName>
    <definedName name="S_S_Fixing" localSheetId="36">#REF!</definedName>
    <definedName name="S_S_Fixing" localSheetId="37">#REF!</definedName>
    <definedName name="S_S_Fixing" localSheetId="38">#REF!</definedName>
    <definedName name="S_S_Fixing" localSheetId="40">#REF!</definedName>
    <definedName name="S_S_Fixing" localSheetId="41">#REF!</definedName>
    <definedName name="S_S_Fixing" localSheetId="42">#REF!</definedName>
    <definedName name="S_S_Fixing" localSheetId="43">#REF!</definedName>
    <definedName name="S_S_Fixing" localSheetId="44">#REF!</definedName>
    <definedName name="S_S_Fixing" localSheetId="32">#REF!</definedName>
    <definedName name="S_S_Fixing" localSheetId="10">#REF!</definedName>
    <definedName name="S_S_Fixing" localSheetId="11">#REF!</definedName>
    <definedName name="S_S_Fixing" localSheetId="12">#REF!</definedName>
    <definedName name="S_S_Fixing" localSheetId="13">#REF!</definedName>
    <definedName name="S_S_Fixing" localSheetId="14">#REF!</definedName>
    <definedName name="S_S_Fixing" localSheetId="15">#REF!</definedName>
    <definedName name="S_S_Fixing" localSheetId="16">#REF!</definedName>
    <definedName name="S_S_Fixing" localSheetId="17">#REF!</definedName>
    <definedName name="S_S_Fixing" localSheetId="18">#REF!</definedName>
    <definedName name="S_S_Fixing" localSheetId="20">#REF!</definedName>
    <definedName name="S_S_Fixing" localSheetId="5">#REF!</definedName>
    <definedName name="S_S_Fixing" localSheetId="6">#REF!</definedName>
    <definedName name="S_S_Fixing" localSheetId="7">#REF!</definedName>
    <definedName name="S_S_Fixing" localSheetId="8">#REF!</definedName>
    <definedName name="S_S_Fixing" localSheetId="19">#REF!</definedName>
    <definedName name="S_S_Fixing" localSheetId="21">#REF!</definedName>
    <definedName name="S_S_Fixing" localSheetId="22">#REF!</definedName>
    <definedName name="S_S_Fixing" localSheetId="23">#REF!</definedName>
    <definedName name="S_S_Fixing" localSheetId="24">#REF!</definedName>
    <definedName name="S_S_Fixing" localSheetId="25">#REF!</definedName>
    <definedName name="S_S_Fixing" localSheetId="26">#REF!</definedName>
    <definedName name="S_S_Fixing" localSheetId="27">#REF!</definedName>
    <definedName name="S_S_Fixing" localSheetId="28">#REF!</definedName>
    <definedName name="S_S_Fixing" localSheetId="9">#REF!</definedName>
    <definedName name="S_S_Fixing" localSheetId="4">#REF!</definedName>
    <definedName name="S_S_Fixing">#REF!</definedName>
    <definedName name="S0" localSheetId="35">#REF!</definedName>
    <definedName name="S0" localSheetId="39">#REF!</definedName>
    <definedName name="S0" localSheetId="29">#REF!</definedName>
    <definedName name="S0" localSheetId="30">#REF!</definedName>
    <definedName name="S0" localSheetId="31">#REF!</definedName>
    <definedName name="S0" localSheetId="33">#REF!</definedName>
    <definedName name="S0" localSheetId="34">#REF!</definedName>
    <definedName name="S0" localSheetId="36">#REF!</definedName>
    <definedName name="S0" localSheetId="37">#REF!</definedName>
    <definedName name="S0" localSheetId="38">#REF!</definedName>
    <definedName name="S0" localSheetId="40">#REF!</definedName>
    <definedName name="S0" localSheetId="41">#REF!</definedName>
    <definedName name="S0" localSheetId="42">#REF!</definedName>
    <definedName name="S0" localSheetId="43">#REF!</definedName>
    <definedName name="S0" localSheetId="44">#REF!</definedName>
    <definedName name="S0" localSheetId="32">#REF!</definedName>
    <definedName name="S0" localSheetId="10">#REF!</definedName>
    <definedName name="S0" localSheetId="11">#REF!</definedName>
    <definedName name="S0" localSheetId="12">#REF!</definedName>
    <definedName name="S0" localSheetId="13">#REF!</definedName>
    <definedName name="S0" localSheetId="14">#REF!</definedName>
    <definedName name="S0" localSheetId="15">#REF!</definedName>
    <definedName name="S0" localSheetId="16">#REF!</definedName>
    <definedName name="S0" localSheetId="17">#REF!</definedName>
    <definedName name="S0" localSheetId="18">#REF!</definedName>
    <definedName name="S0" localSheetId="20">#REF!</definedName>
    <definedName name="S0" localSheetId="5">#REF!</definedName>
    <definedName name="S0" localSheetId="6">#REF!</definedName>
    <definedName name="S0" localSheetId="7">#REF!</definedName>
    <definedName name="S0" localSheetId="8">#REF!</definedName>
    <definedName name="S0" localSheetId="19">#REF!</definedName>
    <definedName name="S0" localSheetId="21">#REF!</definedName>
    <definedName name="S0" localSheetId="22">#REF!</definedName>
    <definedName name="S0" localSheetId="23">#REF!</definedName>
    <definedName name="S0" localSheetId="24">#REF!</definedName>
    <definedName name="S0" localSheetId="25">#REF!</definedName>
    <definedName name="S0" localSheetId="26">#REF!</definedName>
    <definedName name="S0" localSheetId="27">#REF!</definedName>
    <definedName name="S0" localSheetId="28">#REF!</definedName>
    <definedName name="S0" localSheetId="9">#REF!</definedName>
    <definedName name="S0" localSheetId="4">#REF!</definedName>
    <definedName name="S0">#REF!</definedName>
    <definedName name="SALARY" localSheetId="35">#REF!</definedName>
    <definedName name="SALARY" localSheetId="39">#REF!</definedName>
    <definedName name="SALARY" localSheetId="29">#REF!</definedName>
    <definedName name="SALARY" localSheetId="30">#REF!</definedName>
    <definedName name="SALARY" localSheetId="31">#REF!</definedName>
    <definedName name="SALARY" localSheetId="33">#REF!</definedName>
    <definedName name="SALARY" localSheetId="34">#REF!</definedName>
    <definedName name="SALARY" localSheetId="36">#REF!</definedName>
    <definedName name="SALARY" localSheetId="37">#REF!</definedName>
    <definedName name="SALARY" localSheetId="38">#REF!</definedName>
    <definedName name="SALARY" localSheetId="40">#REF!</definedName>
    <definedName name="SALARY" localSheetId="41">#REF!</definedName>
    <definedName name="SALARY" localSheetId="42">#REF!</definedName>
    <definedName name="SALARY" localSheetId="43">#REF!</definedName>
    <definedName name="SALARY" localSheetId="44">#REF!</definedName>
    <definedName name="SALARY" localSheetId="32">#REF!</definedName>
    <definedName name="SALARY" localSheetId="10">#REF!</definedName>
    <definedName name="SALARY" localSheetId="11">#REF!</definedName>
    <definedName name="SALARY" localSheetId="12">#REF!</definedName>
    <definedName name="SALARY" localSheetId="13">#REF!</definedName>
    <definedName name="SALARY" localSheetId="14">#REF!</definedName>
    <definedName name="SALARY" localSheetId="15">#REF!</definedName>
    <definedName name="SALARY" localSheetId="16">#REF!</definedName>
    <definedName name="SALARY" localSheetId="17">#REF!</definedName>
    <definedName name="SALARY" localSheetId="18">#REF!</definedName>
    <definedName name="SALARY" localSheetId="20">#REF!</definedName>
    <definedName name="SALARY" localSheetId="5">#REF!</definedName>
    <definedName name="SALARY" localSheetId="6">#REF!</definedName>
    <definedName name="SALARY" localSheetId="7">#REF!</definedName>
    <definedName name="SALARY" localSheetId="8">#REF!</definedName>
    <definedName name="SALARY" localSheetId="19">#REF!</definedName>
    <definedName name="SALARY" localSheetId="21">#REF!</definedName>
    <definedName name="SALARY" localSheetId="22">#REF!</definedName>
    <definedName name="SALARY" localSheetId="23">#REF!</definedName>
    <definedName name="SALARY" localSheetId="24">#REF!</definedName>
    <definedName name="SALARY" localSheetId="25">#REF!</definedName>
    <definedName name="SALARY" localSheetId="26">#REF!</definedName>
    <definedName name="SALARY" localSheetId="27">#REF!</definedName>
    <definedName name="SALARY" localSheetId="28">#REF!</definedName>
    <definedName name="SALARY" localSheetId="9">#REF!</definedName>
    <definedName name="SALARY" localSheetId="4">#REF!</definedName>
    <definedName name="SALARY">#REF!</definedName>
    <definedName name="Sdate" localSheetId="35">#REF!</definedName>
    <definedName name="Sdate" localSheetId="39">#REF!</definedName>
    <definedName name="Sdate" localSheetId="29">#REF!</definedName>
    <definedName name="Sdate" localSheetId="30">#REF!</definedName>
    <definedName name="Sdate" localSheetId="31">#REF!</definedName>
    <definedName name="Sdate" localSheetId="33">#REF!</definedName>
    <definedName name="Sdate" localSheetId="34">#REF!</definedName>
    <definedName name="Sdate" localSheetId="36">#REF!</definedName>
    <definedName name="Sdate" localSheetId="37">#REF!</definedName>
    <definedName name="Sdate" localSheetId="38">#REF!</definedName>
    <definedName name="Sdate" localSheetId="40">#REF!</definedName>
    <definedName name="Sdate" localSheetId="41">#REF!</definedName>
    <definedName name="Sdate" localSheetId="42">#REF!</definedName>
    <definedName name="Sdate" localSheetId="43">#REF!</definedName>
    <definedName name="Sdate" localSheetId="44">#REF!</definedName>
    <definedName name="Sdate" localSheetId="32">#REF!</definedName>
    <definedName name="Sdate" localSheetId="10">#REF!</definedName>
    <definedName name="Sdate" localSheetId="11">#REF!</definedName>
    <definedName name="Sdate" localSheetId="12">#REF!</definedName>
    <definedName name="Sdate" localSheetId="13">#REF!</definedName>
    <definedName name="Sdate" localSheetId="14">#REF!</definedName>
    <definedName name="Sdate" localSheetId="15">#REF!</definedName>
    <definedName name="Sdate" localSheetId="16">#REF!</definedName>
    <definedName name="Sdate" localSheetId="17">#REF!</definedName>
    <definedName name="Sdate" localSheetId="18">#REF!</definedName>
    <definedName name="Sdate" localSheetId="20">#REF!</definedName>
    <definedName name="Sdate" localSheetId="5">#REF!</definedName>
    <definedName name="Sdate" localSheetId="6">#REF!</definedName>
    <definedName name="Sdate" localSheetId="7">#REF!</definedName>
    <definedName name="Sdate" localSheetId="8">#REF!</definedName>
    <definedName name="Sdate" localSheetId="19">#REF!</definedName>
    <definedName name="Sdate" localSheetId="21">#REF!</definedName>
    <definedName name="Sdate" localSheetId="22">#REF!</definedName>
    <definedName name="Sdate" localSheetId="23">#REF!</definedName>
    <definedName name="Sdate" localSheetId="24">#REF!</definedName>
    <definedName name="Sdate" localSheetId="25">#REF!</definedName>
    <definedName name="Sdate" localSheetId="26">#REF!</definedName>
    <definedName name="Sdate" localSheetId="27">#REF!</definedName>
    <definedName name="Sdate" localSheetId="28">#REF!</definedName>
    <definedName name="Sdate" localSheetId="9">#REF!</definedName>
    <definedName name="Sdate" localSheetId="4">#REF!</definedName>
    <definedName name="Sdate">#REF!</definedName>
    <definedName name="sdfgt" localSheetId="35">#REF!</definedName>
    <definedName name="sdfgt" localSheetId="39">#REF!</definedName>
    <definedName name="sdfgt" localSheetId="29">#REF!</definedName>
    <definedName name="sdfgt" localSheetId="30">#REF!</definedName>
    <definedName name="sdfgt" localSheetId="31">#REF!</definedName>
    <definedName name="sdfgt" localSheetId="33">#REF!</definedName>
    <definedName name="sdfgt" localSheetId="34">#REF!</definedName>
    <definedName name="sdfgt" localSheetId="36">#REF!</definedName>
    <definedName name="sdfgt" localSheetId="37">#REF!</definedName>
    <definedName name="sdfgt" localSheetId="38">#REF!</definedName>
    <definedName name="sdfgt" localSheetId="40">#REF!</definedName>
    <definedName name="sdfgt" localSheetId="41">#REF!</definedName>
    <definedName name="sdfgt" localSheetId="42">#REF!</definedName>
    <definedName name="sdfgt" localSheetId="43">#REF!</definedName>
    <definedName name="sdfgt" localSheetId="44">#REF!</definedName>
    <definedName name="sdfgt" localSheetId="32">#REF!</definedName>
    <definedName name="sdfgt" localSheetId="10">#REF!</definedName>
    <definedName name="sdfgt" localSheetId="11">#REF!</definedName>
    <definedName name="sdfgt" localSheetId="12">#REF!</definedName>
    <definedName name="sdfgt" localSheetId="13">#REF!</definedName>
    <definedName name="sdfgt" localSheetId="14">#REF!</definedName>
    <definedName name="sdfgt" localSheetId="15">#REF!</definedName>
    <definedName name="sdfgt" localSheetId="16">#REF!</definedName>
    <definedName name="sdfgt" localSheetId="17">#REF!</definedName>
    <definedName name="sdfgt" localSheetId="18">#REF!</definedName>
    <definedName name="sdfgt" localSheetId="20">#REF!</definedName>
    <definedName name="sdfgt" localSheetId="5">#REF!</definedName>
    <definedName name="sdfgt" localSheetId="6">#REF!</definedName>
    <definedName name="sdfgt" localSheetId="7">#REF!</definedName>
    <definedName name="sdfgt" localSheetId="8">#REF!</definedName>
    <definedName name="sdfgt" localSheetId="19">#REF!</definedName>
    <definedName name="sdfgt" localSheetId="21">#REF!</definedName>
    <definedName name="sdfgt" localSheetId="22">#REF!</definedName>
    <definedName name="sdfgt" localSheetId="23">#REF!</definedName>
    <definedName name="sdfgt" localSheetId="24">#REF!</definedName>
    <definedName name="sdfgt" localSheetId="25">#REF!</definedName>
    <definedName name="sdfgt" localSheetId="26">#REF!</definedName>
    <definedName name="sdfgt" localSheetId="27">#REF!</definedName>
    <definedName name="sdfgt" localSheetId="28">#REF!</definedName>
    <definedName name="sdfgt" localSheetId="9">#REF!</definedName>
    <definedName name="sdfgt" localSheetId="4">#REF!</definedName>
    <definedName name="sdfgt">#REF!</definedName>
    <definedName name="sdpl" localSheetId="35">#REF!</definedName>
    <definedName name="sdpl" localSheetId="39">#REF!</definedName>
    <definedName name="sdpl" localSheetId="29">#REF!</definedName>
    <definedName name="sdpl" localSheetId="30">#REF!</definedName>
    <definedName name="sdpl" localSheetId="31">#REF!</definedName>
    <definedName name="sdpl" localSheetId="33">#REF!</definedName>
    <definedName name="sdpl" localSheetId="34">#REF!</definedName>
    <definedName name="sdpl" localSheetId="36">#REF!</definedName>
    <definedName name="sdpl" localSheetId="37">#REF!</definedName>
    <definedName name="sdpl" localSheetId="38">#REF!</definedName>
    <definedName name="sdpl" localSheetId="40">#REF!</definedName>
    <definedName name="sdpl" localSheetId="41">#REF!</definedName>
    <definedName name="sdpl" localSheetId="42">#REF!</definedName>
    <definedName name="sdpl" localSheetId="43">#REF!</definedName>
    <definedName name="sdpl" localSheetId="44">#REF!</definedName>
    <definedName name="sdpl" localSheetId="32">#REF!</definedName>
    <definedName name="sdpl" localSheetId="10">#REF!</definedName>
    <definedName name="sdpl" localSheetId="11">#REF!</definedName>
    <definedName name="sdpl" localSheetId="12">#REF!</definedName>
    <definedName name="sdpl" localSheetId="13">#REF!</definedName>
    <definedName name="sdpl" localSheetId="14">#REF!</definedName>
    <definedName name="sdpl" localSheetId="15">#REF!</definedName>
    <definedName name="sdpl" localSheetId="16">#REF!</definedName>
    <definedName name="sdpl" localSheetId="17">#REF!</definedName>
    <definedName name="sdpl" localSheetId="18">#REF!</definedName>
    <definedName name="sdpl" localSheetId="20">#REF!</definedName>
    <definedName name="sdpl" localSheetId="5">#REF!</definedName>
    <definedName name="sdpl" localSheetId="6">#REF!</definedName>
    <definedName name="sdpl" localSheetId="7">#REF!</definedName>
    <definedName name="sdpl" localSheetId="8">#REF!</definedName>
    <definedName name="sdpl" localSheetId="19">#REF!</definedName>
    <definedName name="sdpl" localSheetId="21">#REF!</definedName>
    <definedName name="sdpl" localSheetId="22">#REF!</definedName>
    <definedName name="sdpl" localSheetId="23">#REF!</definedName>
    <definedName name="sdpl" localSheetId="24">#REF!</definedName>
    <definedName name="sdpl" localSheetId="25">#REF!</definedName>
    <definedName name="sdpl" localSheetId="26">#REF!</definedName>
    <definedName name="sdpl" localSheetId="27">#REF!</definedName>
    <definedName name="sdpl" localSheetId="28">#REF!</definedName>
    <definedName name="sdpl" localSheetId="9">#REF!</definedName>
    <definedName name="sdpl" localSheetId="4">#REF!</definedName>
    <definedName name="sdpl">#REF!</definedName>
    <definedName name="SDPLBS" localSheetId="35">#REF!</definedName>
    <definedName name="SDPLBS" localSheetId="39">#REF!</definedName>
    <definedName name="SDPLBS" localSheetId="29">#REF!</definedName>
    <definedName name="SDPLBS" localSheetId="30">#REF!</definedName>
    <definedName name="SDPLBS" localSheetId="31">#REF!</definedName>
    <definedName name="SDPLBS" localSheetId="33">#REF!</definedName>
    <definedName name="SDPLBS" localSheetId="34">#REF!</definedName>
    <definedName name="SDPLBS" localSheetId="36">#REF!</definedName>
    <definedName name="SDPLBS" localSheetId="37">#REF!</definedName>
    <definedName name="SDPLBS" localSheetId="38">#REF!</definedName>
    <definedName name="SDPLBS" localSheetId="40">#REF!</definedName>
    <definedName name="SDPLBS" localSheetId="41">#REF!</definedName>
    <definedName name="SDPLBS" localSheetId="42">#REF!</definedName>
    <definedName name="SDPLBS" localSheetId="43">#REF!</definedName>
    <definedName name="SDPLBS" localSheetId="44">#REF!</definedName>
    <definedName name="SDPLBS" localSheetId="32">#REF!</definedName>
    <definedName name="SDPLBS" localSheetId="10">#REF!</definedName>
    <definedName name="SDPLBS" localSheetId="11">#REF!</definedName>
    <definedName name="SDPLBS" localSheetId="12">#REF!</definedName>
    <definedName name="SDPLBS" localSheetId="13">#REF!</definedName>
    <definedName name="SDPLBS" localSheetId="14">#REF!</definedName>
    <definedName name="SDPLBS" localSheetId="15">#REF!</definedName>
    <definedName name="SDPLBS" localSheetId="16">#REF!</definedName>
    <definedName name="SDPLBS" localSheetId="17">#REF!</definedName>
    <definedName name="SDPLBS" localSheetId="18">#REF!</definedName>
    <definedName name="SDPLBS" localSheetId="20">#REF!</definedName>
    <definedName name="SDPLBS" localSheetId="5">#REF!</definedName>
    <definedName name="SDPLBS" localSheetId="6">#REF!</definedName>
    <definedName name="SDPLBS" localSheetId="7">#REF!</definedName>
    <definedName name="SDPLBS" localSheetId="8">#REF!</definedName>
    <definedName name="SDPLBS" localSheetId="19">#REF!</definedName>
    <definedName name="SDPLBS" localSheetId="21">#REF!</definedName>
    <definedName name="SDPLBS" localSheetId="22">#REF!</definedName>
    <definedName name="SDPLBS" localSheetId="23">#REF!</definedName>
    <definedName name="SDPLBS" localSheetId="24">#REF!</definedName>
    <definedName name="SDPLBS" localSheetId="25">#REF!</definedName>
    <definedName name="SDPLBS" localSheetId="26">#REF!</definedName>
    <definedName name="SDPLBS" localSheetId="27">#REF!</definedName>
    <definedName name="SDPLBS" localSheetId="28">#REF!</definedName>
    <definedName name="SDPLBS" localSheetId="9">#REF!</definedName>
    <definedName name="SDPLBS" localSheetId="4">#REF!</definedName>
    <definedName name="SDPLBS">#REF!</definedName>
    <definedName name="SDPLFA" localSheetId="35">#REF!</definedName>
    <definedName name="SDPLFA" localSheetId="39">#REF!</definedName>
    <definedName name="SDPLFA" localSheetId="29">#REF!</definedName>
    <definedName name="SDPLFA" localSheetId="30">#REF!</definedName>
    <definedName name="SDPLFA" localSheetId="31">#REF!</definedName>
    <definedName name="SDPLFA" localSheetId="33">#REF!</definedName>
    <definedName name="SDPLFA" localSheetId="34">#REF!</definedName>
    <definedName name="SDPLFA" localSheetId="36">#REF!</definedName>
    <definedName name="SDPLFA" localSheetId="37">#REF!</definedName>
    <definedName name="SDPLFA" localSheetId="38">#REF!</definedName>
    <definedName name="SDPLFA" localSheetId="40">#REF!</definedName>
    <definedName name="SDPLFA" localSheetId="41">#REF!</definedName>
    <definedName name="SDPLFA" localSheetId="42">#REF!</definedName>
    <definedName name="SDPLFA" localSheetId="43">#REF!</definedName>
    <definedName name="SDPLFA" localSheetId="44">#REF!</definedName>
    <definedName name="SDPLFA" localSheetId="32">#REF!</definedName>
    <definedName name="SDPLFA" localSheetId="10">#REF!</definedName>
    <definedName name="SDPLFA" localSheetId="11">#REF!</definedName>
    <definedName name="SDPLFA" localSheetId="12">#REF!</definedName>
    <definedName name="SDPLFA" localSheetId="13">#REF!</definedName>
    <definedName name="SDPLFA" localSheetId="14">#REF!</definedName>
    <definedName name="SDPLFA" localSheetId="15">#REF!</definedName>
    <definedName name="SDPLFA" localSheetId="16">#REF!</definedName>
    <definedName name="SDPLFA" localSheetId="17">#REF!</definedName>
    <definedName name="SDPLFA" localSheetId="18">#REF!</definedName>
    <definedName name="SDPLFA" localSheetId="20">#REF!</definedName>
    <definedName name="SDPLFA" localSheetId="5">#REF!</definedName>
    <definedName name="SDPLFA" localSheetId="6">#REF!</definedName>
    <definedName name="SDPLFA" localSheetId="7">#REF!</definedName>
    <definedName name="SDPLFA" localSheetId="8">#REF!</definedName>
    <definedName name="SDPLFA" localSheetId="19">#REF!</definedName>
    <definedName name="SDPLFA" localSheetId="21">#REF!</definedName>
    <definedName name="SDPLFA" localSheetId="22">#REF!</definedName>
    <definedName name="SDPLFA" localSheetId="23">#REF!</definedName>
    <definedName name="SDPLFA" localSheetId="24">#REF!</definedName>
    <definedName name="SDPLFA" localSheetId="25">#REF!</definedName>
    <definedName name="SDPLFA" localSheetId="26">#REF!</definedName>
    <definedName name="SDPLFA" localSheetId="27">#REF!</definedName>
    <definedName name="SDPLFA" localSheetId="28">#REF!</definedName>
    <definedName name="SDPLFA" localSheetId="9">#REF!</definedName>
    <definedName name="SDPLFA" localSheetId="4">#REF!</definedName>
    <definedName name="SDPLFA">#REF!</definedName>
    <definedName name="SDPLPL" localSheetId="35">#REF!</definedName>
    <definedName name="SDPLPL" localSheetId="39">#REF!</definedName>
    <definedName name="SDPLPL" localSheetId="29">#REF!</definedName>
    <definedName name="SDPLPL" localSheetId="30">#REF!</definedName>
    <definedName name="SDPLPL" localSheetId="31">#REF!</definedName>
    <definedName name="SDPLPL" localSheetId="33">#REF!</definedName>
    <definedName name="SDPLPL" localSheetId="34">#REF!</definedName>
    <definedName name="SDPLPL" localSheetId="36">#REF!</definedName>
    <definedName name="SDPLPL" localSheetId="37">#REF!</definedName>
    <definedName name="SDPLPL" localSheetId="38">#REF!</definedName>
    <definedName name="SDPLPL" localSheetId="40">#REF!</definedName>
    <definedName name="SDPLPL" localSheetId="41">#REF!</definedName>
    <definedName name="SDPLPL" localSheetId="42">#REF!</definedName>
    <definedName name="SDPLPL" localSheetId="43">#REF!</definedName>
    <definedName name="SDPLPL" localSheetId="44">#REF!</definedName>
    <definedName name="SDPLPL" localSheetId="32">#REF!</definedName>
    <definedName name="SDPLPL" localSheetId="10">#REF!</definedName>
    <definedName name="SDPLPL" localSheetId="11">#REF!</definedName>
    <definedName name="SDPLPL" localSheetId="12">#REF!</definedName>
    <definedName name="SDPLPL" localSheetId="13">#REF!</definedName>
    <definedName name="SDPLPL" localSheetId="14">#REF!</definedName>
    <definedName name="SDPLPL" localSheetId="15">#REF!</definedName>
    <definedName name="SDPLPL" localSheetId="16">#REF!</definedName>
    <definedName name="SDPLPL" localSheetId="17">#REF!</definedName>
    <definedName name="SDPLPL" localSheetId="18">#REF!</definedName>
    <definedName name="SDPLPL" localSheetId="20">#REF!</definedName>
    <definedName name="SDPLPL" localSheetId="5">#REF!</definedName>
    <definedName name="SDPLPL" localSheetId="6">#REF!</definedName>
    <definedName name="SDPLPL" localSheetId="7">#REF!</definedName>
    <definedName name="SDPLPL" localSheetId="8">#REF!</definedName>
    <definedName name="SDPLPL" localSheetId="19">#REF!</definedName>
    <definedName name="SDPLPL" localSheetId="21">#REF!</definedName>
    <definedName name="SDPLPL" localSheetId="22">#REF!</definedName>
    <definedName name="SDPLPL" localSheetId="23">#REF!</definedName>
    <definedName name="SDPLPL" localSheetId="24">#REF!</definedName>
    <definedName name="SDPLPL" localSheetId="25">#REF!</definedName>
    <definedName name="SDPLPL" localSheetId="26">#REF!</definedName>
    <definedName name="SDPLPL" localSheetId="27">#REF!</definedName>
    <definedName name="SDPLPL" localSheetId="28">#REF!</definedName>
    <definedName name="SDPLPL" localSheetId="9">#REF!</definedName>
    <definedName name="SDPLPL" localSheetId="4">#REF!</definedName>
    <definedName name="SDPLPL">#REF!</definedName>
    <definedName name="Sealer" localSheetId="35">#REF!</definedName>
    <definedName name="Sealer" localSheetId="39">#REF!</definedName>
    <definedName name="Sealer" localSheetId="29">#REF!</definedName>
    <definedName name="Sealer" localSheetId="30">#REF!</definedName>
    <definedName name="Sealer" localSheetId="31">#REF!</definedName>
    <definedName name="Sealer" localSheetId="33">#REF!</definedName>
    <definedName name="Sealer" localSheetId="34">#REF!</definedName>
    <definedName name="Sealer" localSheetId="36">#REF!</definedName>
    <definedName name="Sealer" localSheetId="37">#REF!</definedName>
    <definedName name="Sealer" localSheetId="38">#REF!</definedName>
    <definedName name="Sealer" localSheetId="40">#REF!</definedName>
    <definedName name="Sealer" localSheetId="41">#REF!</definedName>
    <definedName name="Sealer" localSheetId="42">#REF!</definedName>
    <definedName name="Sealer" localSheetId="43">#REF!</definedName>
    <definedName name="Sealer" localSheetId="44">#REF!</definedName>
    <definedName name="Sealer" localSheetId="32">#REF!</definedName>
    <definedName name="Sealer" localSheetId="10">#REF!</definedName>
    <definedName name="Sealer" localSheetId="11">#REF!</definedName>
    <definedName name="Sealer" localSheetId="12">#REF!</definedName>
    <definedName name="Sealer" localSheetId="13">#REF!</definedName>
    <definedName name="Sealer" localSheetId="14">#REF!</definedName>
    <definedName name="Sealer" localSheetId="15">#REF!</definedName>
    <definedName name="Sealer" localSheetId="16">#REF!</definedName>
    <definedName name="Sealer" localSheetId="17">#REF!</definedName>
    <definedName name="Sealer" localSheetId="18">#REF!</definedName>
    <definedName name="Sealer" localSheetId="20">#REF!</definedName>
    <definedName name="Sealer" localSheetId="5">#REF!</definedName>
    <definedName name="Sealer" localSheetId="6">#REF!</definedName>
    <definedName name="Sealer" localSheetId="7">#REF!</definedName>
    <definedName name="Sealer" localSheetId="8">#REF!</definedName>
    <definedName name="Sealer" localSheetId="19">#REF!</definedName>
    <definedName name="Sealer" localSheetId="21">#REF!</definedName>
    <definedName name="Sealer" localSheetId="22">#REF!</definedName>
    <definedName name="Sealer" localSheetId="23">#REF!</definedName>
    <definedName name="Sealer" localSheetId="24">#REF!</definedName>
    <definedName name="Sealer" localSheetId="25">#REF!</definedName>
    <definedName name="Sealer" localSheetId="26">#REF!</definedName>
    <definedName name="Sealer" localSheetId="27">#REF!</definedName>
    <definedName name="Sealer" localSheetId="28">#REF!</definedName>
    <definedName name="Sealer" localSheetId="9">#REF!</definedName>
    <definedName name="Sealer" localSheetId="4">#REF!</definedName>
    <definedName name="Sealer">#REF!</definedName>
    <definedName name="sec_deposit" localSheetId="35">#REF!</definedName>
    <definedName name="sec_deposit" localSheetId="39">#REF!</definedName>
    <definedName name="sec_deposit" localSheetId="29">#REF!</definedName>
    <definedName name="sec_deposit" localSheetId="30">#REF!</definedName>
    <definedName name="sec_deposit" localSheetId="31">#REF!</definedName>
    <definedName name="sec_deposit" localSheetId="33">#REF!</definedName>
    <definedName name="sec_deposit" localSheetId="34">#REF!</definedName>
    <definedName name="sec_deposit" localSheetId="36">#REF!</definedName>
    <definedName name="sec_deposit" localSheetId="37">#REF!</definedName>
    <definedName name="sec_deposit" localSheetId="38">#REF!</definedName>
    <definedName name="sec_deposit" localSheetId="40">#REF!</definedName>
    <definedName name="sec_deposit" localSheetId="41">#REF!</definedName>
    <definedName name="sec_deposit" localSheetId="42">#REF!</definedName>
    <definedName name="sec_deposit" localSheetId="43">#REF!</definedName>
    <definedName name="sec_deposit" localSheetId="44">#REF!</definedName>
    <definedName name="sec_deposit" localSheetId="32">#REF!</definedName>
    <definedName name="sec_deposit" localSheetId="10">#REF!</definedName>
    <definedName name="sec_deposit" localSheetId="11">#REF!</definedName>
    <definedName name="sec_deposit" localSheetId="12">#REF!</definedName>
    <definedName name="sec_deposit" localSheetId="13">#REF!</definedName>
    <definedName name="sec_deposit" localSheetId="14">#REF!</definedName>
    <definedName name="sec_deposit" localSheetId="15">#REF!</definedName>
    <definedName name="sec_deposit" localSheetId="16">#REF!</definedName>
    <definedName name="sec_deposit" localSheetId="17">#REF!</definedName>
    <definedName name="sec_deposit" localSheetId="18">#REF!</definedName>
    <definedName name="sec_deposit" localSheetId="20">#REF!</definedName>
    <definedName name="sec_deposit" localSheetId="5">#REF!</definedName>
    <definedName name="sec_deposit" localSheetId="6">#REF!</definedName>
    <definedName name="sec_deposit" localSheetId="7">#REF!</definedName>
    <definedName name="sec_deposit" localSheetId="8">#REF!</definedName>
    <definedName name="sec_deposit" localSheetId="19">#REF!</definedName>
    <definedName name="sec_deposit" localSheetId="21">#REF!</definedName>
    <definedName name="sec_deposit" localSheetId="22">#REF!</definedName>
    <definedName name="sec_deposit" localSheetId="23">#REF!</definedName>
    <definedName name="sec_deposit" localSheetId="24">#REF!</definedName>
    <definedName name="sec_deposit" localSheetId="25">#REF!</definedName>
    <definedName name="sec_deposit" localSheetId="26">#REF!</definedName>
    <definedName name="sec_deposit" localSheetId="27">#REF!</definedName>
    <definedName name="sec_deposit" localSheetId="28">#REF!</definedName>
    <definedName name="sec_deposit" localSheetId="9">#REF!</definedName>
    <definedName name="sec_deposit" localSheetId="4">#REF!</definedName>
    <definedName name="sec_deposit">#REF!</definedName>
    <definedName name="secured" localSheetId="35">#REF!</definedName>
    <definedName name="secured" localSheetId="39">#REF!</definedName>
    <definedName name="secured" localSheetId="29">#REF!</definedName>
    <definedName name="secured" localSheetId="30">#REF!</definedName>
    <definedName name="secured" localSheetId="31">#REF!</definedName>
    <definedName name="secured" localSheetId="33">#REF!</definedName>
    <definedName name="secured" localSheetId="34">#REF!</definedName>
    <definedName name="secured" localSheetId="36">#REF!</definedName>
    <definedName name="secured" localSheetId="37">#REF!</definedName>
    <definedName name="secured" localSheetId="38">#REF!</definedName>
    <definedName name="secured" localSheetId="40">#REF!</definedName>
    <definedName name="secured" localSheetId="41">#REF!</definedName>
    <definedName name="secured" localSheetId="42">#REF!</definedName>
    <definedName name="secured" localSheetId="43">#REF!</definedName>
    <definedName name="secured" localSheetId="44">#REF!</definedName>
    <definedName name="secured" localSheetId="32">#REF!</definedName>
    <definedName name="secured" localSheetId="10">#REF!</definedName>
    <definedName name="secured" localSheetId="11">#REF!</definedName>
    <definedName name="secured" localSheetId="12">#REF!</definedName>
    <definedName name="secured" localSheetId="13">#REF!</definedName>
    <definedName name="secured" localSheetId="14">#REF!</definedName>
    <definedName name="secured" localSheetId="15">#REF!</definedName>
    <definedName name="secured" localSheetId="16">#REF!</definedName>
    <definedName name="secured" localSheetId="17">#REF!</definedName>
    <definedName name="secured" localSheetId="18">#REF!</definedName>
    <definedName name="secured" localSheetId="20">#REF!</definedName>
    <definedName name="secured" localSheetId="5">#REF!</definedName>
    <definedName name="secured" localSheetId="6">#REF!</definedName>
    <definedName name="secured" localSheetId="7">#REF!</definedName>
    <definedName name="secured" localSheetId="8">#REF!</definedName>
    <definedName name="secured" localSheetId="19">#REF!</definedName>
    <definedName name="secured" localSheetId="21">#REF!</definedName>
    <definedName name="secured" localSheetId="22">#REF!</definedName>
    <definedName name="secured" localSheetId="23">#REF!</definedName>
    <definedName name="secured" localSheetId="24">#REF!</definedName>
    <definedName name="secured" localSheetId="25">#REF!</definedName>
    <definedName name="secured" localSheetId="26">#REF!</definedName>
    <definedName name="secured" localSheetId="27">#REF!</definedName>
    <definedName name="secured" localSheetId="28">#REF!</definedName>
    <definedName name="secured" localSheetId="9">#REF!</definedName>
    <definedName name="secured" localSheetId="4">#REF!</definedName>
    <definedName name="secured">#REF!</definedName>
    <definedName name="sencount" hidden="1">1</definedName>
    <definedName name="Shaping" localSheetId="35">#REF!</definedName>
    <definedName name="Shaping" localSheetId="39">#REF!</definedName>
    <definedName name="Shaping" localSheetId="29">#REF!</definedName>
    <definedName name="Shaping" localSheetId="30">#REF!</definedName>
    <definedName name="Shaping" localSheetId="31">#REF!</definedName>
    <definedName name="Shaping" localSheetId="33">#REF!</definedName>
    <definedName name="Shaping" localSheetId="34">#REF!</definedName>
    <definedName name="Shaping" localSheetId="36">#REF!</definedName>
    <definedName name="Shaping" localSheetId="37">#REF!</definedName>
    <definedName name="Shaping" localSheetId="38">#REF!</definedName>
    <definedName name="Shaping" localSheetId="40">#REF!</definedName>
    <definedName name="Shaping" localSheetId="41">#REF!</definedName>
    <definedName name="Shaping" localSheetId="42">#REF!</definedName>
    <definedName name="Shaping" localSheetId="43">#REF!</definedName>
    <definedName name="Shaping" localSheetId="44">#REF!</definedName>
    <definedName name="Shaping" localSheetId="32">#REF!</definedName>
    <definedName name="Shaping" localSheetId="10">#REF!</definedName>
    <definedName name="Shaping" localSheetId="11">#REF!</definedName>
    <definedName name="Shaping" localSheetId="12">#REF!</definedName>
    <definedName name="Shaping" localSheetId="13">#REF!</definedName>
    <definedName name="Shaping" localSheetId="14">#REF!</definedName>
    <definedName name="Shaping" localSheetId="15">#REF!</definedName>
    <definedName name="Shaping" localSheetId="16">#REF!</definedName>
    <definedName name="Shaping" localSheetId="17">#REF!</definedName>
    <definedName name="Shaping" localSheetId="18">#REF!</definedName>
    <definedName name="Shaping" localSheetId="20">#REF!</definedName>
    <definedName name="Shaping" localSheetId="5">#REF!</definedName>
    <definedName name="Shaping" localSheetId="6">#REF!</definedName>
    <definedName name="Shaping" localSheetId="7">#REF!</definedName>
    <definedName name="Shaping" localSheetId="8">#REF!</definedName>
    <definedName name="Shaping" localSheetId="19">#REF!</definedName>
    <definedName name="Shaping" localSheetId="21">#REF!</definedName>
    <definedName name="Shaping" localSheetId="22">#REF!</definedName>
    <definedName name="Shaping" localSheetId="23">#REF!</definedName>
    <definedName name="Shaping" localSheetId="24">#REF!</definedName>
    <definedName name="Shaping" localSheetId="25">#REF!</definedName>
    <definedName name="Shaping" localSheetId="26">#REF!</definedName>
    <definedName name="Shaping" localSheetId="27">#REF!</definedName>
    <definedName name="Shaping" localSheetId="28">#REF!</definedName>
    <definedName name="Shaping" localSheetId="9">#REF!</definedName>
    <definedName name="Shaping" localSheetId="4">#REF!</definedName>
    <definedName name="Shaping">#REF!</definedName>
    <definedName name="ShoulderEmb." localSheetId="35">#REF!</definedName>
    <definedName name="ShoulderEmb." localSheetId="39">#REF!</definedName>
    <definedName name="ShoulderEmb." localSheetId="29">#REF!</definedName>
    <definedName name="ShoulderEmb." localSheetId="30">#REF!</definedName>
    <definedName name="ShoulderEmb." localSheetId="31">#REF!</definedName>
    <definedName name="ShoulderEmb." localSheetId="33">#REF!</definedName>
    <definedName name="ShoulderEmb." localSheetId="34">#REF!</definedName>
    <definedName name="ShoulderEmb." localSheetId="36">#REF!</definedName>
    <definedName name="ShoulderEmb." localSheetId="37">#REF!</definedName>
    <definedName name="ShoulderEmb." localSheetId="38">#REF!</definedName>
    <definedName name="ShoulderEmb." localSheetId="40">#REF!</definedName>
    <definedName name="ShoulderEmb." localSheetId="41">#REF!</definedName>
    <definedName name="ShoulderEmb." localSheetId="42">#REF!</definedName>
    <definedName name="ShoulderEmb." localSheetId="43">#REF!</definedName>
    <definedName name="ShoulderEmb." localSheetId="44">#REF!</definedName>
    <definedName name="ShoulderEmb." localSheetId="32">#REF!</definedName>
    <definedName name="ShoulderEmb." localSheetId="10">#REF!</definedName>
    <definedName name="ShoulderEmb." localSheetId="11">#REF!</definedName>
    <definedName name="ShoulderEmb." localSheetId="12">#REF!</definedName>
    <definedName name="ShoulderEmb." localSheetId="13">#REF!</definedName>
    <definedName name="ShoulderEmb." localSheetId="14">#REF!</definedName>
    <definedName name="ShoulderEmb." localSheetId="15">#REF!</definedName>
    <definedName name="ShoulderEmb." localSheetId="16">#REF!</definedName>
    <definedName name="ShoulderEmb." localSheetId="17">#REF!</definedName>
    <definedName name="ShoulderEmb." localSheetId="18">#REF!</definedName>
    <definedName name="ShoulderEmb." localSheetId="20">#REF!</definedName>
    <definedName name="ShoulderEmb." localSheetId="5">#REF!</definedName>
    <definedName name="ShoulderEmb." localSheetId="6">#REF!</definedName>
    <definedName name="ShoulderEmb." localSheetId="7">#REF!</definedName>
    <definedName name="ShoulderEmb." localSheetId="8">#REF!</definedName>
    <definedName name="ShoulderEmb." localSheetId="19">#REF!</definedName>
    <definedName name="ShoulderEmb." localSheetId="21">#REF!</definedName>
    <definedName name="ShoulderEmb." localSheetId="22">#REF!</definedName>
    <definedName name="ShoulderEmb." localSheetId="23">#REF!</definedName>
    <definedName name="ShoulderEmb." localSheetId="24">#REF!</definedName>
    <definedName name="ShoulderEmb." localSheetId="25">#REF!</definedName>
    <definedName name="ShoulderEmb." localSheetId="26">#REF!</definedName>
    <definedName name="ShoulderEmb." localSheetId="27">#REF!</definedName>
    <definedName name="ShoulderEmb." localSheetId="28">#REF!</definedName>
    <definedName name="ShoulderEmb." localSheetId="9">#REF!</definedName>
    <definedName name="ShoulderEmb." localSheetId="4">#REF!</definedName>
    <definedName name="ShoulderEmb.">#REF!</definedName>
    <definedName name="ShoulderSubbase" localSheetId="35">#REF!</definedName>
    <definedName name="ShoulderSubbase" localSheetId="39">#REF!</definedName>
    <definedName name="ShoulderSubbase" localSheetId="29">#REF!</definedName>
    <definedName name="ShoulderSubbase" localSheetId="30">#REF!</definedName>
    <definedName name="ShoulderSubbase" localSheetId="31">#REF!</definedName>
    <definedName name="ShoulderSubbase" localSheetId="33">#REF!</definedName>
    <definedName name="ShoulderSubbase" localSheetId="34">#REF!</definedName>
    <definedName name="ShoulderSubbase" localSheetId="36">#REF!</definedName>
    <definedName name="ShoulderSubbase" localSheetId="37">#REF!</definedName>
    <definedName name="ShoulderSubbase" localSheetId="38">#REF!</definedName>
    <definedName name="ShoulderSubbase" localSheetId="40">#REF!</definedName>
    <definedName name="ShoulderSubbase" localSheetId="41">#REF!</definedName>
    <definedName name="ShoulderSubbase" localSheetId="42">#REF!</definedName>
    <definedName name="ShoulderSubbase" localSheetId="43">#REF!</definedName>
    <definedName name="ShoulderSubbase" localSheetId="44">#REF!</definedName>
    <definedName name="ShoulderSubbase" localSheetId="32">#REF!</definedName>
    <definedName name="ShoulderSubbase" localSheetId="10">#REF!</definedName>
    <definedName name="ShoulderSubbase" localSheetId="11">#REF!</definedName>
    <definedName name="ShoulderSubbase" localSheetId="12">#REF!</definedName>
    <definedName name="ShoulderSubbase" localSheetId="13">#REF!</definedName>
    <definedName name="ShoulderSubbase" localSheetId="14">#REF!</definedName>
    <definedName name="ShoulderSubbase" localSheetId="15">#REF!</definedName>
    <definedName name="ShoulderSubbase" localSheetId="16">#REF!</definedName>
    <definedName name="ShoulderSubbase" localSheetId="17">#REF!</definedName>
    <definedName name="ShoulderSubbase" localSheetId="18">#REF!</definedName>
    <definedName name="ShoulderSubbase" localSheetId="20">#REF!</definedName>
    <definedName name="ShoulderSubbase" localSheetId="5">#REF!</definedName>
    <definedName name="ShoulderSubbase" localSheetId="6">#REF!</definedName>
    <definedName name="ShoulderSubbase" localSheetId="7">#REF!</definedName>
    <definedName name="ShoulderSubbase" localSheetId="8">#REF!</definedName>
    <definedName name="ShoulderSubbase" localSheetId="19">#REF!</definedName>
    <definedName name="ShoulderSubbase" localSheetId="21">#REF!</definedName>
    <definedName name="ShoulderSubbase" localSheetId="22">#REF!</definedName>
    <definedName name="ShoulderSubbase" localSheetId="23">#REF!</definedName>
    <definedName name="ShoulderSubbase" localSheetId="24">#REF!</definedName>
    <definedName name="ShoulderSubbase" localSheetId="25">#REF!</definedName>
    <definedName name="ShoulderSubbase" localSheetId="26">#REF!</definedName>
    <definedName name="ShoulderSubbase" localSheetId="27">#REF!</definedName>
    <definedName name="ShoulderSubbase" localSheetId="28">#REF!</definedName>
    <definedName name="ShoulderSubbase" localSheetId="9">#REF!</definedName>
    <definedName name="ShoulderSubbase" localSheetId="4">#REF!</definedName>
    <definedName name="ShoulderSubbase">#REF!</definedName>
    <definedName name="Site_No" localSheetId="35">#REF!</definedName>
    <definedName name="Site_No" localSheetId="39">#REF!</definedName>
    <definedName name="Site_No" localSheetId="29">#REF!</definedName>
    <definedName name="Site_No" localSheetId="30">#REF!</definedName>
    <definedName name="Site_No" localSheetId="31">#REF!</definedName>
    <definedName name="Site_No" localSheetId="33">#REF!</definedName>
    <definedName name="Site_No" localSheetId="34">#REF!</definedName>
    <definedName name="Site_No" localSheetId="36">#REF!</definedName>
    <definedName name="Site_No" localSheetId="37">#REF!</definedName>
    <definedName name="Site_No" localSheetId="38">#REF!</definedName>
    <definedName name="Site_No" localSheetId="40">#REF!</definedName>
    <definedName name="Site_No" localSheetId="41">#REF!</definedName>
    <definedName name="Site_No" localSheetId="42">#REF!</definedName>
    <definedName name="Site_No" localSheetId="43">#REF!</definedName>
    <definedName name="Site_No" localSheetId="44">#REF!</definedName>
    <definedName name="Site_No" localSheetId="32">#REF!</definedName>
    <definedName name="Site_No" localSheetId="10">#REF!</definedName>
    <definedName name="Site_No" localSheetId="11">#REF!</definedName>
    <definedName name="Site_No" localSheetId="12">#REF!</definedName>
    <definedName name="Site_No" localSheetId="13">#REF!</definedName>
    <definedName name="Site_No" localSheetId="14">#REF!</definedName>
    <definedName name="Site_No" localSheetId="15">#REF!</definedName>
    <definedName name="Site_No" localSheetId="16">#REF!</definedName>
    <definedName name="Site_No" localSheetId="17">#REF!</definedName>
    <definedName name="Site_No" localSheetId="18">#REF!</definedName>
    <definedName name="Site_No" localSheetId="20">#REF!</definedName>
    <definedName name="Site_No" localSheetId="5">#REF!</definedName>
    <definedName name="Site_No" localSheetId="6">#REF!</definedName>
    <definedName name="Site_No" localSheetId="7">#REF!</definedName>
    <definedName name="Site_No" localSheetId="8">#REF!</definedName>
    <definedName name="Site_No" localSheetId="19">#REF!</definedName>
    <definedName name="Site_No" localSheetId="21">#REF!</definedName>
    <definedName name="Site_No" localSheetId="22">#REF!</definedName>
    <definedName name="Site_No" localSheetId="23">#REF!</definedName>
    <definedName name="Site_No" localSheetId="24">#REF!</definedName>
    <definedName name="Site_No" localSheetId="25">#REF!</definedName>
    <definedName name="Site_No" localSheetId="26">#REF!</definedName>
    <definedName name="Site_No" localSheetId="27">#REF!</definedName>
    <definedName name="Site_No" localSheetId="28">#REF!</definedName>
    <definedName name="Site_No" localSheetId="9">#REF!</definedName>
    <definedName name="Site_No" localSheetId="4">#REF!</definedName>
    <definedName name="Site_No">#REF!</definedName>
    <definedName name="SiteEstablishmentandOH">5.5/100</definedName>
    <definedName name="SL.GroundCovers" localSheetId="35">#REF!</definedName>
    <definedName name="SL.GroundCovers" localSheetId="39">#REF!</definedName>
    <definedName name="SL.GroundCovers" localSheetId="29">#REF!</definedName>
    <definedName name="SL.GroundCovers" localSheetId="30">#REF!</definedName>
    <definedName name="SL.GroundCovers" localSheetId="31">#REF!</definedName>
    <definedName name="SL.GroundCovers" localSheetId="33">#REF!</definedName>
    <definedName name="SL.GroundCovers" localSheetId="34">#REF!</definedName>
    <definedName name="SL.GroundCovers" localSheetId="36">#REF!</definedName>
    <definedName name="SL.GroundCovers" localSheetId="37">#REF!</definedName>
    <definedName name="SL.GroundCovers" localSheetId="38">#REF!</definedName>
    <definedName name="SL.GroundCovers" localSheetId="40">#REF!</definedName>
    <definedName name="SL.GroundCovers" localSheetId="41">#REF!</definedName>
    <definedName name="SL.GroundCovers" localSheetId="42">#REF!</definedName>
    <definedName name="SL.GroundCovers" localSheetId="43">#REF!</definedName>
    <definedName name="SL.GroundCovers" localSheetId="44">#REF!</definedName>
    <definedName name="SL.GroundCovers" localSheetId="32">#REF!</definedName>
    <definedName name="SL.GroundCovers" localSheetId="10">#REF!</definedName>
    <definedName name="SL.GroundCovers" localSheetId="11">#REF!</definedName>
    <definedName name="SL.GroundCovers" localSheetId="12">#REF!</definedName>
    <definedName name="SL.GroundCovers" localSheetId="13">#REF!</definedName>
    <definedName name="SL.GroundCovers" localSheetId="14">#REF!</definedName>
    <definedName name="SL.GroundCovers" localSheetId="15">#REF!</definedName>
    <definedName name="SL.GroundCovers" localSheetId="16">#REF!</definedName>
    <definedName name="SL.GroundCovers" localSheetId="17">#REF!</definedName>
    <definedName name="SL.GroundCovers" localSheetId="18">#REF!</definedName>
    <definedName name="SL.GroundCovers" localSheetId="20">#REF!</definedName>
    <definedName name="SL.GroundCovers" localSheetId="5">#REF!</definedName>
    <definedName name="SL.GroundCovers" localSheetId="6">#REF!</definedName>
    <definedName name="SL.GroundCovers" localSheetId="7">#REF!</definedName>
    <definedName name="SL.GroundCovers" localSheetId="8">#REF!</definedName>
    <definedName name="SL.GroundCovers" localSheetId="19">#REF!</definedName>
    <definedName name="SL.GroundCovers" localSheetId="21">#REF!</definedName>
    <definedName name="SL.GroundCovers" localSheetId="22">#REF!</definedName>
    <definedName name="SL.GroundCovers" localSheetId="23">#REF!</definedName>
    <definedName name="SL.GroundCovers" localSheetId="24">#REF!</definedName>
    <definedName name="SL.GroundCovers" localSheetId="25">#REF!</definedName>
    <definedName name="SL.GroundCovers" localSheetId="26">#REF!</definedName>
    <definedName name="SL.GroundCovers" localSheetId="27">#REF!</definedName>
    <definedName name="SL.GroundCovers" localSheetId="28">#REF!</definedName>
    <definedName name="SL.GroundCovers" localSheetId="9">#REF!</definedName>
    <definedName name="SL.GroundCovers" localSheetId="4">#REF!</definedName>
    <definedName name="SL.GroundCovers">#REF!</definedName>
    <definedName name="SL.Lawn" localSheetId="35">#REF!</definedName>
    <definedName name="SL.Lawn" localSheetId="39">#REF!</definedName>
    <definedName name="SL.Lawn" localSheetId="29">#REF!</definedName>
    <definedName name="SL.Lawn" localSheetId="30">#REF!</definedName>
    <definedName name="SL.Lawn" localSheetId="31">#REF!</definedName>
    <definedName name="SL.Lawn" localSheetId="33">#REF!</definedName>
    <definedName name="SL.Lawn" localSheetId="34">#REF!</definedName>
    <definedName name="SL.Lawn" localSheetId="36">#REF!</definedName>
    <definedName name="SL.Lawn" localSheetId="37">#REF!</definedName>
    <definedName name="SL.Lawn" localSheetId="38">#REF!</definedName>
    <definedName name="SL.Lawn" localSheetId="40">#REF!</definedName>
    <definedName name="SL.Lawn" localSheetId="41">#REF!</definedName>
    <definedName name="SL.Lawn" localSheetId="42">#REF!</definedName>
    <definedName name="SL.Lawn" localSheetId="43">#REF!</definedName>
    <definedName name="SL.Lawn" localSheetId="44">#REF!</definedName>
    <definedName name="SL.Lawn" localSheetId="32">#REF!</definedName>
    <definedName name="SL.Lawn" localSheetId="10">#REF!</definedName>
    <definedName name="SL.Lawn" localSheetId="11">#REF!</definedName>
    <definedName name="SL.Lawn" localSheetId="12">#REF!</definedName>
    <definedName name="SL.Lawn" localSheetId="13">#REF!</definedName>
    <definedName name="SL.Lawn" localSheetId="14">#REF!</definedName>
    <definedName name="SL.Lawn" localSheetId="15">#REF!</definedName>
    <definedName name="SL.Lawn" localSheetId="16">#REF!</definedName>
    <definedName name="SL.Lawn" localSheetId="17">#REF!</definedName>
    <definedName name="SL.Lawn" localSheetId="18">#REF!</definedName>
    <definedName name="SL.Lawn" localSheetId="20">#REF!</definedName>
    <definedName name="SL.Lawn" localSheetId="5">#REF!</definedName>
    <definedName name="SL.Lawn" localSheetId="6">#REF!</definedName>
    <definedName name="SL.Lawn" localSheetId="7">#REF!</definedName>
    <definedName name="SL.Lawn" localSheetId="8">#REF!</definedName>
    <definedName name="SL.Lawn" localSheetId="19">#REF!</definedName>
    <definedName name="SL.Lawn" localSheetId="21">#REF!</definedName>
    <definedName name="SL.Lawn" localSheetId="22">#REF!</definedName>
    <definedName name="SL.Lawn" localSheetId="23">#REF!</definedName>
    <definedName name="SL.Lawn" localSheetId="24">#REF!</definedName>
    <definedName name="SL.Lawn" localSheetId="25">#REF!</definedName>
    <definedName name="SL.Lawn" localSheetId="26">#REF!</definedName>
    <definedName name="SL.Lawn" localSheetId="27">#REF!</definedName>
    <definedName name="SL.Lawn" localSheetId="28">#REF!</definedName>
    <definedName name="SL.Lawn" localSheetId="9">#REF!</definedName>
    <definedName name="SL.Lawn" localSheetId="4">#REF!</definedName>
    <definedName name="SL.Lawn">#REF!</definedName>
    <definedName name="SL.Misc" localSheetId="35">#REF!</definedName>
    <definedName name="SL.Misc" localSheetId="39">#REF!</definedName>
    <definedName name="SL.Misc" localSheetId="29">#REF!</definedName>
    <definedName name="SL.Misc" localSheetId="30">#REF!</definedName>
    <definedName name="SL.Misc" localSheetId="31">#REF!</definedName>
    <definedName name="SL.Misc" localSheetId="33">#REF!</definedName>
    <definedName name="SL.Misc" localSheetId="34">#REF!</definedName>
    <definedName name="SL.Misc" localSheetId="36">#REF!</definedName>
    <definedName name="SL.Misc" localSheetId="37">#REF!</definedName>
    <definedName name="SL.Misc" localSheetId="38">#REF!</definedName>
    <definedName name="SL.Misc" localSheetId="40">#REF!</definedName>
    <definedName name="SL.Misc" localSheetId="41">#REF!</definedName>
    <definedName name="SL.Misc" localSheetId="42">#REF!</definedName>
    <definedName name="SL.Misc" localSheetId="43">#REF!</definedName>
    <definedName name="SL.Misc" localSheetId="44">#REF!</definedName>
    <definedName name="SL.Misc" localSheetId="32">#REF!</definedName>
    <definedName name="SL.Misc" localSheetId="10">#REF!</definedName>
    <definedName name="SL.Misc" localSheetId="11">#REF!</definedName>
    <definedName name="SL.Misc" localSheetId="12">#REF!</definedName>
    <definedName name="SL.Misc" localSheetId="13">#REF!</definedName>
    <definedName name="SL.Misc" localSheetId="14">#REF!</definedName>
    <definedName name="SL.Misc" localSheetId="15">#REF!</definedName>
    <definedName name="SL.Misc" localSheetId="16">#REF!</definedName>
    <definedName name="SL.Misc" localSheetId="17">#REF!</definedName>
    <definedName name="SL.Misc" localSheetId="18">#REF!</definedName>
    <definedName name="SL.Misc" localSheetId="20">#REF!</definedName>
    <definedName name="SL.Misc" localSheetId="5">#REF!</definedName>
    <definedName name="SL.Misc" localSheetId="6">#REF!</definedName>
    <definedName name="SL.Misc" localSheetId="7">#REF!</definedName>
    <definedName name="SL.Misc" localSheetId="8">#REF!</definedName>
    <definedName name="SL.Misc" localSheetId="19">#REF!</definedName>
    <definedName name="SL.Misc" localSheetId="21">#REF!</definedName>
    <definedName name="SL.Misc" localSheetId="22">#REF!</definedName>
    <definedName name="SL.Misc" localSheetId="23">#REF!</definedName>
    <definedName name="SL.Misc" localSheetId="24">#REF!</definedName>
    <definedName name="SL.Misc" localSheetId="25">#REF!</definedName>
    <definedName name="SL.Misc" localSheetId="26">#REF!</definedName>
    <definedName name="SL.Misc" localSheetId="27">#REF!</definedName>
    <definedName name="SL.Misc" localSheetId="28">#REF!</definedName>
    <definedName name="SL.Misc" localSheetId="9">#REF!</definedName>
    <definedName name="SL.Misc" localSheetId="4">#REF!</definedName>
    <definedName name="SL.Misc">#REF!</definedName>
    <definedName name="SL.Palms" localSheetId="35">#REF!</definedName>
    <definedName name="SL.Palms" localSheetId="39">#REF!</definedName>
    <definedName name="SL.Palms" localSheetId="29">#REF!</definedName>
    <definedName name="SL.Palms" localSheetId="30">#REF!</definedName>
    <definedName name="SL.Palms" localSheetId="31">#REF!</definedName>
    <definedName name="SL.Palms" localSheetId="33">#REF!</definedName>
    <definedName name="SL.Palms" localSheetId="34">#REF!</definedName>
    <definedName name="SL.Palms" localSheetId="36">#REF!</definedName>
    <definedName name="SL.Palms" localSheetId="37">#REF!</definedName>
    <definedName name="SL.Palms" localSheetId="38">#REF!</definedName>
    <definedName name="SL.Palms" localSheetId="40">#REF!</definedName>
    <definedName name="SL.Palms" localSheetId="41">#REF!</definedName>
    <definedName name="SL.Palms" localSheetId="42">#REF!</definedName>
    <definedName name="SL.Palms" localSheetId="43">#REF!</definedName>
    <definedName name="SL.Palms" localSheetId="44">#REF!</definedName>
    <definedName name="SL.Palms" localSheetId="32">#REF!</definedName>
    <definedName name="SL.Palms" localSheetId="10">#REF!</definedName>
    <definedName name="SL.Palms" localSheetId="11">#REF!</definedName>
    <definedName name="SL.Palms" localSheetId="12">#REF!</definedName>
    <definedName name="SL.Palms" localSheetId="13">#REF!</definedName>
    <definedName name="SL.Palms" localSheetId="14">#REF!</definedName>
    <definedName name="SL.Palms" localSheetId="15">#REF!</definedName>
    <definedName name="SL.Palms" localSheetId="16">#REF!</definedName>
    <definedName name="SL.Palms" localSheetId="17">#REF!</definedName>
    <definedName name="SL.Palms" localSheetId="18">#REF!</definedName>
    <definedName name="SL.Palms" localSheetId="20">#REF!</definedName>
    <definedName name="SL.Palms" localSheetId="5">#REF!</definedName>
    <definedName name="SL.Palms" localSheetId="6">#REF!</definedName>
    <definedName name="SL.Palms" localSheetId="7">#REF!</definedName>
    <definedName name="SL.Palms" localSheetId="8">#REF!</definedName>
    <definedName name="SL.Palms" localSheetId="19">#REF!</definedName>
    <definedName name="SL.Palms" localSheetId="21">#REF!</definedName>
    <definedName name="SL.Palms" localSheetId="22">#REF!</definedName>
    <definedName name="SL.Palms" localSheetId="23">#REF!</definedName>
    <definedName name="SL.Palms" localSheetId="24">#REF!</definedName>
    <definedName name="SL.Palms" localSheetId="25">#REF!</definedName>
    <definedName name="SL.Palms" localSheetId="26">#REF!</definedName>
    <definedName name="SL.Palms" localSheetId="27">#REF!</definedName>
    <definedName name="SL.Palms" localSheetId="28">#REF!</definedName>
    <definedName name="SL.Palms" localSheetId="9">#REF!</definedName>
    <definedName name="SL.Palms" localSheetId="4">#REF!</definedName>
    <definedName name="SL.Palms">#REF!</definedName>
    <definedName name="SL.Shrubs" localSheetId="35">#REF!</definedName>
    <definedName name="SL.Shrubs" localSheetId="39">#REF!</definedName>
    <definedName name="SL.Shrubs" localSheetId="29">#REF!</definedName>
    <definedName name="SL.Shrubs" localSheetId="30">#REF!</definedName>
    <definedName name="SL.Shrubs" localSheetId="31">#REF!</definedName>
    <definedName name="SL.Shrubs" localSheetId="33">#REF!</definedName>
    <definedName name="SL.Shrubs" localSheetId="34">#REF!</definedName>
    <definedName name="SL.Shrubs" localSheetId="36">#REF!</definedName>
    <definedName name="SL.Shrubs" localSheetId="37">#REF!</definedName>
    <definedName name="SL.Shrubs" localSheetId="38">#REF!</definedName>
    <definedName name="SL.Shrubs" localSheetId="40">#REF!</definedName>
    <definedName name="SL.Shrubs" localSheetId="41">#REF!</definedName>
    <definedName name="SL.Shrubs" localSheetId="42">#REF!</definedName>
    <definedName name="SL.Shrubs" localSheetId="43">#REF!</definedName>
    <definedName name="SL.Shrubs" localSheetId="44">#REF!</definedName>
    <definedName name="SL.Shrubs" localSheetId="32">#REF!</definedName>
    <definedName name="SL.Shrubs" localSheetId="10">#REF!</definedName>
    <definedName name="SL.Shrubs" localSheetId="11">#REF!</definedName>
    <definedName name="SL.Shrubs" localSheetId="12">#REF!</definedName>
    <definedName name="SL.Shrubs" localSheetId="13">#REF!</definedName>
    <definedName name="SL.Shrubs" localSheetId="14">#REF!</definedName>
    <definedName name="SL.Shrubs" localSheetId="15">#REF!</definedName>
    <definedName name="SL.Shrubs" localSheetId="16">#REF!</definedName>
    <definedName name="SL.Shrubs" localSheetId="17">#REF!</definedName>
    <definedName name="SL.Shrubs" localSheetId="18">#REF!</definedName>
    <definedName name="SL.Shrubs" localSheetId="20">#REF!</definedName>
    <definedName name="SL.Shrubs" localSheetId="5">#REF!</definedName>
    <definedName name="SL.Shrubs" localSheetId="6">#REF!</definedName>
    <definedName name="SL.Shrubs" localSheetId="7">#REF!</definedName>
    <definedName name="SL.Shrubs" localSheetId="8">#REF!</definedName>
    <definedName name="SL.Shrubs" localSheetId="19">#REF!</definedName>
    <definedName name="SL.Shrubs" localSheetId="21">#REF!</definedName>
    <definedName name="SL.Shrubs" localSheetId="22">#REF!</definedName>
    <definedName name="SL.Shrubs" localSheetId="23">#REF!</definedName>
    <definedName name="SL.Shrubs" localSheetId="24">#REF!</definedName>
    <definedName name="SL.Shrubs" localSheetId="25">#REF!</definedName>
    <definedName name="SL.Shrubs" localSheetId="26">#REF!</definedName>
    <definedName name="SL.Shrubs" localSheetId="27">#REF!</definedName>
    <definedName name="SL.Shrubs" localSheetId="28">#REF!</definedName>
    <definedName name="SL.Shrubs" localSheetId="9">#REF!</definedName>
    <definedName name="SL.Shrubs" localSheetId="4">#REF!</definedName>
    <definedName name="SL.Shrubs">#REF!</definedName>
    <definedName name="SL.Succulents" localSheetId="35">#REF!</definedName>
    <definedName name="SL.Succulents" localSheetId="39">#REF!</definedName>
    <definedName name="SL.Succulents" localSheetId="29">#REF!</definedName>
    <definedName name="SL.Succulents" localSheetId="30">#REF!</definedName>
    <definedName name="SL.Succulents" localSheetId="31">#REF!</definedName>
    <definedName name="SL.Succulents" localSheetId="33">#REF!</definedName>
    <definedName name="SL.Succulents" localSheetId="34">#REF!</definedName>
    <definedName name="SL.Succulents" localSheetId="36">#REF!</definedName>
    <definedName name="SL.Succulents" localSheetId="37">#REF!</definedName>
    <definedName name="SL.Succulents" localSheetId="38">#REF!</definedName>
    <definedName name="SL.Succulents" localSheetId="40">#REF!</definedName>
    <definedName name="SL.Succulents" localSheetId="41">#REF!</definedName>
    <definedName name="SL.Succulents" localSheetId="42">#REF!</definedName>
    <definedName name="SL.Succulents" localSheetId="43">#REF!</definedName>
    <definedName name="SL.Succulents" localSheetId="44">#REF!</definedName>
    <definedName name="SL.Succulents" localSheetId="32">#REF!</definedName>
    <definedName name="SL.Succulents" localSheetId="10">#REF!</definedName>
    <definedName name="SL.Succulents" localSheetId="11">#REF!</definedName>
    <definedName name="SL.Succulents" localSheetId="12">#REF!</definedName>
    <definedName name="SL.Succulents" localSheetId="13">#REF!</definedName>
    <definedName name="SL.Succulents" localSheetId="14">#REF!</definedName>
    <definedName name="SL.Succulents" localSheetId="15">#REF!</definedName>
    <definedName name="SL.Succulents" localSheetId="16">#REF!</definedName>
    <definedName name="SL.Succulents" localSheetId="17">#REF!</definedName>
    <definedName name="SL.Succulents" localSheetId="18">#REF!</definedName>
    <definedName name="SL.Succulents" localSheetId="20">#REF!</definedName>
    <definedName name="SL.Succulents" localSheetId="5">#REF!</definedName>
    <definedName name="SL.Succulents" localSheetId="6">#REF!</definedName>
    <definedName name="SL.Succulents" localSheetId="7">#REF!</definedName>
    <definedName name="SL.Succulents" localSheetId="8">#REF!</definedName>
    <definedName name="SL.Succulents" localSheetId="19">#REF!</definedName>
    <definedName name="SL.Succulents" localSheetId="21">#REF!</definedName>
    <definedName name="SL.Succulents" localSheetId="22">#REF!</definedName>
    <definedName name="SL.Succulents" localSheetId="23">#REF!</definedName>
    <definedName name="SL.Succulents" localSheetId="24">#REF!</definedName>
    <definedName name="SL.Succulents" localSheetId="25">#REF!</definedName>
    <definedName name="SL.Succulents" localSheetId="26">#REF!</definedName>
    <definedName name="SL.Succulents" localSheetId="27">#REF!</definedName>
    <definedName name="SL.Succulents" localSheetId="28">#REF!</definedName>
    <definedName name="SL.Succulents" localSheetId="9">#REF!</definedName>
    <definedName name="SL.Succulents" localSheetId="4">#REF!</definedName>
    <definedName name="SL.Succulents">#REF!</definedName>
    <definedName name="SL.Trees" localSheetId="35">#REF!</definedName>
    <definedName name="SL.Trees" localSheetId="39">#REF!</definedName>
    <definedName name="SL.Trees" localSheetId="29">#REF!</definedName>
    <definedName name="SL.Trees" localSheetId="30">#REF!</definedName>
    <definedName name="SL.Trees" localSheetId="31">#REF!</definedName>
    <definedName name="SL.Trees" localSheetId="33">#REF!</definedName>
    <definedName name="SL.Trees" localSheetId="34">#REF!</definedName>
    <definedName name="SL.Trees" localSheetId="36">#REF!</definedName>
    <definedName name="SL.Trees" localSheetId="37">#REF!</definedName>
    <definedName name="SL.Trees" localSheetId="38">#REF!</definedName>
    <definedName name="SL.Trees" localSheetId="40">#REF!</definedName>
    <definedName name="SL.Trees" localSheetId="41">#REF!</definedName>
    <definedName name="SL.Trees" localSheetId="42">#REF!</definedName>
    <definedName name="SL.Trees" localSheetId="43">#REF!</definedName>
    <definedName name="SL.Trees" localSheetId="44">#REF!</definedName>
    <definedName name="SL.Trees" localSheetId="32">#REF!</definedName>
    <definedName name="SL.Trees" localSheetId="10">#REF!</definedName>
    <definedName name="SL.Trees" localSheetId="11">#REF!</definedName>
    <definedName name="SL.Trees" localSheetId="12">#REF!</definedName>
    <definedName name="SL.Trees" localSheetId="13">#REF!</definedName>
    <definedName name="SL.Trees" localSheetId="14">#REF!</definedName>
    <definedName name="SL.Trees" localSheetId="15">#REF!</definedName>
    <definedName name="SL.Trees" localSheetId="16">#REF!</definedName>
    <definedName name="SL.Trees" localSheetId="17">#REF!</definedName>
    <definedName name="SL.Trees" localSheetId="18">#REF!</definedName>
    <definedName name="SL.Trees" localSheetId="20">#REF!</definedName>
    <definedName name="SL.Trees" localSheetId="5">#REF!</definedName>
    <definedName name="SL.Trees" localSheetId="6">#REF!</definedName>
    <definedName name="SL.Trees" localSheetId="7">#REF!</definedName>
    <definedName name="SL.Trees" localSheetId="8">#REF!</definedName>
    <definedName name="SL.Trees" localSheetId="19">#REF!</definedName>
    <definedName name="SL.Trees" localSheetId="21">#REF!</definedName>
    <definedName name="SL.Trees" localSheetId="22">#REF!</definedName>
    <definedName name="SL.Trees" localSheetId="23">#REF!</definedName>
    <definedName name="SL.Trees" localSheetId="24">#REF!</definedName>
    <definedName name="SL.Trees" localSheetId="25">#REF!</definedName>
    <definedName name="SL.Trees" localSheetId="26">#REF!</definedName>
    <definedName name="SL.Trees" localSheetId="27">#REF!</definedName>
    <definedName name="SL.Trees" localSheetId="28">#REF!</definedName>
    <definedName name="SL.Trees" localSheetId="9">#REF!</definedName>
    <definedName name="SL.Trees" localSheetId="4">#REF!</definedName>
    <definedName name="SL.Trees">#REF!</definedName>
    <definedName name="sl1_print" localSheetId="35">#REF!</definedName>
    <definedName name="sl1_print" localSheetId="39">#REF!</definedName>
    <definedName name="sl1_print" localSheetId="29">#REF!</definedName>
    <definedName name="sl1_print" localSheetId="30">#REF!</definedName>
    <definedName name="sl1_print" localSheetId="31">#REF!</definedName>
    <definedName name="sl1_print" localSheetId="33">#REF!</definedName>
    <definedName name="sl1_print" localSheetId="34">#REF!</definedName>
    <definedName name="sl1_print" localSheetId="36">#REF!</definedName>
    <definedName name="sl1_print" localSheetId="37">#REF!</definedName>
    <definedName name="sl1_print" localSheetId="38">#REF!</definedName>
    <definedName name="sl1_print" localSheetId="40">#REF!</definedName>
    <definedName name="sl1_print" localSheetId="41">#REF!</definedName>
    <definedName name="sl1_print" localSheetId="42">#REF!</definedName>
    <definedName name="sl1_print" localSheetId="43">#REF!</definedName>
    <definedName name="sl1_print" localSheetId="44">#REF!</definedName>
    <definedName name="sl1_print" localSheetId="32">#REF!</definedName>
    <definedName name="sl1_print" localSheetId="10">#REF!</definedName>
    <definedName name="sl1_print" localSheetId="11">#REF!</definedName>
    <definedName name="sl1_print" localSheetId="12">#REF!</definedName>
    <definedName name="sl1_print" localSheetId="13">#REF!</definedName>
    <definedName name="sl1_print" localSheetId="14">#REF!</definedName>
    <definedName name="sl1_print" localSheetId="15">#REF!</definedName>
    <definedName name="sl1_print" localSheetId="16">#REF!</definedName>
    <definedName name="sl1_print" localSheetId="17">#REF!</definedName>
    <definedName name="sl1_print" localSheetId="18">#REF!</definedName>
    <definedName name="sl1_print" localSheetId="20">#REF!</definedName>
    <definedName name="sl1_print" localSheetId="5">#REF!</definedName>
    <definedName name="sl1_print" localSheetId="6">#REF!</definedName>
    <definedName name="sl1_print" localSheetId="7">#REF!</definedName>
    <definedName name="sl1_print" localSheetId="8">#REF!</definedName>
    <definedName name="sl1_print" localSheetId="19">#REF!</definedName>
    <definedName name="sl1_print" localSheetId="21">#REF!</definedName>
    <definedName name="sl1_print" localSheetId="22">#REF!</definedName>
    <definedName name="sl1_print" localSheetId="23">#REF!</definedName>
    <definedName name="sl1_print" localSheetId="24">#REF!</definedName>
    <definedName name="sl1_print" localSheetId="25">#REF!</definedName>
    <definedName name="sl1_print" localSheetId="26">#REF!</definedName>
    <definedName name="sl1_print" localSheetId="27">#REF!</definedName>
    <definedName name="sl1_print" localSheetId="28">#REF!</definedName>
    <definedName name="sl1_print" localSheetId="9">#REF!</definedName>
    <definedName name="sl1_print" localSheetId="4">#REF!</definedName>
    <definedName name="sl1_print">#REF!</definedName>
    <definedName name="sl1_title" localSheetId="35">#REF!</definedName>
    <definedName name="sl1_title" localSheetId="39">#REF!</definedName>
    <definedName name="sl1_title" localSheetId="29">#REF!</definedName>
    <definedName name="sl1_title" localSheetId="30">#REF!</definedName>
    <definedName name="sl1_title" localSheetId="31">#REF!</definedName>
    <definedName name="sl1_title" localSheetId="33">#REF!</definedName>
    <definedName name="sl1_title" localSheetId="34">#REF!</definedName>
    <definedName name="sl1_title" localSheetId="36">#REF!</definedName>
    <definedName name="sl1_title" localSheetId="37">#REF!</definedName>
    <definedName name="sl1_title" localSheetId="38">#REF!</definedName>
    <definedName name="sl1_title" localSheetId="40">#REF!</definedName>
    <definedName name="sl1_title" localSheetId="41">#REF!</definedName>
    <definedName name="sl1_title" localSheetId="42">#REF!</definedName>
    <definedName name="sl1_title" localSheetId="43">#REF!</definedName>
    <definedName name="sl1_title" localSheetId="44">#REF!</definedName>
    <definedName name="sl1_title" localSheetId="32">#REF!</definedName>
    <definedName name="sl1_title" localSheetId="10">#REF!</definedName>
    <definedName name="sl1_title" localSheetId="11">#REF!</definedName>
    <definedName name="sl1_title" localSheetId="12">#REF!</definedName>
    <definedName name="sl1_title" localSheetId="13">#REF!</definedName>
    <definedName name="sl1_title" localSheetId="14">#REF!</definedName>
    <definedName name="sl1_title" localSheetId="15">#REF!</definedName>
    <definedName name="sl1_title" localSheetId="16">#REF!</definedName>
    <definedName name="sl1_title" localSheetId="17">#REF!</definedName>
    <definedName name="sl1_title" localSheetId="18">#REF!</definedName>
    <definedName name="sl1_title" localSheetId="20">#REF!</definedName>
    <definedName name="sl1_title" localSheetId="5">#REF!</definedName>
    <definedName name="sl1_title" localSheetId="6">#REF!</definedName>
    <definedName name="sl1_title" localSheetId="7">#REF!</definedName>
    <definedName name="sl1_title" localSheetId="8">#REF!</definedName>
    <definedName name="sl1_title" localSheetId="19">#REF!</definedName>
    <definedName name="sl1_title" localSheetId="21">#REF!</definedName>
    <definedName name="sl1_title" localSheetId="22">#REF!</definedName>
    <definedName name="sl1_title" localSheetId="23">#REF!</definedName>
    <definedName name="sl1_title" localSheetId="24">#REF!</definedName>
    <definedName name="sl1_title" localSheetId="25">#REF!</definedName>
    <definedName name="sl1_title" localSheetId="26">#REF!</definedName>
    <definedName name="sl1_title" localSheetId="27">#REF!</definedName>
    <definedName name="sl1_title" localSheetId="28">#REF!</definedName>
    <definedName name="sl1_title" localSheetId="9">#REF!</definedName>
    <definedName name="sl1_title" localSheetId="4">#REF!</definedName>
    <definedName name="sl1_title">#REF!</definedName>
    <definedName name="sl2_print" localSheetId="35">#REF!</definedName>
    <definedName name="sl2_print" localSheetId="39">#REF!</definedName>
    <definedName name="sl2_print" localSheetId="29">#REF!</definedName>
    <definedName name="sl2_print" localSheetId="30">#REF!</definedName>
    <definedName name="sl2_print" localSheetId="31">#REF!</definedName>
    <definedName name="sl2_print" localSheetId="33">#REF!</definedName>
    <definedName name="sl2_print" localSheetId="34">#REF!</definedName>
    <definedName name="sl2_print" localSheetId="36">#REF!</definedName>
    <definedName name="sl2_print" localSheetId="37">#REF!</definedName>
    <definedName name="sl2_print" localSheetId="38">#REF!</definedName>
    <definedName name="sl2_print" localSheetId="40">#REF!</definedName>
    <definedName name="sl2_print" localSheetId="41">#REF!</definedName>
    <definedName name="sl2_print" localSheetId="42">#REF!</definedName>
    <definedName name="sl2_print" localSheetId="43">#REF!</definedName>
    <definedName name="sl2_print" localSheetId="44">#REF!</definedName>
    <definedName name="sl2_print" localSheetId="32">#REF!</definedName>
    <definedName name="sl2_print" localSheetId="10">#REF!</definedName>
    <definedName name="sl2_print" localSheetId="11">#REF!</definedName>
    <definedName name="sl2_print" localSheetId="12">#REF!</definedName>
    <definedName name="sl2_print" localSheetId="13">#REF!</definedName>
    <definedName name="sl2_print" localSheetId="14">#REF!</definedName>
    <definedName name="sl2_print" localSheetId="15">#REF!</definedName>
    <definedName name="sl2_print" localSheetId="16">#REF!</definedName>
    <definedName name="sl2_print" localSheetId="17">#REF!</definedName>
    <definedName name="sl2_print" localSheetId="18">#REF!</definedName>
    <definedName name="sl2_print" localSheetId="20">#REF!</definedName>
    <definedName name="sl2_print" localSheetId="5">#REF!</definedName>
    <definedName name="sl2_print" localSheetId="6">#REF!</definedName>
    <definedName name="sl2_print" localSheetId="7">#REF!</definedName>
    <definedName name="sl2_print" localSheetId="8">#REF!</definedName>
    <definedName name="sl2_print" localSheetId="19">#REF!</definedName>
    <definedName name="sl2_print" localSheetId="21">#REF!</definedName>
    <definedName name="sl2_print" localSheetId="22">#REF!</definedName>
    <definedName name="sl2_print" localSheetId="23">#REF!</definedName>
    <definedName name="sl2_print" localSheetId="24">#REF!</definedName>
    <definedName name="sl2_print" localSheetId="25">#REF!</definedName>
    <definedName name="sl2_print" localSheetId="26">#REF!</definedName>
    <definedName name="sl2_print" localSheetId="27">#REF!</definedName>
    <definedName name="sl2_print" localSheetId="28">#REF!</definedName>
    <definedName name="sl2_print" localSheetId="9">#REF!</definedName>
    <definedName name="sl2_print" localSheetId="4">#REF!</definedName>
    <definedName name="sl2_print">#REF!</definedName>
    <definedName name="sl2_title" localSheetId="35">#REF!</definedName>
    <definedName name="sl2_title" localSheetId="39">#REF!</definedName>
    <definedName name="sl2_title" localSheetId="29">#REF!</definedName>
    <definedName name="sl2_title" localSheetId="30">#REF!</definedName>
    <definedName name="sl2_title" localSheetId="31">#REF!</definedName>
    <definedName name="sl2_title" localSheetId="33">#REF!</definedName>
    <definedName name="sl2_title" localSheetId="34">#REF!</definedName>
    <definedName name="sl2_title" localSheetId="36">#REF!</definedName>
    <definedName name="sl2_title" localSheetId="37">#REF!</definedName>
    <definedName name="sl2_title" localSheetId="38">#REF!</definedName>
    <definedName name="sl2_title" localSheetId="40">#REF!</definedName>
    <definedName name="sl2_title" localSheetId="41">#REF!</definedName>
    <definedName name="sl2_title" localSheetId="42">#REF!</definedName>
    <definedName name="sl2_title" localSheetId="43">#REF!</definedName>
    <definedName name="sl2_title" localSheetId="44">#REF!</definedName>
    <definedName name="sl2_title" localSheetId="32">#REF!</definedName>
    <definedName name="sl2_title" localSheetId="10">#REF!</definedName>
    <definedName name="sl2_title" localSheetId="11">#REF!</definedName>
    <definedName name="sl2_title" localSheetId="12">#REF!</definedName>
    <definedName name="sl2_title" localSheetId="13">#REF!</definedName>
    <definedName name="sl2_title" localSheetId="14">#REF!</definedName>
    <definedName name="sl2_title" localSheetId="15">#REF!</definedName>
    <definedName name="sl2_title" localSheetId="16">#REF!</definedName>
    <definedName name="sl2_title" localSheetId="17">#REF!</definedName>
    <definedName name="sl2_title" localSheetId="18">#REF!</definedName>
    <definedName name="sl2_title" localSheetId="20">#REF!</definedName>
    <definedName name="sl2_title" localSheetId="5">#REF!</definedName>
    <definedName name="sl2_title" localSheetId="6">#REF!</definedName>
    <definedName name="sl2_title" localSheetId="7">#REF!</definedName>
    <definedName name="sl2_title" localSheetId="8">#REF!</definedName>
    <definedName name="sl2_title" localSheetId="19">#REF!</definedName>
    <definedName name="sl2_title" localSheetId="21">#REF!</definedName>
    <definedName name="sl2_title" localSheetId="22">#REF!</definedName>
    <definedName name="sl2_title" localSheetId="23">#REF!</definedName>
    <definedName name="sl2_title" localSheetId="24">#REF!</definedName>
    <definedName name="sl2_title" localSheetId="25">#REF!</definedName>
    <definedName name="sl2_title" localSheetId="26">#REF!</definedName>
    <definedName name="sl2_title" localSheetId="27">#REF!</definedName>
    <definedName name="sl2_title" localSheetId="28">#REF!</definedName>
    <definedName name="sl2_title" localSheetId="9">#REF!</definedName>
    <definedName name="sl2_title" localSheetId="4">#REF!</definedName>
    <definedName name="sl2_title">#REF!</definedName>
    <definedName name="Slab_Waste" localSheetId="35">#REF!</definedName>
    <definedName name="Slab_Waste" localSheetId="39">#REF!</definedName>
    <definedName name="Slab_Waste" localSheetId="29">#REF!</definedName>
    <definedName name="Slab_Waste" localSheetId="30">#REF!</definedName>
    <definedName name="Slab_Waste" localSheetId="31">#REF!</definedName>
    <definedName name="Slab_Waste" localSheetId="33">#REF!</definedName>
    <definedName name="Slab_Waste" localSheetId="34">#REF!</definedName>
    <definedName name="Slab_Waste" localSheetId="36">#REF!</definedName>
    <definedName name="Slab_Waste" localSheetId="37">#REF!</definedName>
    <definedName name="Slab_Waste" localSheetId="38">#REF!</definedName>
    <definedName name="Slab_Waste" localSheetId="40">#REF!</definedName>
    <definedName name="Slab_Waste" localSheetId="41">#REF!</definedName>
    <definedName name="Slab_Waste" localSheetId="42">#REF!</definedName>
    <definedName name="Slab_Waste" localSheetId="43">#REF!</definedName>
    <definedName name="Slab_Waste" localSheetId="44">#REF!</definedName>
    <definedName name="Slab_Waste" localSheetId="32">#REF!</definedName>
    <definedName name="Slab_Waste" localSheetId="10">#REF!</definedName>
    <definedName name="Slab_Waste" localSheetId="11">#REF!</definedName>
    <definedName name="Slab_Waste" localSheetId="12">#REF!</definedName>
    <definedName name="Slab_Waste" localSheetId="13">#REF!</definedName>
    <definedName name="Slab_Waste" localSheetId="14">#REF!</definedName>
    <definedName name="Slab_Waste" localSheetId="15">#REF!</definedName>
    <definedName name="Slab_Waste" localSheetId="16">#REF!</definedName>
    <definedName name="Slab_Waste" localSheetId="17">#REF!</definedName>
    <definedName name="Slab_Waste" localSheetId="18">#REF!</definedName>
    <definedName name="Slab_Waste" localSheetId="20">#REF!</definedName>
    <definedName name="Slab_Waste" localSheetId="5">#REF!</definedName>
    <definedName name="Slab_Waste" localSheetId="6">#REF!</definedName>
    <definedName name="Slab_Waste" localSheetId="7">#REF!</definedName>
    <definedName name="Slab_Waste" localSheetId="8">#REF!</definedName>
    <definedName name="Slab_Waste" localSheetId="19">#REF!</definedName>
    <definedName name="Slab_Waste" localSheetId="21">#REF!</definedName>
    <definedName name="Slab_Waste" localSheetId="22">#REF!</definedName>
    <definedName name="Slab_Waste" localSheetId="23">#REF!</definedName>
    <definedName name="Slab_Waste" localSheetId="24">#REF!</definedName>
    <definedName name="Slab_Waste" localSheetId="25">#REF!</definedName>
    <definedName name="Slab_Waste" localSheetId="26">#REF!</definedName>
    <definedName name="Slab_Waste" localSheetId="27">#REF!</definedName>
    <definedName name="Slab_Waste" localSheetId="28">#REF!</definedName>
    <definedName name="Slab_Waste" localSheetId="9">#REF!</definedName>
    <definedName name="Slab_Waste" localSheetId="4">#REF!</definedName>
    <definedName name="Slab_Waste">#REF!</definedName>
    <definedName name="SozlesmeRsYenParitesi" localSheetId="35">#REF!</definedName>
    <definedName name="SozlesmeRsYenParitesi" localSheetId="39">#REF!</definedName>
    <definedName name="SozlesmeRsYenParitesi" localSheetId="29">#REF!</definedName>
    <definedName name="SozlesmeRsYenParitesi" localSheetId="30">#REF!</definedName>
    <definedName name="SozlesmeRsYenParitesi" localSheetId="31">#REF!</definedName>
    <definedName name="SozlesmeRsYenParitesi" localSheetId="33">#REF!</definedName>
    <definedName name="SozlesmeRsYenParitesi" localSheetId="34">#REF!</definedName>
    <definedName name="SozlesmeRsYenParitesi" localSheetId="36">#REF!</definedName>
    <definedName name="SozlesmeRsYenParitesi" localSheetId="37">#REF!</definedName>
    <definedName name="SozlesmeRsYenParitesi" localSheetId="38">#REF!</definedName>
    <definedName name="SozlesmeRsYenParitesi" localSheetId="40">#REF!</definedName>
    <definedName name="SozlesmeRsYenParitesi" localSheetId="41">#REF!</definedName>
    <definedName name="SozlesmeRsYenParitesi" localSheetId="42">#REF!</definedName>
    <definedName name="SozlesmeRsYenParitesi" localSheetId="43">#REF!</definedName>
    <definedName name="SozlesmeRsYenParitesi" localSheetId="44">#REF!</definedName>
    <definedName name="SozlesmeRsYenParitesi" localSheetId="32">#REF!</definedName>
    <definedName name="SozlesmeRsYenParitesi" localSheetId="10">#REF!</definedName>
    <definedName name="SozlesmeRsYenParitesi" localSheetId="11">#REF!</definedName>
    <definedName name="SozlesmeRsYenParitesi" localSheetId="12">#REF!</definedName>
    <definedName name="SozlesmeRsYenParitesi" localSheetId="13">#REF!</definedName>
    <definedName name="SozlesmeRsYenParitesi" localSheetId="14">#REF!</definedName>
    <definedName name="SozlesmeRsYenParitesi" localSheetId="15">#REF!</definedName>
    <definedName name="SozlesmeRsYenParitesi" localSheetId="16">#REF!</definedName>
    <definedName name="SozlesmeRsYenParitesi" localSheetId="17">#REF!</definedName>
    <definedName name="SozlesmeRsYenParitesi" localSheetId="18">#REF!</definedName>
    <definedName name="SozlesmeRsYenParitesi" localSheetId="20">#REF!</definedName>
    <definedName name="SozlesmeRsYenParitesi" localSheetId="5">#REF!</definedName>
    <definedName name="SozlesmeRsYenParitesi" localSheetId="6">#REF!</definedName>
    <definedName name="SozlesmeRsYenParitesi" localSheetId="7">#REF!</definedName>
    <definedName name="SozlesmeRsYenParitesi" localSheetId="8">#REF!</definedName>
    <definedName name="SozlesmeRsYenParitesi" localSheetId="19">#REF!</definedName>
    <definedName name="SozlesmeRsYenParitesi" localSheetId="21">#REF!</definedName>
    <definedName name="SozlesmeRsYenParitesi" localSheetId="22">#REF!</definedName>
    <definedName name="SozlesmeRsYenParitesi" localSheetId="23">#REF!</definedName>
    <definedName name="SozlesmeRsYenParitesi" localSheetId="24">#REF!</definedName>
    <definedName name="SozlesmeRsYenParitesi" localSheetId="25">#REF!</definedName>
    <definedName name="SozlesmeRsYenParitesi" localSheetId="26">#REF!</definedName>
    <definedName name="SozlesmeRsYenParitesi" localSheetId="27">#REF!</definedName>
    <definedName name="SozlesmeRsYenParitesi" localSheetId="28">#REF!</definedName>
    <definedName name="SozlesmeRsYenParitesi" localSheetId="9">#REF!</definedName>
    <definedName name="SozlesmeRsYenParitesi" localSheetId="4">#REF!</definedName>
    <definedName name="SozlesmeRsYenParitesi">#REF!</definedName>
    <definedName name="SozlesmeYenUSDParitesi" localSheetId="35">#REF!</definedName>
    <definedName name="SozlesmeYenUSDParitesi" localSheetId="39">#REF!</definedName>
    <definedName name="SozlesmeYenUSDParitesi" localSheetId="29">#REF!</definedName>
    <definedName name="SozlesmeYenUSDParitesi" localSheetId="30">#REF!</definedName>
    <definedName name="SozlesmeYenUSDParitesi" localSheetId="31">#REF!</definedName>
    <definedName name="SozlesmeYenUSDParitesi" localSheetId="33">#REF!</definedName>
    <definedName name="SozlesmeYenUSDParitesi" localSheetId="34">#REF!</definedName>
    <definedName name="SozlesmeYenUSDParitesi" localSheetId="36">#REF!</definedName>
    <definedName name="SozlesmeYenUSDParitesi" localSheetId="37">#REF!</definedName>
    <definedName name="SozlesmeYenUSDParitesi" localSheetId="38">#REF!</definedName>
    <definedName name="SozlesmeYenUSDParitesi" localSheetId="40">#REF!</definedName>
    <definedName name="SozlesmeYenUSDParitesi" localSheetId="41">#REF!</definedName>
    <definedName name="SozlesmeYenUSDParitesi" localSheetId="42">#REF!</definedName>
    <definedName name="SozlesmeYenUSDParitesi" localSheetId="43">#REF!</definedName>
    <definedName name="SozlesmeYenUSDParitesi" localSheetId="44">#REF!</definedName>
    <definedName name="SozlesmeYenUSDParitesi" localSheetId="32">#REF!</definedName>
    <definedName name="SozlesmeYenUSDParitesi" localSheetId="10">#REF!</definedName>
    <definedName name="SozlesmeYenUSDParitesi" localSheetId="11">#REF!</definedName>
    <definedName name="SozlesmeYenUSDParitesi" localSheetId="12">#REF!</definedName>
    <definedName name="SozlesmeYenUSDParitesi" localSheetId="13">#REF!</definedName>
    <definedName name="SozlesmeYenUSDParitesi" localSheetId="14">#REF!</definedName>
    <definedName name="SozlesmeYenUSDParitesi" localSheetId="15">#REF!</definedName>
    <definedName name="SozlesmeYenUSDParitesi" localSheetId="16">#REF!</definedName>
    <definedName name="SozlesmeYenUSDParitesi" localSheetId="17">#REF!</definedName>
    <definedName name="SozlesmeYenUSDParitesi" localSheetId="18">#REF!</definedName>
    <definedName name="SozlesmeYenUSDParitesi" localSheetId="20">#REF!</definedName>
    <definedName name="SozlesmeYenUSDParitesi" localSheetId="5">#REF!</definedName>
    <definedName name="SozlesmeYenUSDParitesi" localSheetId="6">#REF!</definedName>
    <definedName name="SozlesmeYenUSDParitesi" localSheetId="7">#REF!</definedName>
    <definedName name="SozlesmeYenUSDParitesi" localSheetId="8">#REF!</definedName>
    <definedName name="SozlesmeYenUSDParitesi" localSheetId="19">#REF!</definedName>
    <definedName name="SozlesmeYenUSDParitesi" localSheetId="21">#REF!</definedName>
    <definedName name="SozlesmeYenUSDParitesi" localSheetId="22">#REF!</definedName>
    <definedName name="SozlesmeYenUSDParitesi" localSheetId="23">#REF!</definedName>
    <definedName name="SozlesmeYenUSDParitesi" localSheetId="24">#REF!</definedName>
    <definedName name="SozlesmeYenUSDParitesi" localSheetId="25">#REF!</definedName>
    <definedName name="SozlesmeYenUSDParitesi" localSheetId="26">#REF!</definedName>
    <definedName name="SozlesmeYenUSDParitesi" localSheetId="27">#REF!</definedName>
    <definedName name="SozlesmeYenUSDParitesi" localSheetId="28">#REF!</definedName>
    <definedName name="SozlesmeYenUSDParitesi" localSheetId="9">#REF!</definedName>
    <definedName name="SozlesmeYenUSDParitesi" localSheetId="4">#REF!</definedName>
    <definedName name="SozlesmeYenUSDParitesi">#REF!</definedName>
    <definedName name="SP_CURRENCY" localSheetId="35">#REF!</definedName>
    <definedName name="SP_CURRENCY" localSheetId="39">#REF!</definedName>
    <definedName name="SP_CURRENCY" localSheetId="29">#REF!</definedName>
    <definedName name="SP_CURRENCY" localSheetId="30">#REF!</definedName>
    <definedName name="SP_CURRENCY" localSheetId="31">#REF!</definedName>
    <definedName name="SP_CURRENCY" localSheetId="33">#REF!</definedName>
    <definedName name="SP_CURRENCY" localSheetId="34">#REF!</definedName>
    <definedName name="SP_CURRENCY" localSheetId="36">#REF!</definedName>
    <definedName name="SP_CURRENCY" localSheetId="37">#REF!</definedName>
    <definedName name="SP_CURRENCY" localSheetId="38">#REF!</definedName>
    <definedName name="SP_CURRENCY" localSheetId="40">#REF!</definedName>
    <definedName name="SP_CURRENCY" localSheetId="41">#REF!</definedName>
    <definedName name="SP_CURRENCY" localSheetId="42">#REF!</definedName>
    <definedName name="SP_CURRENCY" localSheetId="43">#REF!</definedName>
    <definedName name="SP_CURRENCY" localSheetId="44">#REF!</definedName>
    <definedName name="SP_CURRENCY" localSheetId="32">#REF!</definedName>
    <definedName name="SP_CURRENCY" localSheetId="10">#REF!</definedName>
    <definedName name="SP_CURRENCY" localSheetId="11">#REF!</definedName>
    <definedName name="SP_CURRENCY" localSheetId="12">#REF!</definedName>
    <definedName name="SP_CURRENCY" localSheetId="13">#REF!</definedName>
    <definedName name="SP_CURRENCY" localSheetId="14">#REF!</definedName>
    <definedName name="SP_CURRENCY" localSheetId="15">#REF!</definedName>
    <definedName name="SP_CURRENCY" localSheetId="16">#REF!</definedName>
    <definedName name="SP_CURRENCY" localSheetId="17">#REF!</definedName>
    <definedName name="SP_CURRENCY" localSheetId="18">#REF!</definedName>
    <definedName name="SP_CURRENCY" localSheetId="20">#REF!</definedName>
    <definedName name="SP_CURRENCY" localSheetId="5">#REF!</definedName>
    <definedName name="SP_CURRENCY" localSheetId="6">#REF!</definedName>
    <definedName name="SP_CURRENCY" localSheetId="7">#REF!</definedName>
    <definedName name="SP_CURRENCY" localSheetId="8">#REF!</definedName>
    <definedName name="SP_CURRENCY" localSheetId="19">#REF!</definedName>
    <definedName name="SP_CURRENCY" localSheetId="21">#REF!</definedName>
    <definedName name="SP_CURRENCY" localSheetId="22">#REF!</definedName>
    <definedName name="SP_CURRENCY" localSheetId="23">#REF!</definedName>
    <definedName name="SP_CURRENCY" localSheetId="24">#REF!</definedName>
    <definedName name="SP_CURRENCY" localSheetId="25">#REF!</definedName>
    <definedName name="SP_CURRENCY" localSheetId="26">#REF!</definedName>
    <definedName name="SP_CURRENCY" localSheetId="27">#REF!</definedName>
    <definedName name="SP_CURRENCY" localSheetId="28">#REF!</definedName>
    <definedName name="SP_CURRENCY" localSheetId="9">#REF!</definedName>
    <definedName name="SP_CURRENCY" localSheetId="4">#REF!</definedName>
    <definedName name="SP_CURRENCY">#REF!</definedName>
    <definedName name="SPACE" localSheetId="35">#REF!</definedName>
    <definedName name="SPACE" localSheetId="39">#REF!</definedName>
    <definedName name="SPACE" localSheetId="29">#REF!</definedName>
    <definedName name="SPACE" localSheetId="30">#REF!</definedName>
    <definedName name="SPACE" localSheetId="31">#REF!</definedName>
    <definedName name="SPACE" localSheetId="33">#REF!</definedName>
    <definedName name="SPACE" localSheetId="34">#REF!</definedName>
    <definedName name="SPACE" localSheetId="36">#REF!</definedName>
    <definedName name="SPACE" localSheetId="37">#REF!</definedName>
    <definedName name="SPACE" localSheetId="38">#REF!</definedName>
    <definedName name="SPACE" localSheetId="40">#REF!</definedName>
    <definedName name="SPACE" localSheetId="41">#REF!</definedName>
    <definedName name="SPACE" localSheetId="42">#REF!</definedName>
    <definedName name="SPACE" localSheetId="43">#REF!</definedName>
    <definedName name="SPACE" localSheetId="44">#REF!</definedName>
    <definedName name="SPACE" localSheetId="32">#REF!</definedName>
    <definedName name="SPACE" localSheetId="10">#REF!</definedName>
    <definedName name="SPACE" localSheetId="11">#REF!</definedName>
    <definedName name="SPACE" localSheetId="12">#REF!</definedName>
    <definedName name="SPACE" localSheetId="13">#REF!</definedName>
    <definedName name="SPACE" localSheetId="14">#REF!</definedName>
    <definedName name="SPACE" localSheetId="15">#REF!</definedName>
    <definedName name="SPACE" localSheetId="16">#REF!</definedName>
    <definedName name="SPACE" localSheetId="17">#REF!</definedName>
    <definedName name="SPACE" localSheetId="18">#REF!</definedName>
    <definedName name="SPACE" localSheetId="20">#REF!</definedName>
    <definedName name="SPACE" localSheetId="5">#REF!</definedName>
    <definedName name="SPACE" localSheetId="6">#REF!</definedName>
    <definedName name="SPACE" localSheetId="7">#REF!</definedName>
    <definedName name="SPACE" localSheetId="8">#REF!</definedName>
    <definedName name="SPACE" localSheetId="19">#REF!</definedName>
    <definedName name="SPACE" localSheetId="21">#REF!</definedName>
    <definedName name="SPACE" localSheetId="22">#REF!</definedName>
    <definedName name="SPACE" localSheetId="23">#REF!</definedName>
    <definedName name="SPACE" localSheetId="24">#REF!</definedName>
    <definedName name="SPACE" localSheetId="25">#REF!</definedName>
    <definedName name="SPACE" localSheetId="26">#REF!</definedName>
    <definedName name="SPACE" localSheetId="27">#REF!</definedName>
    <definedName name="SPACE" localSheetId="28">#REF!</definedName>
    <definedName name="SPACE" localSheetId="9">#REF!</definedName>
    <definedName name="SPACE" localSheetId="4">#REF!</definedName>
    <definedName name="SPACE">#REF!</definedName>
    <definedName name="SpecialPrice" localSheetId="35" hidden="1">#REF!</definedName>
    <definedName name="SpecialPrice" localSheetId="39" hidden="1">#REF!</definedName>
    <definedName name="SpecialPrice" localSheetId="29" hidden="1">#REF!</definedName>
    <definedName name="SpecialPrice" localSheetId="30" hidden="1">#REF!</definedName>
    <definedName name="SpecialPrice" localSheetId="31" hidden="1">#REF!</definedName>
    <definedName name="SpecialPrice" localSheetId="33" hidden="1">#REF!</definedName>
    <definedName name="SpecialPrice" localSheetId="34" hidden="1">#REF!</definedName>
    <definedName name="SpecialPrice" localSheetId="36" hidden="1">#REF!</definedName>
    <definedName name="SpecialPrice" localSheetId="37" hidden="1">#REF!</definedName>
    <definedName name="SpecialPrice" localSheetId="38" hidden="1">#REF!</definedName>
    <definedName name="SpecialPrice" localSheetId="40" hidden="1">#REF!</definedName>
    <definedName name="SpecialPrice" localSheetId="41" hidden="1">#REF!</definedName>
    <definedName name="SpecialPrice" localSheetId="42" hidden="1">#REF!</definedName>
    <definedName name="SpecialPrice" localSheetId="43" hidden="1">#REF!</definedName>
    <definedName name="SpecialPrice" localSheetId="44" hidden="1">#REF!</definedName>
    <definedName name="SpecialPrice" localSheetId="32" hidden="1">#REF!</definedName>
    <definedName name="SpecialPrice" localSheetId="10" hidden="1">#REF!</definedName>
    <definedName name="SpecialPrice" localSheetId="11" hidden="1">#REF!</definedName>
    <definedName name="SpecialPrice" localSheetId="12" hidden="1">#REF!</definedName>
    <definedName name="SpecialPrice" localSheetId="13" hidden="1">#REF!</definedName>
    <definedName name="SpecialPrice" localSheetId="14" hidden="1">#REF!</definedName>
    <definedName name="SpecialPrice" localSheetId="15" hidden="1">#REF!</definedName>
    <definedName name="SpecialPrice" localSheetId="16" hidden="1">#REF!</definedName>
    <definedName name="SpecialPrice" localSheetId="17" hidden="1">#REF!</definedName>
    <definedName name="SpecialPrice" localSheetId="18" hidden="1">#REF!</definedName>
    <definedName name="SpecialPrice" localSheetId="20" hidden="1">#REF!</definedName>
    <definedName name="SpecialPrice" localSheetId="5" hidden="1">#REF!</definedName>
    <definedName name="SpecialPrice" localSheetId="6" hidden="1">#REF!</definedName>
    <definedName name="SpecialPrice" localSheetId="7" hidden="1">#REF!</definedName>
    <definedName name="SpecialPrice" localSheetId="8" hidden="1">#REF!</definedName>
    <definedName name="SpecialPrice" localSheetId="19" hidden="1">#REF!</definedName>
    <definedName name="SpecialPrice" localSheetId="21" hidden="1">#REF!</definedName>
    <definedName name="SpecialPrice" localSheetId="22" hidden="1">#REF!</definedName>
    <definedName name="SpecialPrice" localSheetId="23" hidden="1">#REF!</definedName>
    <definedName name="SpecialPrice" localSheetId="24" hidden="1">#REF!</definedName>
    <definedName name="SpecialPrice" localSheetId="25" hidden="1">#REF!</definedName>
    <definedName name="SpecialPrice" localSheetId="26" hidden="1">#REF!</definedName>
    <definedName name="SpecialPrice" localSheetId="27" hidden="1">#REF!</definedName>
    <definedName name="SpecialPrice" localSheetId="28" hidden="1">#REF!</definedName>
    <definedName name="SpecialPrice" localSheetId="9" hidden="1">#REF!</definedName>
    <definedName name="SpecialPrice" localSheetId="4" hidden="1">#REF!</definedName>
    <definedName name="SpecialPrice" hidden="1">#REF!</definedName>
    <definedName name="SRC" localSheetId="35">#REF!</definedName>
    <definedName name="SRC" localSheetId="39">#REF!</definedName>
    <definedName name="SRC" localSheetId="29">#REF!</definedName>
    <definedName name="SRC" localSheetId="30">#REF!</definedName>
    <definedName name="SRC" localSheetId="31">#REF!</definedName>
    <definedName name="SRC" localSheetId="33">#REF!</definedName>
    <definedName name="SRC" localSheetId="34">#REF!</definedName>
    <definedName name="SRC" localSheetId="36">#REF!</definedName>
    <definedName name="SRC" localSheetId="37">#REF!</definedName>
    <definedName name="SRC" localSheetId="38">#REF!</definedName>
    <definedName name="SRC" localSheetId="40">#REF!</definedName>
    <definedName name="SRC" localSheetId="41">#REF!</definedName>
    <definedName name="SRC" localSheetId="42">#REF!</definedName>
    <definedName name="SRC" localSheetId="43">#REF!</definedName>
    <definedName name="SRC" localSheetId="44">#REF!</definedName>
    <definedName name="SRC" localSheetId="32">#REF!</definedName>
    <definedName name="SRC" localSheetId="10">#REF!</definedName>
    <definedName name="SRC" localSheetId="11">#REF!</definedName>
    <definedName name="SRC" localSheetId="12">#REF!</definedName>
    <definedName name="SRC" localSheetId="13">#REF!</definedName>
    <definedName name="SRC" localSheetId="14">#REF!</definedName>
    <definedName name="SRC" localSheetId="15">#REF!</definedName>
    <definedName name="SRC" localSheetId="16">#REF!</definedName>
    <definedName name="SRC" localSheetId="17">#REF!</definedName>
    <definedName name="SRC" localSheetId="18">#REF!</definedName>
    <definedName name="SRC" localSheetId="20">#REF!</definedName>
    <definedName name="SRC" localSheetId="5">#REF!</definedName>
    <definedName name="SRC" localSheetId="6">#REF!</definedName>
    <definedName name="SRC" localSheetId="7">#REF!</definedName>
    <definedName name="SRC" localSheetId="8">#REF!</definedName>
    <definedName name="SRC" localSheetId="19">#REF!</definedName>
    <definedName name="SRC" localSheetId="21">#REF!</definedName>
    <definedName name="SRC" localSheetId="22">#REF!</definedName>
    <definedName name="SRC" localSheetId="23">#REF!</definedName>
    <definedName name="SRC" localSheetId="24">#REF!</definedName>
    <definedName name="SRC" localSheetId="25">#REF!</definedName>
    <definedName name="SRC" localSheetId="26">#REF!</definedName>
    <definedName name="SRC" localSheetId="27">#REF!</definedName>
    <definedName name="SRC" localSheetId="28">#REF!</definedName>
    <definedName name="SRC" localSheetId="9">#REF!</definedName>
    <definedName name="SRC" localSheetId="4">#REF!</definedName>
    <definedName name="SRC">#REF!</definedName>
    <definedName name="ss" localSheetId="35">#REF!</definedName>
    <definedName name="ss" localSheetId="39">#REF!</definedName>
    <definedName name="ss" localSheetId="29">#REF!</definedName>
    <definedName name="ss" localSheetId="30">#REF!</definedName>
    <definedName name="ss" localSheetId="31">#REF!</definedName>
    <definedName name="ss" localSheetId="33">#REF!</definedName>
    <definedName name="ss" localSheetId="34">#REF!</definedName>
    <definedName name="ss" localSheetId="36">#REF!</definedName>
    <definedName name="ss" localSheetId="37">#REF!</definedName>
    <definedName name="ss" localSheetId="38">#REF!</definedName>
    <definedName name="ss" localSheetId="40">#REF!</definedName>
    <definedName name="ss" localSheetId="41">#REF!</definedName>
    <definedName name="ss" localSheetId="42">#REF!</definedName>
    <definedName name="ss" localSheetId="43">#REF!</definedName>
    <definedName name="ss" localSheetId="44">#REF!</definedName>
    <definedName name="ss" localSheetId="32">#REF!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20">#REF!</definedName>
    <definedName name="ss" localSheetId="5">#REF!</definedName>
    <definedName name="ss" localSheetId="6">#REF!</definedName>
    <definedName name="ss" localSheetId="7">#REF!</definedName>
    <definedName name="ss" localSheetId="8">#REF!</definedName>
    <definedName name="ss" localSheetId="19">#REF!</definedName>
    <definedName name="ss" localSheetId="21">#REF!</definedName>
    <definedName name="ss" localSheetId="22">#REF!</definedName>
    <definedName name="ss" localSheetId="23">#REF!</definedName>
    <definedName name="ss" localSheetId="24">#REF!</definedName>
    <definedName name="ss" localSheetId="25">#REF!</definedName>
    <definedName name="ss" localSheetId="26">#REF!</definedName>
    <definedName name="ss" localSheetId="27">#REF!</definedName>
    <definedName name="ss" localSheetId="28">#REF!</definedName>
    <definedName name="ss" localSheetId="9">#REF!</definedName>
    <definedName name="ss" localSheetId="4">#REF!</definedName>
    <definedName name="ss">#REF!</definedName>
    <definedName name="sss" hidden="1">{"'Break down'!$A$4"}</definedName>
    <definedName name="ST___01" localSheetId="35">#REF!</definedName>
    <definedName name="ST___01" localSheetId="39">#REF!</definedName>
    <definedName name="ST___01" localSheetId="29">#REF!</definedName>
    <definedName name="ST___01" localSheetId="30">#REF!</definedName>
    <definedName name="ST___01" localSheetId="31">#REF!</definedName>
    <definedName name="ST___01" localSheetId="33">#REF!</definedName>
    <definedName name="ST___01" localSheetId="34">#REF!</definedName>
    <definedName name="ST___01" localSheetId="36">#REF!</definedName>
    <definedName name="ST___01" localSheetId="37">#REF!</definedName>
    <definedName name="ST___01" localSheetId="38">#REF!</definedName>
    <definedName name="ST___01" localSheetId="40">#REF!</definedName>
    <definedName name="ST___01" localSheetId="41">#REF!</definedName>
    <definedName name="ST___01" localSheetId="42">#REF!</definedName>
    <definedName name="ST___01" localSheetId="43">#REF!</definedName>
    <definedName name="ST___01" localSheetId="44">#REF!</definedName>
    <definedName name="ST___01" localSheetId="32">#REF!</definedName>
    <definedName name="ST___01" localSheetId="10">#REF!</definedName>
    <definedName name="ST___01" localSheetId="11">#REF!</definedName>
    <definedName name="ST___01" localSheetId="12">#REF!</definedName>
    <definedName name="ST___01" localSheetId="13">#REF!</definedName>
    <definedName name="ST___01" localSheetId="14">#REF!</definedName>
    <definedName name="ST___01" localSheetId="15">#REF!</definedName>
    <definedName name="ST___01" localSheetId="16">#REF!</definedName>
    <definedName name="ST___01" localSheetId="17">#REF!</definedName>
    <definedName name="ST___01" localSheetId="18">#REF!</definedName>
    <definedName name="ST___01" localSheetId="20">#REF!</definedName>
    <definedName name="ST___01" localSheetId="5">#REF!</definedName>
    <definedName name="ST___01" localSheetId="6">#REF!</definedName>
    <definedName name="ST___01" localSheetId="7">#REF!</definedName>
    <definedName name="ST___01" localSheetId="8">#REF!</definedName>
    <definedName name="ST___01" localSheetId="19">#REF!</definedName>
    <definedName name="ST___01" localSheetId="21">#REF!</definedName>
    <definedName name="ST___01" localSheetId="22">#REF!</definedName>
    <definedName name="ST___01" localSheetId="23">#REF!</definedName>
    <definedName name="ST___01" localSheetId="24">#REF!</definedName>
    <definedName name="ST___01" localSheetId="25">#REF!</definedName>
    <definedName name="ST___01" localSheetId="26">#REF!</definedName>
    <definedName name="ST___01" localSheetId="27">#REF!</definedName>
    <definedName name="ST___01" localSheetId="28">#REF!</definedName>
    <definedName name="ST___01" localSheetId="9">#REF!</definedName>
    <definedName name="ST___01" localSheetId="4">#REF!</definedName>
    <definedName name="ST___01">#REF!</definedName>
    <definedName name="ST___06" localSheetId="35">#REF!</definedName>
    <definedName name="ST___06" localSheetId="39">#REF!</definedName>
    <definedName name="ST___06" localSheetId="29">#REF!</definedName>
    <definedName name="ST___06" localSheetId="30">#REF!</definedName>
    <definedName name="ST___06" localSheetId="31">#REF!</definedName>
    <definedName name="ST___06" localSheetId="33">#REF!</definedName>
    <definedName name="ST___06" localSheetId="34">#REF!</definedName>
    <definedName name="ST___06" localSheetId="36">#REF!</definedName>
    <definedName name="ST___06" localSheetId="37">#REF!</definedName>
    <definedName name="ST___06" localSheetId="38">#REF!</definedName>
    <definedName name="ST___06" localSheetId="40">#REF!</definedName>
    <definedName name="ST___06" localSheetId="41">#REF!</definedName>
    <definedName name="ST___06" localSheetId="42">#REF!</definedName>
    <definedName name="ST___06" localSheetId="43">#REF!</definedName>
    <definedName name="ST___06" localSheetId="44">#REF!</definedName>
    <definedName name="ST___06" localSheetId="32">#REF!</definedName>
    <definedName name="ST___06" localSheetId="10">#REF!</definedName>
    <definedName name="ST___06" localSheetId="11">#REF!</definedName>
    <definedName name="ST___06" localSheetId="12">#REF!</definedName>
    <definedName name="ST___06" localSheetId="13">#REF!</definedName>
    <definedName name="ST___06" localSheetId="14">#REF!</definedName>
    <definedName name="ST___06" localSheetId="15">#REF!</definedName>
    <definedName name="ST___06" localSheetId="16">#REF!</definedName>
    <definedName name="ST___06" localSheetId="17">#REF!</definedName>
    <definedName name="ST___06" localSheetId="18">#REF!</definedName>
    <definedName name="ST___06" localSheetId="20">#REF!</definedName>
    <definedName name="ST___06" localSheetId="5">#REF!</definedName>
    <definedName name="ST___06" localSheetId="6">#REF!</definedName>
    <definedName name="ST___06" localSheetId="7">#REF!</definedName>
    <definedName name="ST___06" localSheetId="8">#REF!</definedName>
    <definedName name="ST___06" localSheetId="19">#REF!</definedName>
    <definedName name="ST___06" localSheetId="21">#REF!</definedName>
    <definedName name="ST___06" localSheetId="22">#REF!</definedName>
    <definedName name="ST___06" localSheetId="23">#REF!</definedName>
    <definedName name="ST___06" localSheetId="24">#REF!</definedName>
    <definedName name="ST___06" localSheetId="25">#REF!</definedName>
    <definedName name="ST___06" localSheetId="26">#REF!</definedName>
    <definedName name="ST___06" localSheetId="27">#REF!</definedName>
    <definedName name="ST___06" localSheetId="28">#REF!</definedName>
    <definedName name="ST___06" localSheetId="9">#REF!</definedName>
    <definedName name="ST___06" localSheetId="4">#REF!</definedName>
    <definedName name="ST___06">#REF!</definedName>
    <definedName name="ST___06_Curved" localSheetId="35">#REF!</definedName>
    <definedName name="ST___06_Curved" localSheetId="39">#REF!</definedName>
    <definedName name="ST___06_Curved" localSheetId="29">#REF!</definedName>
    <definedName name="ST___06_Curved" localSheetId="30">#REF!</definedName>
    <definedName name="ST___06_Curved" localSheetId="31">#REF!</definedName>
    <definedName name="ST___06_Curved" localSheetId="33">#REF!</definedName>
    <definedName name="ST___06_Curved" localSheetId="34">#REF!</definedName>
    <definedName name="ST___06_Curved" localSheetId="36">#REF!</definedName>
    <definedName name="ST___06_Curved" localSheetId="37">#REF!</definedName>
    <definedName name="ST___06_Curved" localSheetId="38">#REF!</definedName>
    <definedName name="ST___06_Curved" localSheetId="40">#REF!</definedName>
    <definedName name="ST___06_Curved" localSheetId="41">#REF!</definedName>
    <definedName name="ST___06_Curved" localSheetId="42">#REF!</definedName>
    <definedName name="ST___06_Curved" localSheetId="43">#REF!</definedName>
    <definedName name="ST___06_Curved" localSheetId="44">#REF!</definedName>
    <definedName name="ST___06_Curved" localSheetId="32">#REF!</definedName>
    <definedName name="ST___06_Curved" localSheetId="10">#REF!</definedName>
    <definedName name="ST___06_Curved" localSheetId="11">#REF!</definedName>
    <definedName name="ST___06_Curved" localSheetId="12">#REF!</definedName>
    <definedName name="ST___06_Curved" localSheetId="13">#REF!</definedName>
    <definedName name="ST___06_Curved" localSheetId="14">#REF!</definedName>
    <definedName name="ST___06_Curved" localSheetId="15">#REF!</definedName>
    <definedName name="ST___06_Curved" localSheetId="16">#REF!</definedName>
    <definedName name="ST___06_Curved" localSheetId="17">#REF!</definedName>
    <definedName name="ST___06_Curved" localSheetId="18">#REF!</definedName>
    <definedName name="ST___06_Curved" localSheetId="20">#REF!</definedName>
    <definedName name="ST___06_Curved" localSheetId="5">#REF!</definedName>
    <definedName name="ST___06_Curved" localSheetId="6">#REF!</definedName>
    <definedName name="ST___06_Curved" localSheetId="7">#REF!</definedName>
    <definedName name="ST___06_Curved" localSheetId="8">#REF!</definedName>
    <definedName name="ST___06_Curved" localSheetId="19">#REF!</definedName>
    <definedName name="ST___06_Curved" localSheetId="21">#REF!</definedName>
    <definedName name="ST___06_Curved" localSheetId="22">#REF!</definedName>
    <definedName name="ST___06_Curved" localSheetId="23">#REF!</definedName>
    <definedName name="ST___06_Curved" localSheetId="24">#REF!</definedName>
    <definedName name="ST___06_Curved" localSheetId="25">#REF!</definedName>
    <definedName name="ST___06_Curved" localSheetId="26">#REF!</definedName>
    <definedName name="ST___06_Curved" localSheetId="27">#REF!</definedName>
    <definedName name="ST___06_Curved" localSheetId="28">#REF!</definedName>
    <definedName name="ST___06_Curved" localSheetId="9">#REF!</definedName>
    <definedName name="ST___06_Curved" localSheetId="4">#REF!</definedName>
    <definedName name="ST___06_Curved">#REF!</definedName>
    <definedName name="ST___16" localSheetId="35">#REF!</definedName>
    <definedName name="ST___16" localSheetId="39">#REF!</definedName>
    <definedName name="ST___16" localSheetId="29">#REF!</definedName>
    <definedName name="ST___16" localSheetId="30">#REF!</definedName>
    <definedName name="ST___16" localSheetId="31">#REF!</definedName>
    <definedName name="ST___16" localSheetId="33">#REF!</definedName>
    <definedName name="ST___16" localSheetId="34">#REF!</definedName>
    <definedName name="ST___16" localSheetId="36">#REF!</definedName>
    <definedName name="ST___16" localSheetId="37">#REF!</definedName>
    <definedName name="ST___16" localSheetId="38">#REF!</definedName>
    <definedName name="ST___16" localSheetId="40">#REF!</definedName>
    <definedName name="ST___16" localSheetId="41">#REF!</definedName>
    <definedName name="ST___16" localSheetId="42">#REF!</definedName>
    <definedName name="ST___16" localSheetId="43">#REF!</definedName>
    <definedName name="ST___16" localSheetId="44">#REF!</definedName>
    <definedName name="ST___16" localSheetId="32">#REF!</definedName>
    <definedName name="ST___16" localSheetId="10">#REF!</definedName>
    <definedName name="ST___16" localSheetId="11">#REF!</definedName>
    <definedName name="ST___16" localSheetId="12">#REF!</definedName>
    <definedName name="ST___16" localSheetId="13">#REF!</definedName>
    <definedName name="ST___16" localSheetId="14">#REF!</definedName>
    <definedName name="ST___16" localSheetId="15">#REF!</definedName>
    <definedName name="ST___16" localSheetId="16">#REF!</definedName>
    <definedName name="ST___16" localSheetId="17">#REF!</definedName>
    <definedName name="ST___16" localSheetId="18">#REF!</definedName>
    <definedName name="ST___16" localSheetId="20">#REF!</definedName>
    <definedName name="ST___16" localSheetId="5">#REF!</definedName>
    <definedName name="ST___16" localSheetId="6">#REF!</definedName>
    <definedName name="ST___16" localSheetId="7">#REF!</definedName>
    <definedName name="ST___16" localSheetId="8">#REF!</definedName>
    <definedName name="ST___16" localSheetId="19">#REF!</definedName>
    <definedName name="ST___16" localSheetId="21">#REF!</definedName>
    <definedName name="ST___16" localSheetId="22">#REF!</definedName>
    <definedName name="ST___16" localSheetId="23">#REF!</definedName>
    <definedName name="ST___16" localSheetId="24">#REF!</definedName>
    <definedName name="ST___16" localSheetId="25">#REF!</definedName>
    <definedName name="ST___16" localSheetId="26">#REF!</definedName>
    <definedName name="ST___16" localSheetId="27">#REF!</definedName>
    <definedName name="ST___16" localSheetId="28">#REF!</definedName>
    <definedName name="ST___16" localSheetId="9">#REF!</definedName>
    <definedName name="ST___16" localSheetId="4">#REF!</definedName>
    <definedName name="ST___16">#REF!</definedName>
    <definedName name="ST___16_150mm" localSheetId="35">#REF!</definedName>
    <definedName name="ST___16_150mm" localSheetId="39">#REF!</definedName>
    <definedName name="ST___16_150mm" localSheetId="29">#REF!</definedName>
    <definedName name="ST___16_150mm" localSheetId="30">#REF!</definedName>
    <definedName name="ST___16_150mm" localSheetId="31">#REF!</definedName>
    <definedName name="ST___16_150mm" localSheetId="33">#REF!</definedName>
    <definedName name="ST___16_150mm" localSheetId="34">#REF!</definedName>
    <definedName name="ST___16_150mm" localSheetId="36">#REF!</definedName>
    <definedName name="ST___16_150mm" localSheetId="37">#REF!</definedName>
    <definedName name="ST___16_150mm" localSheetId="38">#REF!</definedName>
    <definedName name="ST___16_150mm" localSheetId="40">#REF!</definedName>
    <definedName name="ST___16_150mm" localSheetId="41">#REF!</definedName>
    <definedName name="ST___16_150mm" localSheetId="42">#REF!</definedName>
    <definedName name="ST___16_150mm" localSheetId="43">#REF!</definedName>
    <definedName name="ST___16_150mm" localSheetId="44">#REF!</definedName>
    <definedName name="ST___16_150mm" localSheetId="32">#REF!</definedName>
    <definedName name="ST___16_150mm" localSheetId="10">#REF!</definedName>
    <definedName name="ST___16_150mm" localSheetId="11">#REF!</definedName>
    <definedName name="ST___16_150mm" localSheetId="12">#REF!</definedName>
    <definedName name="ST___16_150mm" localSheetId="13">#REF!</definedName>
    <definedName name="ST___16_150mm" localSheetId="14">#REF!</definedName>
    <definedName name="ST___16_150mm" localSheetId="15">#REF!</definedName>
    <definedName name="ST___16_150mm" localSheetId="16">#REF!</definedName>
    <definedName name="ST___16_150mm" localSheetId="17">#REF!</definedName>
    <definedName name="ST___16_150mm" localSheetId="18">#REF!</definedName>
    <definedName name="ST___16_150mm" localSheetId="20">#REF!</definedName>
    <definedName name="ST___16_150mm" localSheetId="5">#REF!</definedName>
    <definedName name="ST___16_150mm" localSheetId="6">#REF!</definedName>
    <definedName name="ST___16_150mm" localSheetId="7">#REF!</definedName>
    <definedName name="ST___16_150mm" localSheetId="8">#REF!</definedName>
    <definedName name="ST___16_150mm" localSheetId="19">#REF!</definedName>
    <definedName name="ST___16_150mm" localSheetId="21">#REF!</definedName>
    <definedName name="ST___16_150mm" localSheetId="22">#REF!</definedName>
    <definedName name="ST___16_150mm" localSheetId="23">#REF!</definedName>
    <definedName name="ST___16_150mm" localSheetId="24">#REF!</definedName>
    <definedName name="ST___16_150mm" localSheetId="25">#REF!</definedName>
    <definedName name="ST___16_150mm" localSheetId="26">#REF!</definedName>
    <definedName name="ST___16_150mm" localSheetId="27">#REF!</definedName>
    <definedName name="ST___16_150mm" localSheetId="28">#REF!</definedName>
    <definedName name="ST___16_150mm" localSheetId="9">#REF!</definedName>
    <definedName name="ST___16_150mm" localSheetId="4">#REF!</definedName>
    <definedName name="ST___16_150mm">#REF!</definedName>
    <definedName name="ST___16_cladd" localSheetId="35">#REF!</definedName>
    <definedName name="ST___16_cladd" localSheetId="39">#REF!</definedName>
    <definedName name="ST___16_cladd" localSheetId="29">#REF!</definedName>
    <definedName name="ST___16_cladd" localSheetId="30">#REF!</definedName>
    <definedName name="ST___16_cladd" localSheetId="31">#REF!</definedName>
    <definedName name="ST___16_cladd" localSheetId="33">#REF!</definedName>
    <definedName name="ST___16_cladd" localSheetId="34">#REF!</definedName>
    <definedName name="ST___16_cladd" localSheetId="36">#REF!</definedName>
    <definedName name="ST___16_cladd" localSheetId="37">#REF!</definedName>
    <definedName name="ST___16_cladd" localSheetId="38">#REF!</definedName>
    <definedName name="ST___16_cladd" localSheetId="40">#REF!</definedName>
    <definedName name="ST___16_cladd" localSheetId="41">#REF!</definedName>
    <definedName name="ST___16_cladd" localSheetId="42">#REF!</definedName>
    <definedName name="ST___16_cladd" localSheetId="43">#REF!</definedName>
    <definedName name="ST___16_cladd" localSheetId="44">#REF!</definedName>
    <definedName name="ST___16_cladd" localSheetId="32">#REF!</definedName>
    <definedName name="ST___16_cladd" localSheetId="10">#REF!</definedName>
    <definedName name="ST___16_cladd" localSheetId="11">#REF!</definedName>
    <definedName name="ST___16_cladd" localSheetId="12">#REF!</definedName>
    <definedName name="ST___16_cladd" localSheetId="13">#REF!</definedName>
    <definedName name="ST___16_cladd" localSheetId="14">#REF!</definedName>
    <definedName name="ST___16_cladd" localSheetId="15">#REF!</definedName>
    <definedName name="ST___16_cladd" localSheetId="16">#REF!</definedName>
    <definedName name="ST___16_cladd" localSheetId="17">#REF!</definedName>
    <definedName name="ST___16_cladd" localSheetId="18">#REF!</definedName>
    <definedName name="ST___16_cladd" localSheetId="20">#REF!</definedName>
    <definedName name="ST___16_cladd" localSheetId="5">#REF!</definedName>
    <definedName name="ST___16_cladd" localSheetId="6">#REF!</definedName>
    <definedName name="ST___16_cladd" localSheetId="7">#REF!</definedName>
    <definedName name="ST___16_cladd" localSheetId="8">#REF!</definedName>
    <definedName name="ST___16_cladd" localSheetId="19">#REF!</definedName>
    <definedName name="ST___16_cladd" localSheetId="21">#REF!</definedName>
    <definedName name="ST___16_cladd" localSheetId="22">#REF!</definedName>
    <definedName name="ST___16_cladd" localSheetId="23">#REF!</definedName>
    <definedName name="ST___16_cladd" localSheetId="24">#REF!</definedName>
    <definedName name="ST___16_cladd" localSheetId="25">#REF!</definedName>
    <definedName name="ST___16_cladd" localSheetId="26">#REF!</definedName>
    <definedName name="ST___16_cladd" localSheetId="27">#REF!</definedName>
    <definedName name="ST___16_cladd" localSheetId="28">#REF!</definedName>
    <definedName name="ST___16_cladd" localSheetId="9">#REF!</definedName>
    <definedName name="ST___16_cladd" localSheetId="4">#REF!</definedName>
    <definedName name="ST___16_cladd">#REF!</definedName>
    <definedName name="ST_01" localSheetId="35">#REF!</definedName>
    <definedName name="ST_01" localSheetId="39">#REF!</definedName>
    <definedName name="ST_01" localSheetId="29">#REF!</definedName>
    <definedName name="ST_01" localSheetId="30">#REF!</definedName>
    <definedName name="ST_01" localSheetId="31">#REF!</definedName>
    <definedName name="ST_01" localSheetId="33">#REF!</definedName>
    <definedName name="ST_01" localSheetId="34">#REF!</definedName>
    <definedName name="ST_01" localSheetId="36">#REF!</definedName>
    <definedName name="ST_01" localSheetId="37">#REF!</definedName>
    <definedName name="ST_01" localSheetId="38">#REF!</definedName>
    <definedName name="ST_01" localSheetId="40">#REF!</definedName>
    <definedName name="ST_01" localSheetId="41">#REF!</definedName>
    <definedName name="ST_01" localSheetId="42">#REF!</definedName>
    <definedName name="ST_01" localSheetId="43">#REF!</definedName>
    <definedName name="ST_01" localSheetId="44">#REF!</definedName>
    <definedName name="ST_01" localSheetId="32">#REF!</definedName>
    <definedName name="ST_01" localSheetId="10">#REF!</definedName>
    <definedName name="ST_01" localSheetId="11">#REF!</definedName>
    <definedName name="ST_01" localSheetId="12">#REF!</definedName>
    <definedName name="ST_01" localSheetId="13">#REF!</definedName>
    <definedName name="ST_01" localSheetId="14">#REF!</definedName>
    <definedName name="ST_01" localSheetId="15">#REF!</definedName>
    <definedName name="ST_01" localSheetId="16">#REF!</definedName>
    <definedName name="ST_01" localSheetId="17">#REF!</definedName>
    <definedName name="ST_01" localSheetId="18">#REF!</definedName>
    <definedName name="ST_01" localSheetId="20">#REF!</definedName>
    <definedName name="ST_01" localSheetId="5">#REF!</definedName>
    <definedName name="ST_01" localSheetId="6">#REF!</definedName>
    <definedName name="ST_01" localSheetId="7">#REF!</definedName>
    <definedName name="ST_01" localSheetId="8">#REF!</definedName>
    <definedName name="ST_01" localSheetId="19">#REF!</definedName>
    <definedName name="ST_01" localSheetId="21">#REF!</definedName>
    <definedName name="ST_01" localSheetId="22">#REF!</definedName>
    <definedName name="ST_01" localSheetId="23">#REF!</definedName>
    <definedName name="ST_01" localSheetId="24">#REF!</definedName>
    <definedName name="ST_01" localSheetId="25">#REF!</definedName>
    <definedName name="ST_01" localSheetId="26">#REF!</definedName>
    <definedName name="ST_01" localSheetId="27">#REF!</definedName>
    <definedName name="ST_01" localSheetId="28">#REF!</definedName>
    <definedName name="ST_01" localSheetId="9">#REF!</definedName>
    <definedName name="ST_01" localSheetId="4">#REF!</definedName>
    <definedName name="ST_01">#REF!</definedName>
    <definedName name="ST_02" localSheetId="35">#REF!</definedName>
    <definedName name="ST_02" localSheetId="39">#REF!</definedName>
    <definedName name="ST_02" localSheetId="29">#REF!</definedName>
    <definedName name="ST_02" localSheetId="30">#REF!</definedName>
    <definedName name="ST_02" localSheetId="31">#REF!</definedName>
    <definedName name="ST_02" localSheetId="33">#REF!</definedName>
    <definedName name="ST_02" localSheetId="34">#REF!</definedName>
    <definedName name="ST_02" localSheetId="36">#REF!</definedName>
    <definedName name="ST_02" localSheetId="37">#REF!</definedName>
    <definedName name="ST_02" localSheetId="38">#REF!</definedName>
    <definedName name="ST_02" localSheetId="40">#REF!</definedName>
    <definedName name="ST_02" localSheetId="41">#REF!</definedName>
    <definedName name="ST_02" localSheetId="42">#REF!</definedName>
    <definedName name="ST_02" localSheetId="43">#REF!</definedName>
    <definedName name="ST_02" localSheetId="44">#REF!</definedName>
    <definedName name="ST_02" localSheetId="32">#REF!</definedName>
    <definedName name="ST_02" localSheetId="10">#REF!</definedName>
    <definedName name="ST_02" localSheetId="11">#REF!</definedName>
    <definedName name="ST_02" localSheetId="12">#REF!</definedName>
    <definedName name="ST_02" localSheetId="13">#REF!</definedName>
    <definedName name="ST_02" localSheetId="14">#REF!</definedName>
    <definedName name="ST_02" localSheetId="15">#REF!</definedName>
    <definedName name="ST_02" localSheetId="16">#REF!</definedName>
    <definedName name="ST_02" localSheetId="17">#REF!</definedName>
    <definedName name="ST_02" localSheetId="18">#REF!</definedName>
    <definedName name="ST_02" localSheetId="20">#REF!</definedName>
    <definedName name="ST_02" localSheetId="5">#REF!</definedName>
    <definedName name="ST_02" localSheetId="6">#REF!</definedName>
    <definedName name="ST_02" localSheetId="7">#REF!</definedName>
    <definedName name="ST_02" localSheetId="8">#REF!</definedName>
    <definedName name="ST_02" localSheetId="19">#REF!</definedName>
    <definedName name="ST_02" localSheetId="21">#REF!</definedName>
    <definedName name="ST_02" localSheetId="22">#REF!</definedName>
    <definedName name="ST_02" localSheetId="23">#REF!</definedName>
    <definedName name="ST_02" localSheetId="24">#REF!</definedName>
    <definedName name="ST_02" localSheetId="25">#REF!</definedName>
    <definedName name="ST_02" localSheetId="26">#REF!</definedName>
    <definedName name="ST_02" localSheetId="27">#REF!</definedName>
    <definedName name="ST_02" localSheetId="28">#REF!</definedName>
    <definedName name="ST_02" localSheetId="9">#REF!</definedName>
    <definedName name="ST_02" localSheetId="4">#REF!</definedName>
    <definedName name="ST_02">#REF!</definedName>
    <definedName name="ST_03" localSheetId="35">#REF!</definedName>
    <definedName name="ST_03" localSheetId="39">#REF!</definedName>
    <definedName name="ST_03" localSheetId="29">#REF!</definedName>
    <definedName name="ST_03" localSheetId="30">#REF!</definedName>
    <definedName name="ST_03" localSheetId="31">#REF!</definedName>
    <definedName name="ST_03" localSheetId="33">#REF!</definedName>
    <definedName name="ST_03" localSheetId="34">#REF!</definedName>
    <definedName name="ST_03" localSheetId="36">#REF!</definedName>
    <definedName name="ST_03" localSheetId="37">#REF!</definedName>
    <definedName name="ST_03" localSheetId="38">#REF!</definedName>
    <definedName name="ST_03" localSheetId="40">#REF!</definedName>
    <definedName name="ST_03" localSheetId="41">#REF!</definedName>
    <definedName name="ST_03" localSheetId="42">#REF!</definedName>
    <definedName name="ST_03" localSheetId="43">#REF!</definedName>
    <definedName name="ST_03" localSheetId="44">#REF!</definedName>
    <definedName name="ST_03" localSheetId="32">#REF!</definedName>
    <definedName name="ST_03" localSheetId="10">#REF!</definedName>
    <definedName name="ST_03" localSheetId="11">#REF!</definedName>
    <definedName name="ST_03" localSheetId="12">#REF!</definedName>
    <definedName name="ST_03" localSheetId="13">#REF!</definedName>
    <definedName name="ST_03" localSheetId="14">#REF!</definedName>
    <definedName name="ST_03" localSheetId="15">#REF!</definedName>
    <definedName name="ST_03" localSheetId="16">#REF!</definedName>
    <definedName name="ST_03" localSheetId="17">#REF!</definedName>
    <definedName name="ST_03" localSheetId="18">#REF!</definedName>
    <definedName name="ST_03" localSheetId="20">#REF!</definedName>
    <definedName name="ST_03" localSheetId="5">#REF!</definedName>
    <definedName name="ST_03" localSheetId="6">#REF!</definedName>
    <definedName name="ST_03" localSheetId="7">#REF!</definedName>
    <definedName name="ST_03" localSheetId="8">#REF!</definedName>
    <definedName name="ST_03" localSheetId="19">#REF!</definedName>
    <definedName name="ST_03" localSheetId="21">#REF!</definedName>
    <definedName name="ST_03" localSheetId="22">#REF!</definedName>
    <definedName name="ST_03" localSheetId="23">#REF!</definedName>
    <definedName name="ST_03" localSheetId="24">#REF!</definedName>
    <definedName name="ST_03" localSheetId="25">#REF!</definedName>
    <definedName name="ST_03" localSheetId="26">#REF!</definedName>
    <definedName name="ST_03" localSheetId="27">#REF!</definedName>
    <definedName name="ST_03" localSheetId="28">#REF!</definedName>
    <definedName name="ST_03" localSheetId="9">#REF!</definedName>
    <definedName name="ST_03" localSheetId="4">#REF!</definedName>
    <definedName name="ST_03">#REF!</definedName>
    <definedName name="ST_04" localSheetId="35">#REF!</definedName>
    <definedName name="ST_04" localSheetId="39">#REF!</definedName>
    <definedName name="ST_04" localSheetId="29">#REF!</definedName>
    <definedName name="ST_04" localSheetId="30">#REF!</definedName>
    <definedName name="ST_04" localSheetId="31">#REF!</definedName>
    <definedName name="ST_04" localSheetId="33">#REF!</definedName>
    <definedName name="ST_04" localSheetId="34">#REF!</definedName>
    <definedName name="ST_04" localSheetId="36">#REF!</definedName>
    <definedName name="ST_04" localSheetId="37">#REF!</definedName>
    <definedName name="ST_04" localSheetId="38">#REF!</definedName>
    <definedName name="ST_04" localSheetId="40">#REF!</definedName>
    <definedName name="ST_04" localSheetId="41">#REF!</definedName>
    <definedName name="ST_04" localSheetId="42">#REF!</definedName>
    <definedName name="ST_04" localSheetId="43">#REF!</definedName>
    <definedName name="ST_04" localSheetId="44">#REF!</definedName>
    <definedName name="ST_04" localSheetId="32">#REF!</definedName>
    <definedName name="ST_04" localSheetId="10">#REF!</definedName>
    <definedName name="ST_04" localSheetId="11">#REF!</definedName>
    <definedName name="ST_04" localSheetId="12">#REF!</definedName>
    <definedName name="ST_04" localSheetId="13">#REF!</definedName>
    <definedName name="ST_04" localSheetId="14">#REF!</definedName>
    <definedName name="ST_04" localSheetId="15">#REF!</definedName>
    <definedName name="ST_04" localSheetId="16">#REF!</definedName>
    <definedName name="ST_04" localSheetId="17">#REF!</definedName>
    <definedName name="ST_04" localSheetId="18">#REF!</definedName>
    <definedName name="ST_04" localSheetId="20">#REF!</definedName>
    <definedName name="ST_04" localSheetId="5">#REF!</definedName>
    <definedName name="ST_04" localSheetId="6">#REF!</definedName>
    <definedName name="ST_04" localSheetId="7">#REF!</definedName>
    <definedName name="ST_04" localSheetId="8">#REF!</definedName>
    <definedName name="ST_04" localSheetId="19">#REF!</definedName>
    <definedName name="ST_04" localSheetId="21">#REF!</definedName>
    <definedName name="ST_04" localSheetId="22">#REF!</definedName>
    <definedName name="ST_04" localSheetId="23">#REF!</definedName>
    <definedName name="ST_04" localSheetId="24">#REF!</definedName>
    <definedName name="ST_04" localSheetId="25">#REF!</definedName>
    <definedName name="ST_04" localSheetId="26">#REF!</definedName>
    <definedName name="ST_04" localSheetId="27">#REF!</definedName>
    <definedName name="ST_04" localSheetId="28">#REF!</definedName>
    <definedName name="ST_04" localSheetId="9">#REF!</definedName>
    <definedName name="ST_04" localSheetId="4">#REF!</definedName>
    <definedName name="ST_04">#REF!</definedName>
    <definedName name="ST_05" localSheetId="35">#REF!</definedName>
    <definedName name="ST_05" localSheetId="39">#REF!</definedName>
    <definedName name="ST_05" localSheetId="29">#REF!</definedName>
    <definedName name="ST_05" localSheetId="30">#REF!</definedName>
    <definedName name="ST_05" localSheetId="31">#REF!</definedName>
    <definedName name="ST_05" localSheetId="33">#REF!</definedName>
    <definedName name="ST_05" localSheetId="34">#REF!</definedName>
    <definedName name="ST_05" localSheetId="36">#REF!</definedName>
    <definedName name="ST_05" localSheetId="37">#REF!</definedName>
    <definedName name="ST_05" localSheetId="38">#REF!</definedName>
    <definedName name="ST_05" localSheetId="40">#REF!</definedName>
    <definedName name="ST_05" localSheetId="41">#REF!</definedName>
    <definedName name="ST_05" localSheetId="42">#REF!</definedName>
    <definedName name="ST_05" localSheetId="43">#REF!</definedName>
    <definedName name="ST_05" localSheetId="44">#REF!</definedName>
    <definedName name="ST_05" localSheetId="32">#REF!</definedName>
    <definedName name="ST_05" localSheetId="10">#REF!</definedName>
    <definedName name="ST_05" localSheetId="11">#REF!</definedName>
    <definedName name="ST_05" localSheetId="12">#REF!</definedName>
    <definedName name="ST_05" localSheetId="13">#REF!</definedName>
    <definedName name="ST_05" localSheetId="14">#REF!</definedName>
    <definedName name="ST_05" localSheetId="15">#REF!</definedName>
    <definedName name="ST_05" localSheetId="16">#REF!</definedName>
    <definedName name="ST_05" localSheetId="17">#REF!</definedName>
    <definedName name="ST_05" localSheetId="18">#REF!</definedName>
    <definedName name="ST_05" localSheetId="20">#REF!</definedName>
    <definedName name="ST_05" localSheetId="5">#REF!</definedName>
    <definedName name="ST_05" localSheetId="6">#REF!</definedName>
    <definedName name="ST_05" localSheetId="7">#REF!</definedName>
    <definedName name="ST_05" localSheetId="8">#REF!</definedName>
    <definedName name="ST_05" localSheetId="19">#REF!</definedName>
    <definedName name="ST_05" localSheetId="21">#REF!</definedName>
    <definedName name="ST_05" localSheetId="22">#REF!</definedName>
    <definedName name="ST_05" localSheetId="23">#REF!</definedName>
    <definedName name="ST_05" localSheetId="24">#REF!</definedName>
    <definedName name="ST_05" localSheetId="25">#REF!</definedName>
    <definedName name="ST_05" localSheetId="26">#REF!</definedName>
    <definedName name="ST_05" localSheetId="27">#REF!</definedName>
    <definedName name="ST_05" localSheetId="28">#REF!</definedName>
    <definedName name="ST_05" localSheetId="9">#REF!</definedName>
    <definedName name="ST_05" localSheetId="4">#REF!</definedName>
    <definedName name="ST_05">#REF!</definedName>
    <definedName name="ST_06" localSheetId="35">#REF!</definedName>
    <definedName name="ST_06" localSheetId="39">#REF!</definedName>
    <definedName name="ST_06" localSheetId="29">#REF!</definedName>
    <definedName name="ST_06" localSheetId="30">#REF!</definedName>
    <definedName name="ST_06" localSheetId="31">#REF!</definedName>
    <definedName name="ST_06" localSheetId="33">#REF!</definedName>
    <definedName name="ST_06" localSheetId="34">#REF!</definedName>
    <definedName name="ST_06" localSheetId="36">#REF!</definedName>
    <definedName name="ST_06" localSheetId="37">#REF!</definedName>
    <definedName name="ST_06" localSheetId="38">#REF!</definedName>
    <definedName name="ST_06" localSheetId="40">#REF!</definedName>
    <definedName name="ST_06" localSheetId="41">#REF!</definedName>
    <definedName name="ST_06" localSheetId="42">#REF!</definedName>
    <definedName name="ST_06" localSheetId="43">#REF!</definedName>
    <definedName name="ST_06" localSheetId="44">#REF!</definedName>
    <definedName name="ST_06" localSheetId="32">#REF!</definedName>
    <definedName name="ST_06" localSheetId="10">#REF!</definedName>
    <definedName name="ST_06" localSheetId="11">#REF!</definedName>
    <definedName name="ST_06" localSheetId="12">#REF!</definedName>
    <definedName name="ST_06" localSheetId="13">#REF!</definedName>
    <definedName name="ST_06" localSheetId="14">#REF!</definedName>
    <definedName name="ST_06" localSheetId="15">#REF!</definedName>
    <definedName name="ST_06" localSheetId="16">#REF!</definedName>
    <definedName name="ST_06" localSheetId="17">#REF!</definedName>
    <definedName name="ST_06" localSheetId="18">#REF!</definedName>
    <definedName name="ST_06" localSheetId="20">#REF!</definedName>
    <definedName name="ST_06" localSheetId="5">#REF!</definedName>
    <definedName name="ST_06" localSheetId="6">#REF!</definedName>
    <definedName name="ST_06" localSheetId="7">#REF!</definedName>
    <definedName name="ST_06" localSheetId="8">#REF!</definedName>
    <definedName name="ST_06" localSheetId="19">#REF!</definedName>
    <definedName name="ST_06" localSheetId="21">#REF!</definedName>
    <definedName name="ST_06" localSheetId="22">#REF!</definedName>
    <definedName name="ST_06" localSheetId="23">#REF!</definedName>
    <definedName name="ST_06" localSheetId="24">#REF!</definedName>
    <definedName name="ST_06" localSheetId="25">#REF!</definedName>
    <definedName name="ST_06" localSheetId="26">#REF!</definedName>
    <definedName name="ST_06" localSheetId="27">#REF!</definedName>
    <definedName name="ST_06" localSheetId="28">#REF!</definedName>
    <definedName name="ST_06" localSheetId="9">#REF!</definedName>
    <definedName name="ST_06" localSheetId="4">#REF!</definedName>
    <definedName name="ST_06">#REF!</definedName>
    <definedName name="ST_07" localSheetId="35">#REF!</definedName>
    <definedName name="ST_07" localSheetId="39">#REF!</definedName>
    <definedName name="ST_07" localSheetId="29">#REF!</definedName>
    <definedName name="ST_07" localSheetId="30">#REF!</definedName>
    <definedName name="ST_07" localSheetId="31">#REF!</definedName>
    <definedName name="ST_07" localSheetId="33">#REF!</definedName>
    <definedName name="ST_07" localSheetId="34">#REF!</definedName>
    <definedName name="ST_07" localSheetId="36">#REF!</definedName>
    <definedName name="ST_07" localSheetId="37">#REF!</definedName>
    <definedName name="ST_07" localSheetId="38">#REF!</definedName>
    <definedName name="ST_07" localSheetId="40">#REF!</definedName>
    <definedName name="ST_07" localSheetId="41">#REF!</definedName>
    <definedName name="ST_07" localSheetId="42">#REF!</definedName>
    <definedName name="ST_07" localSheetId="43">#REF!</definedName>
    <definedName name="ST_07" localSheetId="44">#REF!</definedName>
    <definedName name="ST_07" localSheetId="32">#REF!</definedName>
    <definedName name="ST_07" localSheetId="10">#REF!</definedName>
    <definedName name="ST_07" localSheetId="11">#REF!</definedName>
    <definedName name="ST_07" localSheetId="12">#REF!</definedName>
    <definedName name="ST_07" localSheetId="13">#REF!</definedName>
    <definedName name="ST_07" localSheetId="14">#REF!</definedName>
    <definedName name="ST_07" localSheetId="15">#REF!</definedName>
    <definedName name="ST_07" localSheetId="16">#REF!</definedName>
    <definedName name="ST_07" localSheetId="17">#REF!</definedName>
    <definedName name="ST_07" localSheetId="18">#REF!</definedName>
    <definedName name="ST_07" localSheetId="20">#REF!</definedName>
    <definedName name="ST_07" localSheetId="5">#REF!</definedName>
    <definedName name="ST_07" localSheetId="6">#REF!</definedName>
    <definedName name="ST_07" localSheetId="7">#REF!</definedName>
    <definedName name="ST_07" localSheetId="8">#REF!</definedName>
    <definedName name="ST_07" localSheetId="19">#REF!</definedName>
    <definedName name="ST_07" localSheetId="21">#REF!</definedName>
    <definedName name="ST_07" localSheetId="22">#REF!</definedName>
    <definedName name="ST_07" localSheetId="23">#REF!</definedName>
    <definedName name="ST_07" localSheetId="24">#REF!</definedName>
    <definedName name="ST_07" localSheetId="25">#REF!</definedName>
    <definedName name="ST_07" localSheetId="26">#REF!</definedName>
    <definedName name="ST_07" localSheetId="27">#REF!</definedName>
    <definedName name="ST_07" localSheetId="28">#REF!</definedName>
    <definedName name="ST_07" localSheetId="9">#REF!</definedName>
    <definedName name="ST_07" localSheetId="4">#REF!</definedName>
    <definedName name="ST_07">#REF!</definedName>
    <definedName name="ST_08" localSheetId="35">#REF!</definedName>
    <definedName name="ST_08" localSheetId="39">#REF!</definedName>
    <definedName name="ST_08" localSheetId="29">#REF!</definedName>
    <definedName name="ST_08" localSheetId="30">#REF!</definedName>
    <definedName name="ST_08" localSheetId="31">#REF!</definedName>
    <definedName name="ST_08" localSheetId="33">#REF!</definedName>
    <definedName name="ST_08" localSheetId="34">#REF!</definedName>
    <definedName name="ST_08" localSheetId="36">#REF!</definedName>
    <definedName name="ST_08" localSheetId="37">#REF!</definedName>
    <definedName name="ST_08" localSheetId="38">#REF!</definedName>
    <definedName name="ST_08" localSheetId="40">#REF!</definedName>
    <definedName name="ST_08" localSheetId="41">#REF!</definedName>
    <definedName name="ST_08" localSheetId="42">#REF!</definedName>
    <definedName name="ST_08" localSheetId="43">#REF!</definedName>
    <definedName name="ST_08" localSheetId="44">#REF!</definedName>
    <definedName name="ST_08" localSheetId="32">#REF!</definedName>
    <definedName name="ST_08" localSheetId="10">#REF!</definedName>
    <definedName name="ST_08" localSheetId="11">#REF!</definedName>
    <definedName name="ST_08" localSheetId="12">#REF!</definedName>
    <definedName name="ST_08" localSheetId="13">#REF!</definedName>
    <definedName name="ST_08" localSheetId="14">#REF!</definedName>
    <definedName name="ST_08" localSheetId="15">#REF!</definedName>
    <definedName name="ST_08" localSheetId="16">#REF!</definedName>
    <definedName name="ST_08" localSheetId="17">#REF!</definedName>
    <definedName name="ST_08" localSheetId="18">#REF!</definedName>
    <definedName name="ST_08" localSheetId="20">#REF!</definedName>
    <definedName name="ST_08" localSheetId="5">#REF!</definedName>
    <definedName name="ST_08" localSheetId="6">#REF!</definedName>
    <definedName name="ST_08" localSheetId="7">#REF!</definedName>
    <definedName name="ST_08" localSheetId="8">#REF!</definedName>
    <definedName name="ST_08" localSheetId="19">#REF!</definedName>
    <definedName name="ST_08" localSheetId="21">#REF!</definedName>
    <definedName name="ST_08" localSheetId="22">#REF!</definedName>
    <definedName name="ST_08" localSheetId="23">#REF!</definedName>
    <definedName name="ST_08" localSheetId="24">#REF!</definedName>
    <definedName name="ST_08" localSheetId="25">#REF!</definedName>
    <definedName name="ST_08" localSheetId="26">#REF!</definedName>
    <definedName name="ST_08" localSheetId="27">#REF!</definedName>
    <definedName name="ST_08" localSheetId="28">#REF!</definedName>
    <definedName name="ST_08" localSheetId="9">#REF!</definedName>
    <definedName name="ST_08" localSheetId="4">#REF!</definedName>
    <definedName name="ST_08">#REF!</definedName>
    <definedName name="ST_09" localSheetId="35">#REF!</definedName>
    <definedName name="ST_09" localSheetId="39">#REF!</definedName>
    <definedName name="ST_09" localSheetId="29">#REF!</definedName>
    <definedName name="ST_09" localSheetId="30">#REF!</definedName>
    <definedName name="ST_09" localSheetId="31">#REF!</definedName>
    <definedName name="ST_09" localSheetId="33">#REF!</definedName>
    <definedName name="ST_09" localSheetId="34">#REF!</definedName>
    <definedName name="ST_09" localSheetId="36">#REF!</definedName>
    <definedName name="ST_09" localSheetId="37">#REF!</definedName>
    <definedName name="ST_09" localSheetId="38">#REF!</definedName>
    <definedName name="ST_09" localSheetId="40">#REF!</definedName>
    <definedName name="ST_09" localSheetId="41">#REF!</definedName>
    <definedName name="ST_09" localSheetId="42">#REF!</definedName>
    <definedName name="ST_09" localSheetId="43">#REF!</definedName>
    <definedName name="ST_09" localSheetId="44">#REF!</definedName>
    <definedName name="ST_09" localSheetId="32">#REF!</definedName>
    <definedName name="ST_09" localSheetId="10">#REF!</definedName>
    <definedName name="ST_09" localSheetId="11">#REF!</definedName>
    <definedName name="ST_09" localSheetId="12">#REF!</definedName>
    <definedName name="ST_09" localSheetId="13">#REF!</definedName>
    <definedName name="ST_09" localSheetId="14">#REF!</definedName>
    <definedName name="ST_09" localSheetId="15">#REF!</definedName>
    <definedName name="ST_09" localSheetId="16">#REF!</definedName>
    <definedName name="ST_09" localSheetId="17">#REF!</definedName>
    <definedName name="ST_09" localSheetId="18">#REF!</definedName>
    <definedName name="ST_09" localSheetId="20">#REF!</definedName>
    <definedName name="ST_09" localSheetId="5">#REF!</definedName>
    <definedName name="ST_09" localSheetId="6">#REF!</definedName>
    <definedName name="ST_09" localSheetId="7">#REF!</definedName>
    <definedName name="ST_09" localSheetId="8">#REF!</definedName>
    <definedName name="ST_09" localSheetId="19">#REF!</definedName>
    <definedName name="ST_09" localSheetId="21">#REF!</definedName>
    <definedName name="ST_09" localSheetId="22">#REF!</definedName>
    <definedName name="ST_09" localSheetId="23">#REF!</definedName>
    <definedName name="ST_09" localSheetId="24">#REF!</definedName>
    <definedName name="ST_09" localSheetId="25">#REF!</definedName>
    <definedName name="ST_09" localSheetId="26">#REF!</definedName>
    <definedName name="ST_09" localSheetId="27">#REF!</definedName>
    <definedName name="ST_09" localSheetId="28">#REF!</definedName>
    <definedName name="ST_09" localSheetId="9">#REF!</definedName>
    <definedName name="ST_09" localSheetId="4">#REF!</definedName>
    <definedName name="ST_09">#REF!</definedName>
    <definedName name="ST_10" localSheetId="35">#REF!</definedName>
    <definedName name="ST_10" localSheetId="39">#REF!</definedName>
    <definedName name="ST_10" localSheetId="29">#REF!</definedName>
    <definedName name="ST_10" localSheetId="30">#REF!</definedName>
    <definedName name="ST_10" localSheetId="31">#REF!</definedName>
    <definedName name="ST_10" localSheetId="33">#REF!</definedName>
    <definedName name="ST_10" localSheetId="34">#REF!</definedName>
    <definedName name="ST_10" localSheetId="36">#REF!</definedName>
    <definedName name="ST_10" localSheetId="37">#REF!</definedName>
    <definedName name="ST_10" localSheetId="38">#REF!</definedName>
    <definedName name="ST_10" localSheetId="40">#REF!</definedName>
    <definedName name="ST_10" localSheetId="41">#REF!</definedName>
    <definedName name="ST_10" localSheetId="42">#REF!</definedName>
    <definedName name="ST_10" localSheetId="43">#REF!</definedName>
    <definedName name="ST_10" localSheetId="44">#REF!</definedName>
    <definedName name="ST_10" localSheetId="32">#REF!</definedName>
    <definedName name="ST_10" localSheetId="10">#REF!</definedName>
    <definedName name="ST_10" localSheetId="11">#REF!</definedName>
    <definedName name="ST_10" localSheetId="12">#REF!</definedName>
    <definedName name="ST_10" localSheetId="13">#REF!</definedName>
    <definedName name="ST_10" localSheetId="14">#REF!</definedName>
    <definedName name="ST_10" localSheetId="15">#REF!</definedName>
    <definedName name="ST_10" localSheetId="16">#REF!</definedName>
    <definedName name="ST_10" localSheetId="17">#REF!</definedName>
    <definedName name="ST_10" localSheetId="18">#REF!</definedName>
    <definedName name="ST_10" localSheetId="20">#REF!</definedName>
    <definedName name="ST_10" localSheetId="5">#REF!</definedName>
    <definedName name="ST_10" localSheetId="6">#REF!</definedName>
    <definedName name="ST_10" localSheetId="7">#REF!</definedName>
    <definedName name="ST_10" localSheetId="8">#REF!</definedName>
    <definedName name="ST_10" localSheetId="19">#REF!</definedName>
    <definedName name="ST_10" localSheetId="21">#REF!</definedName>
    <definedName name="ST_10" localSheetId="22">#REF!</definedName>
    <definedName name="ST_10" localSheetId="23">#REF!</definedName>
    <definedName name="ST_10" localSheetId="24">#REF!</definedName>
    <definedName name="ST_10" localSheetId="25">#REF!</definedName>
    <definedName name="ST_10" localSheetId="26">#REF!</definedName>
    <definedName name="ST_10" localSheetId="27">#REF!</definedName>
    <definedName name="ST_10" localSheetId="28">#REF!</definedName>
    <definedName name="ST_10" localSheetId="9">#REF!</definedName>
    <definedName name="ST_10" localSheetId="4">#REF!</definedName>
    <definedName name="ST_10">#REF!</definedName>
    <definedName name="ST_11" localSheetId="35">#REF!</definedName>
    <definedName name="ST_11" localSheetId="39">#REF!</definedName>
    <definedName name="ST_11" localSheetId="29">#REF!</definedName>
    <definedName name="ST_11" localSheetId="30">#REF!</definedName>
    <definedName name="ST_11" localSheetId="31">#REF!</definedName>
    <definedName name="ST_11" localSheetId="33">#REF!</definedName>
    <definedName name="ST_11" localSheetId="34">#REF!</definedName>
    <definedName name="ST_11" localSheetId="36">#REF!</definedName>
    <definedName name="ST_11" localSheetId="37">#REF!</definedName>
    <definedName name="ST_11" localSheetId="38">#REF!</definedName>
    <definedName name="ST_11" localSheetId="40">#REF!</definedName>
    <definedName name="ST_11" localSheetId="41">#REF!</definedName>
    <definedName name="ST_11" localSheetId="42">#REF!</definedName>
    <definedName name="ST_11" localSheetId="43">#REF!</definedName>
    <definedName name="ST_11" localSheetId="44">#REF!</definedName>
    <definedName name="ST_11" localSheetId="32">#REF!</definedName>
    <definedName name="ST_11" localSheetId="10">#REF!</definedName>
    <definedName name="ST_11" localSheetId="11">#REF!</definedName>
    <definedName name="ST_11" localSheetId="12">#REF!</definedName>
    <definedName name="ST_11" localSheetId="13">#REF!</definedName>
    <definedName name="ST_11" localSheetId="14">#REF!</definedName>
    <definedName name="ST_11" localSheetId="15">#REF!</definedName>
    <definedName name="ST_11" localSheetId="16">#REF!</definedName>
    <definedName name="ST_11" localSheetId="17">#REF!</definedName>
    <definedName name="ST_11" localSheetId="18">#REF!</definedName>
    <definedName name="ST_11" localSheetId="20">#REF!</definedName>
    <definedName name="ST_11" localSheetId="5">#REF!</definedName>
    <definedName name="ST_11" localSheetId="6">#REF!</definedName>
    <definedName name="ST_11" localSheetId="7">#REF!</definedName>
    <definedName name="ST_11" localSheetId="8">#REF!</definedName>
    <definedName name="ST_11" localSheetId="19">#REF!</definedName>
    <definedName name="ST_11" localSheetId="21">#REF!</definedName>
    <definedName name="ST_11" localSheetId="22">#REF!</definedName>
    <definedName name="ST_11" localSheetId="23">#REF!</definedName>
    <definedName name="ST_11" localSheetId="24">#REF!</definedName>
    <definedName name="ST_11" localSheetId="25">#REF!</definedName>
    <definedName name="ST_11" localSheetId="26">#REF!</definedName>
    <definedName name="ST_11" localSheetId="27">#REF!</definedName>
    <definedName name="ST_11" localSheetId="28">#REF!</definedName>
    <definedName name="ST_11" localSheetId="9">#REF!</definedName>
    <definedName name="ST_11" localSheetId="4">#REF!</definedName>
    <definedName name="ST_11">#REF!</definedName>
    <definedName name="ST_12" localSheetId="35">#REF!</definedName>
    <definedName name="ST_12" localSheetId="39">#REF!</definedName>
    <definedName name="ST_12" localSheetId="29">#REF!</definedName>
    <definedName name="ST_12" localSheetId="30">#REF!</definedName>
    <definedName name="ST_12" localSheetId="31">#REF!</definedName>
    <definedName name="ST_12" localSheetId="33">#REF!</definedName>
    <definedName name="ST_12" localSheetId="34">#REF!</definedName>
    <definedName name="ST_12" localSheetId="36">#REF!</definedName>
    <definedName name="ST_12" localSheetId="37">#REF!</definedName>
    <definedName name="ST_12" localSheetId="38">#REF!</definedName>
    <definedName name="ST_12" localSheetId="40">#REF!</definedName>
    <definedName name="ST_12" localSheetId="41">#REF!</definedName>
    <definedName name="ST_12" localSheetId="42">#REF!</definedName>
    <definedName name="ST_12" localSheetId="43">#REF!</definedName>
    <definedName name="ST_12" localSheetId="44">#REF!</definedName>
    <definedName name="ST_12" localSheetId="32">#REF!</definedName>
    <definedName name="ST_12" localSheetId="10">#REF!</definedName>
    <definedName name="ST_12" localSheetId="11">#REF!</definedName>
    <definedName name="ST_12" localSheetId="12">#REF!</definedName>
    <definedName name="ST_12" localSheetId="13">#REF!</definedName>
    <definedName name="ST_12" localSheetId="14">#REF!</definedName>
    <definedName name="ST_12" localSheetId="15">#REF!</definedName>
    <definedName name="ST_12" localSheetId="16">#REF!</definedName>
    <definedName name="ST_12" localSheetId="17">#REF!</definedName>
    <definedName name="ST_12" localSheetId="18">#REF!</definedName>
    <definedName name="ST_12" localSheetId="20">#REF!</definedName>
    <definedName name="ST_12" localSheetId="5">#REF!</definedName>
    <definedName name="ST_12" localSheetId="6">#REF!</definedName>
    <definedName name="ST_12" localSheetId="7">#REF!</definedName>
    <definedName name="ST_12" localSheetId="8">#REF!</definedName>
    <definedName name="ST_12" localSheetId="19">#REF!</definedName>
    <definedName name="ST_12" localSheetId="21">#REF!</definedName>
    <definedName name="ST_12" localSheetId="22">#REF!</definedName>
    <definedName name="ST_12" localSheetId="23">#REF!</definedName>
    <definedName name="ST_12" localSheetId="24">#REF!</definedName>
    <definedName name="ST_12" localSheetId="25">#REF!</definedName>
    <definedName name="ST_12" localSheetId="26">#REF!</definedName>
    <definedName name="ST_12" localSheetId="27">#REF!</definedName>
    <definedName name="ST_12" localSheetId="28">#REF!</definedName>
    <definedName name="ST_12" localSheetId="9">#REF!</definedName>
    <definedName name="ST_12" localSheetId="4">#REF!</definedName>
    <definedName name="ST_12">#REF!</definedName>
    <definedName name="ST_13" localSheetId="35">#REF!</definedName>
    <definedName name="ST_13" localSheetId="39">#REF!</definedName>
    <definedName name="ST_13" localSheetId="29">#REF!</definedName>
    <definedName name="ST_13" localSheetId="30">#REF!</definedName>
    <definedName name="ST_13" localSheetId="31">#REF!</definedName>
    <definedName name="ST_13" localSheetId="33">#REF!</definedName>
    <definedName name="ST_13" localSheetId="34">#REF!</definedName>
    <definedName name="ST_13" localSheetId="36">#REF!</definedName>
    <definedName name="ST_13" localSheetId="37">#REF!</definedName>
    <definedName name="ST_13" localSheetId="38">#REF!</definedName>
    <definedName name="ST_13" localSheetId="40">#REF!</definedName>
    <definedName name="ST_13" localSheetId="41">#REF!</definedName>
    <definedName name="ST_13" localSheetId="42">#REF!</definedName>
    <definedName name="ST_13" localSheetId="43">#REF!</definedName>
    <definedName name="ST_13" localSheetId="44">#REF!</definedName>
    <definedName name="ST_13" localSheetId="32">#REF!</definedName>
    <definedName name="ST_13" localSheetId="10">#REF!</definedName>
    <definedName name="ST_13" localSheetId="11">#REF!</definedName>
    <definedName name="ST_13" localSheetId="12">#REF!</definedName>
    <definedName name="ST_13" localSheetId="13">#REF!</definedName>
    <definedName name="ST_13" localSheetId="14">#REF!</definedName>
    <definedName name="ST_13" localSheetId="15">#REF!</definedName>
    <definedName name="ST_13" localSheetId="16">#REF!</definedName>
    <definedName name="ST_13" localSheetId="17">#REF!</definedName>
    <definedName name="ST_13" localSheetId="18">#REF!</definedName>
    <definedName name="ST_13" localSheetId="20">#REF!</definedName>
    <definedName name="ST_13" localSheetId="5">#REF!</definedName>
    <definedName name="ST_13" localSheetId="6">#REF!</definedName>
    <definedName name="ST_13" localSheetId="7">#REF!</definedName>
    <definedName name="ST_13" localSheetId="8">#REF!</definedName>
    <definedName name="ST_13" localSheetId="19">#REF!</definedName>
    <definedName name="ST_13" localSheetId="21">#REF!</definedName>
    <definedName name="ST_13" localSheetId="22">#REF!</definedName>
    <definedName name="ST_13" localSheetId="23">#REF!</definedName>
    <definedName name="ST_13" localSheetId="24">#REF!</definedName>
    <definedName name="ST_13" localSheetId="25">#REF!</definedName>
    <definedName name="ST_13" localSheetId="26">#REF!</definedName>
    <definedName name="ST_13" localSheetId="27">#REF!</definedName>
    <definedName name="ST_13" localSheetId="28">#REF!</definedName>
    <definedName name="ST_13" localSheetId="9">#REF!</definedName>
    <definedName name="ST_13" localSheetId="4">#REF!</definedName>
    <definedName name="ST_13">#REF!</definedName>
    <definedName name="ST_14" localSheetId="35">#REF!</definedName>
    <definedName name="ST_14" localSheetId="39">#REF!</definedName>
    <definedName name="ST_14" localSheetId="29">#REF!</definedName>
    <definedName name="ST_14" localSheetId="30">#REF!</definedName>
    <definedName name="ST_14" localSheetId="31">#REF!</definedName>
    <definedName name="ST_14" localSheetId="33">#REF!</definedName>
    <definedName name="ST_14" localSheetId="34">#REF!</definedName>
    <definedName name="ST_14" localSheetId="36">#REF!</definedName>
    <definedName name="ST_14" localSheetId="37">#REF!</definedName>
    <definedName name="ST_14" localSheetId="38">#REF!</definedName>
    <definedName name="ST_14" localSheetId="40">#REF!</definedName>
    <definedName name="ST_14" localSheetId="41">#REF!</definedName>
    <definedName name="ST_14" localSheetId="42">#REF!</definedName>
    <definedName name="ST_14" localSheetId="43">#REF!</definedName>
    <definedName name="ST_14" localSheetId="44">#REF!</definedName>
    <definedName name="ST_14" localSheetId="32">#REF!</definedName>
    <definedName name="ST_14" localSheetId="10">#REF!</definedName>
    <definedName name="ST_14" localSheetId="11">#REF!</definedName>
    <definedName name="ST_14" localSheetId="12">#REF!</definedName>
    <definedName name="ST_14" localSheetId="13">#REF!</definedName>
    <definedName name="ST_14" localSheetId="14">#REF!</definedName>
    <definedName name="ST_14" localSheetId="15">#REF!</definedName>
    <definedName name="ST_14" localSheetId="16">#REF!</definedName>
    <definedName name="ST_14" localSheetId="17">#REF!</definedName>
    <definedName name="ST_14" localSheetId="18">#REF!</definedName>
    <definedName name="ST_14" localSheetId="20">#REF!</definedName>
    <definedName name="ST_14" localSheetId="5">#REF!</definedName>
    <definedName name="ST_14" localSheetId="6">#REF!</definedName>
    <definedName name="ST_14" localSheetId="7">#REF!</definedName>
    <definedName name="ST_14" localSheetId="8">#REF!</definedName>
    <definedName name="ST_14" localSheetId="19">#REF!</definedName>
    <definedName name="ST_14" localSheetId="21">#REF!</definedName>
    <definedName name="ST_14" localSheetId="22">#REF!</definedName>
    <definedName name="ST_14" localSheetId="23">#REF!</definedName>
    <definedName name="ST_14" localSheetId="24">#REF!</definedName>
    <definedName name="ST_14" localSheetId="25">#REF!</definedName>
    <definedName name="ST_14" localSheetId="26">#REF!</definedName>
    <definedName name="ST_14" localSheetId="27">#REF!</definedName>
    <definedName name="ST_14" localSheetId="28">#REF!</definedName>
    <definedName name="ST_14" localSheetId="9">#REF!</definedName>
    <definedName name="ST_14" localSheetId="4">#REF!</definedName>
    <definedName name="ST_14">#REF!</definedName>
    <definedName name="ST_15" localSheetId="35">#REF!</definedName>
    <definedName name="ST_15" localSheetId="39">#REF!</definedName>
    <definedName name="ST_15" localSheetId="29">#REF!</definedName>
    <definedName name="ST_15" localSheetId="30">#REF!</definedName>
    <definedName name="ST_15" localSheetId="31">#REF!</definedName>
    <definedName name="ST_15" localSheetId="33">#REF!</definedName>
    <definedName name="ST_15" localSheetId="34">#REF!</definedName>
    <definedName name="ST_15" localSheetId="36">#REF!</definedName>
    <definedName name="ST_15" localSheetId="37">#REF!</definedName>
    <definedName name="ST_15" localSheetId="38">#REF!</definedName>
    <definedName name="ST_15" localSheetId="40">#REF!</definedName>
    <definedName name="ST_15" localSheetId="41">#REF!</definedName>
    <definedName name="ST_15" localSheetId="42">#REF!</definedName>
    <definedName name="ST_15" localSheetId="43">#REF!</definedName>
    <definedName name="ST_15" localSheetId="44">#REF!</definedName>
    <definedName name="ST_15" localSheetId="32">#REF!</definedName>
    <definedName name="ST_15" localSheetId="10">#REF!</definedName>
    <definedName name="ST_15" localSheetId="11">#REF!</definedName>
    <definedName name="ST_15" localSheetId="12">#REF!</definedName>
    <definedName name="ST_15" localSheetId="13">#REF!</definedName>
    <definedName name="ST_15" localSheetId="14">#REF!</definedName>
    <definedName name="ST_15" localSheetId="15">#REF!</definedName>
    <definedName name="ST_15" localSheetId="16">#REF!</definedName>
    <definedName name="ST_15" localSheetId="17">#REF!</definedName>
    <definedName name="ST_15" localSheetId="18">#REF!</definedName>
    <definedName name="ST_15" localSheetId="20">#REF!</definedName>
    <definedName name="ST_15" localSheetId="5">#REF!</definedName>
    <definedName name="ST_15" localSheetId="6">#REF!</definedName>
    <definedName name="ST_15" localSheetId="7">#REF!</definedName>
    <definedName name="ST_15" localSheetId="8">#REF!</definedName>
    <definedName name="ST_15" localSheetId="19">#REF!</definedName>
    <definedName name="ST_15" localSheetId="21">#REF!</definedName>
    <definedName name="ST_15" localSheetId="22">#REF!</definedName>
    <definedName name="ST_15" localSheetId="23">#REF!</definedName>
    <definedName name="ST_15" localSheetId="24">#REF!</definedName>
    <definedName name="ST_15" localSheetId="25">#REF!</definedName>
    <definedName name="ST_15" localSheetId="26">#REF!</definedName>
    <definedName name="ST_15" localSheetId="27">#REF!</definedName>
    <definedName name="ST_15" localSheetId="28">#REF!</definedName>
    <definedName name="ST_15" localSheetId="9">#REF!</definedName>
    <definedName name="ST_15" localSheetId="4">#REF!</definedName>
    <definedName name="ST_15">#REF!</definedName>
    <definedName name="ST_16" localSheetId="35">#REF!</definedName>
    <definedName name="ST_16" localSheetId="39">#REF!</definedName>
    <definedName name="ST_16" localSheetId="29">#REF!</definedName>
    <definedName name="ST_16" localSheetId="30">#REF!</definedName>
    <definedName name="ST_16" localSheetId="31">#REF!</definedName>
    <definedName name="ST_16" localSheetId="33">#REF!</definedName>
    <definedName name="ST_16" localSheetId="34">#REF!</definedName>
    <definedName name="ST_16" localSheetId="36">#REF!</definedName>
    <definedName name="ST_16" localSheetId="37">#REF!</definedName>
    <definedName name="ST_16" localSheetId="38">#REF!</definedName>
    <definedName name="ST_16" localSheetId="40">#REF!</definedName>
    <definedName name="ST_16" localSheetId="41">#REF!</definedName>
    <definedName name="ST_16" localSheetId="42">#REF!</definedName>
    <definedName name="ST_16" localSheetId="43">#REF!</definedName>
    <definedName name="ST_16" localSheetId="44">#REF!</definedName>
    <definedName name="ST_16" localSheetId="32">#REF!</definedName>
    <definedName name="ST_16" localSheetId="10">#REF!</definedName>
    <definedName name="ST_16" localSheetId="11">#REF!</definedName>
    <definedName name="ST_16" localSheetId="12">#REF!</definedName>
    <definedName name="ST_16" localSheetId="13">#REF!</definedName>
    <definedName name="ST_16" localSheetId="14">#REF!</definedName>
    <definedName name="ST_16" localSheetId="15">#REF!</definedName>
    <definedName name="ST_16" localSheetId="16">#REF!</definedName>
    <definedName name="ST_16" localSheetId="17">#REF!</definedName>
    <definedName name="ST_16" localSheetId="18">#REF!</definedName>
    <definedName name="ST_16" localSheetId="20">#REF!</definedName>
    <definedName name="ST_16" localSheetId="5">#REF!</definedName>
    <definedName name="ST_16" localSheetId="6">#REF!</definedName>
    <definedName name="ST_16" localSheetId="7">#REF!</definedName>
    <definedName name="ST_16" localSheetId="8">#REF!</definedName>
    <definedName name="ST_16" localSheetId="19">#REF!</definedName>
    <definedName name="ST_16" localSheetId="21">#REF!</definedName>
    <definedName name="ST_16" localSheetId="22">#REF!</definedName>
    <definedName name="ST_16" localSheetId="23">#REF!</definedName>
    <definedName name="ST_16" localSheetId="24">#REF!</definedName>
    <definedName name="ST_16" localSheetId="25">#REF!</definedName>
    <definedName name="ST_16" localSheetId="26">#REF!</definedName>
    <definedName name="ST_16" localSheetId="27">#REF!</definedName>
    <definedName name="ST_16" localSheetId="28">#REF!</definedName>
    <definedName name="ST_16" localSheetId="9">#REF!</definedName>
    <definedName name="ST_16" localSheetId="4">#REF!</definedName>
    <definedName name="ST_16">#REF!</definedName>
    <definedName name="State" localSheetId="35">#REF!</definedName>
    <definedName name="State" localSheetId="39">#REF!</definedName>
    <definedName name="State" localSheetId="29">#REF!</definedName>
    <definedName name="State" localSheetId="30">#REF!</definedName>
    <definedName name="State" localSheetId="31">#REF!</definedName>
    <definedName name="State" localSheetId="33">#REF!</definedName>
    <definedName name="State" localSheetId="34">#REF!</definedName>
    <definedName name="State" localSheetId="36">#REF!</definedName>
    <definedName name="State" localSheetId="37">#REF!</definedName>
    <definedName name="State" localSheetId="38">#REF!</definedName>
    <definedName name="State" localSheetId="40">#REF!</definedName>
    <definedName name="State" localSheetId="41">#REF!</definedName>
    <definedName name="State" localSheetId="42">#REF!</definedName>
    <definedName name="State" localSheetId="43">#REF!</definedName>
    <definedName name="State" localSheetId="44">#REF!</definedName>
    <definedName name="State" localSheetId="32">#REF!</definedName>
    <definedName name="State" localSheetId="10">#REF!</definedName>
    <definedName name="State" localSheetId="11">#REF!</definedName>
    <definedName name="State" localSheetId="12">#REF!</definedName>
    <definedName name="State" localSheetId="13">#REF!</definedName>
    <definedName name="State" localSheetId="14">#REF!</definedName>
    <definedName name="State" localSheetId="15">#REF!</definedName>
    <definedName name="State" localSheetId="16">#REF!</definedName>
    <definedName name="State" localSheetId="17">#REF!</definedName>
    <definedName name="State" localSheetId="18">#REF!</definedName>
    <definedName name="State" localSheetId="20">#REF!</definedName>
    <definedName name="State" localSheetId="5">#REF!</definedName>
    <definedName name="State" localSheetId="6">#REF!</definedName>
    <definedName name="State" localSheetId="7">#REF!</definedName>
    <definedName name="State" localSheetId="8">#REF!</definedName>
    <definedName name="State" localSheetId="19">#REF!</definedName>
    <definedName name="State" localSheetId="21">#REF!</definedName>
    <definedName name="State" localSheetId="22">#REF!</definedName>
    <definedName name="State" localSheetId="23">#REF!</definedName>
    <definedName name="State" localSheetId="24">#REF!</definedName>
    <definedName name="State" localSheetId="25">#REF!</definedName>
    <definedName name="State" localSheetId="26">#REF!</definedName>
    <definedName name="State" localSheetId="27">#REF!</definedName>
    <definedName name="State" localSheetId="28">#REF!</definedName>
    <definedName name="State" localSheetId="9">#REF!</definedName>
    <definedName name="State" localSheetId="4">#REF!</definedName>
    <definedName name="State">#REF!</definedName>
    <definedName name="StrID" localSheetId="35">#REF!</definedName>
    <definedName name="StrID" localSheetId="39">#REF!</definedName>
    <definedName name="StrID" localSheetId="29">#REF!</definedName>
    <definedName name="StrID" localSheetId="30">#REF!</definedName>
    <definedName name="StrID" localSheetId="31">#REF!</definedName>
    <definedName name="StrID" localSheetId="33">#REF!</definedName>
    <definedName name="StrID" localSheetId="34">#REF!</definedName>
    <definedName name="StrID" localSheetId="36">#REF!</definedName>
    <definedName name="StrID" localSheetId="37">#REF!</definedName>
    <definedName name="StrID" localSheetId="38">#REF!</definedName>
    <definedName name="StrID" localSheetId="40">#REF!</definedName>
    <definedName name="StrID" localSheetId="41">#REF!</definedName>
    <definedName name="StrID" localSheetId="42">#REF!</definedName>
    <definedName name="StrID" localSheetId="43">#REF!</definedName>
    <definedName name="StrID" localSheetId="44">#REF!</definedName>
    <definedName name="StrID" localSheetId="32">#REF!</definedName>
    <definedName name="StrID" localSheetId="10">#REF!</definedName>
    <definedName name="StrID" localSheetId="11">#REF!</definedName>
    <definedName name="StrID" localSheetId="12">#REF!</definedName>
    <definedName name="StrID" localSheetId="13">#REF!</definedName>
    <definedName name="StrID" localSheetId="14">#REF!</definedName>
    <definedName name="StrID" localSheetId="15">#REF!</definedName>
    <definedName name="StrID" localSheetId="16">#REF!</definedName>
    <definedName name="StrID" localSheetId="17">#REF!</definedName>
    <definedName name="StrID" localSheetId="18">#REF!</definedName>
    <definedName name="StrID" localSheetId="20">#REF!</definedName>
    <definedName name="StrID" localSheetId="5">#REF!</definedName>
    <definedName name="StrID" localSheetId="6">#REF!</definedName>
    <definedName name="StrID" localSheetId="7">#REF!</definedName>
    <definedName name="StrID" localSheetId="8">#REF!</definedName>
    <definedName name="StrID" localSheetId="19">#REF!</definedName>
    <definedName name="StrID" localSheetId="21">#REF!</definedName>
    <definedName name="StrID" localSheetId="22">#REF!</definedName>
    <definedName name="StrID" localSheetId="23">#REF!</definedName>
    <definedName name="StrID" localSheetId="24">#REF!</definedName>
    <definedName name="StrID" localSheetId="25">#REF!</definedName>
    <definedName name="StrID" localSheetId="26">#REF!</definedName>
    <definedName name="StrID" localSheetId="27">#REF!</definedName>
    <definedName name="StrID" localSheetId="28">#REF!</definedName>
    <definedName name="StrID" localSheetId="9">#REF!</definedName>
    <definedName name="StrID" localSheetId="4">#REF!</definedName>
    <definedName name="StrID">#REF!</definedName>
    <definedName name="Subbase" localSheetId="35">#REF!</definedName>
    <definedName name="Subbase" localSheetId="39">#REF!</definedName>
    <definedName name="Subbase" localSheetId="29">#REF!</definedName>
    <definedName name="Subbase" localSheetId="30">#REF!</definedName>
    <definedName name="Subbase" localSheetId="31">#REF!</definedName>
    <definedName name="Subbase" localSheetId="33">#REF!</definedName>
    <definedName name="Subbase" localSheetId="34">#REF!</definedName>
    <definedName name="Subbase" localSheetId="36">#REF!</definedName>
    <definedName name="Subbase" localSheetId="37">#REF!</definedName>
    <definedName name="Subbase" localSheetId="38">#REF!</definedName>
    <definedName name="Subbase" localSheetId="40">#REF!</definedName>
    <definedName name="Subbase" localSheetId="41">#REF!</definedName>
    <definedName name="Subbase" localSheetId="42">#REF!</definedName>
    <definedName name="Subbase" localSheetId="43">#REF!</definedName>
    <definedName name="Subbase" localSheetId="44">#REF!</definedName>
    <definedName name="Subbase" localSheetId="32">#REF!</definedName>
    <definedName name="Subbase" localSheetId="10">#REF!</definedName>
    <definedName name="Subbase" localSheetId="11">#REF!</definedName>
    <definedName name="Subbase" localSheetId="12">#REF!</definedName>
    <definedName name="Subbase" localSheetId="13">#REF!</definedName>
    <definedName name="Subbase" localSheetId="14">#REF!</definedName>
    <definedName name="Subbase" localSheetId="15">#REF!</definedName>
    <definedName name="Subbase" localSheetId="16">#REF!</definedName>
    <definedName name="Subbase" localSheetId="17">#REF!</definedName>
    <definedName name="Subbase" localSheetId="18">#REF!</definedName>
    <definedName name="Subbase" localSheetId="20">#REF!</definedName>
    <definedName name="Subbase" localSheetId="5">#REF!</definedName>
    <definedName name="Subbase" localSheetId="6">#REF!</definedName>
    <definedName name="Subbase" localSheetId="7">#REF!</definedName>
    <definedName name="Subbase" localSheetId="8">#REF!</definedName>
    <definedName name="Subbase" localSheetId="19">#REF!</definedName>
    <definedName name="Subbase" localSheetId="21">#REF!</definedName>
    <definedName name="Subbase" localSheetId="22">#REF!</definedName>
    <definedName name="Subbase" localSheetId="23">#REF!</definedName>
    <definedName name="Subbase" localSheetId="24">#REF!</definedName>
    <definedName name="Subbase" localSheetId="25">#REF!</definedName>
    <definedName name="Subbase" localSheetId="26">#REF!</definedName>
    <definedName name="Subbase" localSheetId="27">#REF!</definedName>
    <definedName name="Subbase" localSheetId="28">#REF!</definedName>
    <definedName name="Subbase" localSheetId="9">#REF!</definedName>
    <definedName name="Subbase" localSheetId="4">#REF!</definedName>
    <definedName name="Subbase">#REF!</definedName>
    <definedName name="subjec" localSheetId="35">#REF!</definedName>
    <definedName name="subjec" localSheetId="39">#REF!</definedName>
    <definedName name="subjec" localSheetId="29">#REF!</definedName>
    <definedName name="subjec" localSheetId="30">#REF!</definedName>
    <definedName name="subjec" localSheetId="31">#REF!</definedName>
    <definedName name="subjec" localSheetId="33">#REF!</definedName>
    <definedName name="subjec" localSheetId="34">#REF!</definedName>
    <definedName name="subjec" localSheetId="36">#REF!</definedName>
    <definedName name="subjec" localSheetId="37">#REF!</definedName>
    <definedName name="subjec" localSheetId="38">#REF!</definedName>
    <definedName name="subjec" localSheetId="40">#REF!</definedName>
    <definedName name="subjec" localSheetId="41">#REF!</definedName>
    <definedName name="subjec" localSheetId="42">#REF!</definedName>
    <definedName name="subjec" localSheetId="43">#REF!</definedName>
    <definedName name="subjec" localSheetId="44">#REF!</definedName>
    <definedName name="subjec" localSheetId="32">#REF!</definedName>
    <definedName name="subjec" localSheetId="10">#REF!</definedName>
    <definedName name="subjec" localSheetId="11">#REF!</definedName>
    <definedName name="subjec" localSheetId="12">#REF!</definedName>
    <definedName name="subjec" localSheetId="13">#REF!</definedName>
    <definedName name="subjec" localSheetId="14">#REF!</definedName>
    <definedName name="subjec" localSheetId="15">#REF!</definedName>
    <definedName name="subjec" localSheetId="16">#REF!</definedName>
    <definedName name="subjec" localSheetId="17">#REF!</definedName>
    <definedName name="subjec" localSheetId="18">#REF!</definedName>
    <definedName name="subjec" localSheetId="20">#REF!</definedName>
    <definedName name="subjec" localSheetId="5">#REF!</definedName>
    <definedName name="subjec" localSheetId="6">#REF!</definedName>
    <definedName name="subjec" localSheetId="7">#REF!</definedName>
    <definedName name="subjec" localSheetId="8">#REF!</definedName>
    <definedName name="subjec" localSheetId="19">#REF!</definedName>
    <definedName name="subjec" localSheetId="21">#REF!</definedName>
    <definedName name="subjec" localSheetId="22">#REF!</definedName>
    <definedName name="subjec" localSheetId="23">#REF!</definedName>
    <definedName name="subjec" localSheetId="24">#REF!</definedName>
    <definedName name="subjec" localSheetId="25">#REF!</definedName>
    <definedName name="subjec" localSheetId="26">#REF!</definedName>
    <definedName name="subjec" localSheetId="27">#REF!</definedName>
    <definedName name="subjec" localSheetId="28">#REF!</definedName>
    <definedName name="subjec" localSheetId="9">#REF!</definedName>
    <definedName name="subjec" localSheetId="4">#REF!</definedName>
    <definedName name="subjec">#REF!</definedName>
    <definedName name="Subject" localSheetId="35">#REF!</definedName>
    <definedName name="Subject" localSheetId="39">#REF!</definedName>
    <definedName name="Subject" localSheetId="29">#REF!</definedName>
    <definedName name="Subject" localSheetId="30">#REF!</definedName>
    <definedName name="Subject" localSheetId="31">#REF!</definedName>
    <definedName name="Subject" localSheetId="33">#REF!</definedName>
    <definedName name="Subject" localSheetId="34">#REF!</definedName>
    <definedName name="Subject" localSheetId="36">#REF!</definedName>
    <definedName name="Subject" localSheetId="37">#REF!</definedName>
    <definedName name="Subject" localSheetId="38">#REF!</definedName>
    <definedName name="Subject" localSheetId="40">#REF!</definedName>
    <definedName name="Subject" localSheetId="41">#REF!</definedName>
    <definedName name="Subject" localSheetId="42">#REF!</definedName>
    <definedName name="Subject" localSheetId="43">#REF!</definedName>
    <definedName name="Subject" localSheetId="44">#REF!</definedName>
    <definedName name="Subject" localSheetId="32">#REF!</definedName>
    <definedName name="Subject" localSheetId="10">#REF!</definedName>
    <definedName name="Subject" localSheetId="11">#REF!</definedName>
    <definedName name="Subject" localSheetId="12">#REF!</definedName>
    <definedName name="Subject" localSheetId="13">#REF!</definedName>
    <definedName name="Subject" localSheetId="14">#REF!</definedName>
    <definedName name="Subject" localSheetId="15">#REF!</definedName>
    <definedName name="Subject" localSheetId="16">#REF!</definedName>
    <definedName name="Subject" localSheetId="17">#REF!</definedName>
    <definedName name="Subject" localSheetId="18">#REF!</definedName>
    <definedName name="Subject" localSheetId="20">#REF!</definedName>
    <definedName name="Subject" localSheetId="5">#REF!</definedName>
    <definedName name="Subject" localSheetId="6">#REF!</definedName>
    <definedName name="Subject" localSheetId="7">#REF!</definedName>
    <definedName name="Subject" localSheetId="8">#REF!</definedName>
    <definedName name="Subject" localSheetId="19">#REF!</definedName>
    <definedName name="Subject" localSheetId="21">#REF!</definedName>
    <definedName name="Subject" localSheetId="22">#REF!</definedName>
    <definedName name="Subject" localSheetId="23">#REF!</definedName>
    <definedName name="Subject" localSheetId="24">#REF!</definedName>
    <definedName name="Subject" localSheetId="25">#REF!</definedName>
    <definedName name="Subject" localSheetId="26">#REF!</definedName>
    <definedName name="Subject" localSheetId="27">#REF!</definedName>
    <definedName name="Subject" localSheetId="28">#REF!</definedName>
    <definedName name="Subject" localSheetId="9">#REF!</definedName>
    <definedName name="Subject" localSheetId="4">#REF!</definedName>
    <definedName name="Subject">#REF!</definedName>
    <definedName name="T" localSheetId="35">#REF!</definedName>
    <definedName name="T" localSheetId="39">#REF!</definedName>
    <definedName name="T" localSheetId="29">#REF!</definedName>
    <definedName name="T" localSheetId="30">#REF!</definedName>
    <definedName name="T" localSheetId="31">#REF!</definedName>
    <definedName name="T" localSheetId="33">#REF!</definedName>
    <definedName name="T" localSheetId="34">#REF!</definedName>
    <definedName name="T" localSheetId="36">#REF!</definedName>
    <definedName name="T" localSheetId="37">#REF!</definedName>
    <definedName name="T" localSheetId="38">#REF!</definedName>
    <definedName name="T" localSheetId="40">#REF!</definedName>
    <definedName name="T" localSheetId="41">#REF!</definedName>
    <definedName name="T" localSheetId="42">#REF!</definedName>
    <definedName name="T" localSheetId="43">#REF!</definedName>
    <definedName name="T" localSheetId="44">#REF!</definedName>
    <definedName name="T" localSheetId="32">#REF!</definedName>
    <definedName name="T" localSheetId="10">#REF!</definedName>
    <definedName name="T" localSheetId="11">#REF!</definedName>
    <definedName name="T" localSheetId="12">#REF!</definedName>
    <definedName name="T" localSheetId="13">#REF!</definedName>
    <definedName name="T" localSheetId="14">#REF!</definedName>
    <definedName name="T" localSheetId="15">#REF!</definedName>
    <definedName name="T" localSheetId="16">#REF!</definedName>
    <definedName name="T" localSheetId="17">#REF!</definedName>
    <definedName name="T" localSheetId="18">#REF!</definedName>
    <definedName name="T" localSheetId="20">#REF!</definedName>
    <definedName name="T" localSheetId="5">#REF!</definedName>
    <definedName name="T" localSheetId="6">#REF!</definedName>
    <definedName name="T" localSheetId="7">#REF!</definedName>
    <definedName name="T" localSheetId="8">#REF!</definedName>
    <definedName name="T" localSheetId="19">#REF!</definedName>
    <definedName name="T" localSheetId="21">#REF!</definedName>
    <definedName name="T" localSheetId="22">#REF!</definedName>
    <definedName name="T" localSheetId="23">#REF!</definedName>
    <definedName name="T" localSheetId="24">#REF!</definedName>
    <definedName name="T" localSheetId="25">#REF!</definedName>
    <definedName name="T" localSheetId="26">#REF!</definedName>
    <definedName name="T" localSheetId="27">#REF!</definedName>
    <definedName name="T" localSheetId="28">#REF!</definedName>
    <definedName name="T" localSheetId="9">#REF!</definedName>
    <definedName name="T" localSheetId="4">#REF!</definedName>
    <definedName name="T">#REF!</definedName>
    <definedName name="T0" localSheetId="35">#REF!</definedName>
    <definedName name="T0" localSheetId="39">#REF!</definedName>
    <definedName name="T0" localSheetId="29">#REF!</definedName>
    <definedName name="T0" localSheetId="30">#REF!</definedName>
    <definedName name="T0" localSheetId="31">#REF!</definedName>
    <definedName name="T0" localSheetId="33">#REF!</definedName>
    <definedName name="T0" localSheetId="34">#REF!</definedName>
    <definedName name="T0" localSheetId="36">#REF!</definedName>
    <definedName name="T0" localSheetId="37">#REF!</definedName>
    <definedName name="T0" localSheetId="38">#REF!</definedName>
    <definedName name="T0" localSheetId="40">#REF!</definedName>
    <definedName name="T0" localSheetId="41">#REF!</definedName>
    <definedName name="T0" localSheetId="42">#REF!</definedName>
    <definedName name="T0" localSheetId="43">#REF!</definedName>
    <definedName name="T0" localSheetId="44">#REF!</definedName>
    <definedName name="T0" localSheetId="32">#REF!</definedName>
    <definedName name="T0" localSheetId="10">#REF!</definedName>
    <definedName name="T0" localSheetId="11">#REF!</definedName>
    <definedName name="T0" localSheetId="12">#REF!</definedName>
    <definedName name="T0" localSheetId="13">#REF!</definedName>
    <definedName name="T0" localSheetId="14">#REF!</definedName>
    <definedName name="T0" localSheetId="15">#REF!</definedName>
    <definedName name="T0" localSheetId="16">#REF!</definedName>
    <definedName name="T0" localSheetId="17">#REF!</definedName>
    <definedName name="T0" localSheetId="18">#REF!</definedName>
    <definedName name="T0" localSheetId="20">#REF!</definedName>
    <definedName name="T0" localSheetId="5">#REF!</definedName>
    <definedName name="T0" localSheetId="6">#REF!</definedName>
    <definedName name="T0" localSheetId="7">#REF!</definedName>
    <definedName name="T0" localSheetId="8">#REF!</definedName>
    <definedName name="T0" localSheetId="19">#REF!</definedName>
    <definedName name="T0" localSheetId="21">#REF!</definedName>
    <definedName name="T0" localSheetId="22">#REF!</definedName>
    <definedName name="T0" localSheetId="23">#REF!</definedName>
    <definedName name="T0" localSheetId="24">#REF!</definedName>
    <definedName name="T0" localSheetId="25">#REF!</definedName>
    <definedName name="T0" localSheetId="26">#REF!</definedName>
    <definedName name="T0" localSheetId="27">#REF!</definedName>
    <definedName name="T0" localSheetId="28">#REF!</definedName>
    <definedName name="T0" localSheetId="9">#REF!</definedName>
    <definedName name="T0" localSheetId="4">#REF!</definedName>
    <definedName name="T0">#REF!</definedName>
    <definedName name="TABLE_TRADE" localSheetId="35">#REF!</definedName>
    <definedName name="TABLE_TRADE" localSheetId="39">#REF!</definedName>
    <definedName name="TABLE_TRADE" localSheetId="29">#REF!</definedName>
    <definedName name="TABLE_TRADE" localSheetId="30">#REF!</definedName>
    <definedName name="TABLE_TRADE" localSheetId="31">#REF!</definedName>
    <definedName name="TABLE_TRADE" localSheetId="33">#REF!</definedName>
    <definedName name="TABLE_TRADE" localSheetId="34">#REF!</definedName>
    <definedName name="TABLE_TRADE" localSheetId="36">#REF!</definedName>
    <definedName name="TABLE_TRADE" localSheetId="37">#REF!</definedName>
    <definedName name="TABLE_TRADE" localSheetId="38">#REF!</definedName>
    <definedName name="TABLE_TRADE" localSheetId="40">#REF!</definedName>
    <definedName name="TABLE_TRADE" localSheetId="41">#REF!</definedName>
    <definedName name="TABLE_TRADE" localSheetId="42">#REF!</definedName>
    <definedName name="TABLE_TRADE" localSheetId="43">#REF!</definedName>
    <definedName name="TABLE_TRADE" localSheetId="44">#REF!</definedName>
    <definedName name="TABLE_TRADE" localSheetId="32">#REF!</definedName>
    <definedName name="TABLE_TRADE" localSheetId="10">#REF!</definedName>
    <definedName name="TABLE_TRADE" localSheetId="11">#REF!</definedName>
    <definedName name="TABLE_TRADE" localSheetId="12">#REF!</definedName>
    <definedName name="TABLE_TRADE" localSheetId="13">#REF!</definedName>
    <definedName name="TABLE_TRADE" localSheetId="14">#REF!</definedName>
    <definedName name="TABLE_TRADE" localSheetId="15">#REF!</definedName>
    <definedName name="TABLE_TRADE" localSheetId="16">#REF!</definedName>
    <definedName name="TABLE_TRADE" localSheetId="17">#REF!</definedName>
    <definedName name="TABLE_TRADE" localSheetId="18">#REF!</definedName>
    <definedName name="TABLE_TRADE" localSheetId="20">#REF!</definedName>
    <definedName name="TABLE_TRADE" localSheetId="5">#REF!</definedName>
    <definedName name="TABLE_TRADE" localSheetId="6">#REF!</definedName>
    <definedName name="TABLE_TRADE" localSheetId="7">#REF!</definedName>
    <definedName name="TABLE_TRADE" localSheetId="8">#REF!</definedName>
    <definedName name="TABLE_TRADE" localSheetId="19">#REF!</definedName>
    <definedName name="TABLE_TRADE" localSheetId="21">#REF!</definedName>
    <definedName name="TABLE_TRADE" localSheetId="22">#REF!</definedName>
    <definedName name="TABLE_TRADE" localSheetId="23">#REF!</definedName>
    <definedName name="TABLE_TRADE" localSheetId="24">#REF!</definedName>
    <definedName name="TABLE_TRADE" localSheetId="25">#REF!</definedName>
    <definedName name="TABLE_TRADE" localSheetId="26">#REF!</definedName>
    <definedName name="TABLE_TRADE" localSheetId="27">#REF!</definedName>
    <definedName name="TABLE_TRADE" localSheetId="28">#REF!</definedName>
    <definedName name="TABLE_TRADE" localSheetId="9">#REF!</definedName>
    <definedName name="TABLE_TRADE" localSheetId="4">#REF!</definedName>
    <definedName name="TABLE_TRADE">#REF!</definedName>
    <definedName name="TackCoat" localSheetId="35">#REF!</definedName>
    <definedName name="TackCoat" localSheetId="39">#REF!</definedName>
    <definedName name="TackCoat" localSheetId="29">#REF!</definedName>
    <definedName name="TackCoat" localSheetId="30">#REF!</definedName>
    <definedName name="TackCoat" localSheetId="31">#REF!</definedName>
    <definedName name="TackCoat" localSheetId="33">#REF!</definedName>
    <definedName name="TackCoat" localSheetId="34">#REF!</definedName>
    <definedName name="TackCoat" localSheetId="36">#REF!</definedName>
    <definedName name="TackCoat" localSheetId="37">#REF!</definedName>
    <definedName name="TackCoat" localSheetId="38">#REF!</definedName>
    <definedName name="TackCoat" localSheetId="40">#REF!</definedName>
    <definedName name="TackCoat" localSheetId="41">#REF!</definedName>
    <definedName name="TackCoat" localSheetId="42">#REF!</definedName>
    <definedName name="TackCoat" localSheetId="43">#REF!</definedName>
    <definedName name="TackCoat" localSheetId="44">#REF!</definedName>
    <definedName name="TackCoat" localSheetId="32">#REF!</definedName>
    <definedName name="TackCoat" localSheetId="10">#REF!</definedName>
    <definedName name="TackCoat" localSheetId="11">#REF!</definedName>
    <definedName name="TackCoat" localSheetId="12">#REF!</definedName>
    <definedName name="TackCoat" localSheetId="13">#REF!</definedName>
    <definedName name="TackCoat" localSheetId="14">#REF!</definedName>
    <definedName name="TackCoat" localSheetId="15">#REF!</definedName>
    <definedName name="TackCoat" localSheetId="16">#REF!</definedName>
    <definedName name="TackCoat" localSheetId="17">#REF!</definedName>
    <definedName name="TackCoat" localSheetId="18">#REF!</definedName>
    <definedName name="TackCoat" localSheetId="20">#REF!</definedName>
    <definedName name="TackCoat" localSheetId="5">#REF!</definedName>
    <definedName name="TackCoat" localSheetId="6">#REF!</definedName>
    <definedName name="TackCoat" localSheetId="7">#REF!</definedName>
    <definedName name="TackCoat" localSheetId="8">#REF!</definedName>
    <definedName name="TackCoat" localSheetId="19">#REF!</definedName>
    <definedName name="TackCoat" localSheetId="21">#REF!</definedName>
    <definedName name="TackCoat" localSheetId="22">#REF!</definedName>
    <definedName name="TackCoat" localSheetId="23">#REF!</definedName>
    <definedName name="TackCoat" localSheetId="24">#REF!</definedName>
    <definedName name="TackCoat" localSheetId="25">#REF!</definedName>
    <definedName name="TackCoat" localSheetId="26">#REF!</definedName>
    <definedName name="TackCoat" localSheetId="27">#REF!</definedName>
    <definedName name="TackCoat" localSheetId="28">#REF!</definedName>
    <definedName name="TackCoat" localSheetId="9">#REF!</definedName>
    <definedName name="TackCoat" localSheetId="4">#REF!</definedName>
    <definedName name="TackCoat">#REF!</definedName>
    <definedName name="tax" localSheetId="35">#REF!</definedName>
    <definedName name="tax" localSheetId="39">#REF!</definedName>
    <definedName name="tax" localSheetId="29">#REF!</definedName>
    <definedName name="tax" localSheetId="30">#REF!</definedName>
    <definedName name="tax" localSheetId="31">#REF!</definedName>
    <definedName name="tax" localSheetId="33">#REF!</definedName>
    <definedName name="tax" localSheetId="34">#REF!</definedName>
    <definedName name="tax" localSheetId="36">#REF!</definedName>
    <definedName name="tax" localSheetId="37">#REF!</definedName>
    <definedName name="tax" localSheetId="38">#REF!</definedName>
    <definedName name="tax" localSheetId="40">#REF!</definedName>
    <definedName name="tax" localSheetId="41">#REF!</definedName>
    <definedName name="tax" localSheetId="42">#REF!</definedName>
    <definedName name="tax" localSheetId="43">#REF!</definedName>
    <definedName name="tax" localSheetId="44">#REF!</definedName>
    <definedName name="tax" localSheetId="32">#REF!</definedName>
    <definedName name="tax" localSheetId="10">#REF!</definedName>
    <definedName name="tax" localSheetId="11">#REF!</definedName>
    <definedName name="tax" localSheetId="12">#REF!</definedName>
    <definedName name="tax" localSheetId="13">#REF!</definedName>
    <definedName name="tax" localSheetId="14">#REF!</definedName>
    <definedName name="tax" localSheetId="15">#REF!</definedName>
    <definedName name="tax" localSheetId="16">#REF!</definedName>
    <definedName name="tax" localSheetId="17">#REF!</definedName>
    <definedName name="tax" localSheetId="18">#REF!</definedName>
    <definedName name="tax" localSheetId="20">#REF!</definedName>
    <definedName name="tax" localSheetId="5">#REF!</definedName>
    <definedName name="tax" localSheetId="6">#REF!</definedName>
    <definedName name="tax" localSheetId="7">#REF!</definedName>
    <definedName name="tax" localSheetId="8">#REF!</definedName>
    <definedName name="tax" localSheetId="19">#REF!</definedName>
    <definedName name="tax" localSheetId="21">#REF!</definedName>
    <definedName name="tax" localSheetId="22">#REF!</definedName>
    <definedName name="tax" localSheetId="23">#REF!</definedName>
    <definedName name="tax" localSheetId="24">#REF!</definedName>
    <definedName name="tax" localSheetId="25">#REF!</definedName>
    <definedName name="tax" localSheetId="26">#REF!</definedName>
    <definedName name="tax" localSheetId="27">#REF!</definedName>
    <definedName name="tax" localSheetId="28">#REF!</definedName>
    <definedName name="tax" localSheetId="9">#REF!</definedName>
    <definedName name="tax" localSheetId="4">#REF!</definedName>
    <definedName name="tax">#REF!</definedName>
    <definedName name="tbl_ProdInfo" localSheetId="35" hidden="1">#REF!</definedName>
    <definedName name="tbl_ProdInfo" localSheetId="39" hidden="1">#REF!</definedName>
    <definedName name="tbl_ProdInfo" localSheetId="29" hidden="1">#REF!</definedName>
    <definedName name="tbl_ProdInfo" localSheetId="30" hidden="1">#REF!</definedName>
    <definedName name="tbl_ProdInfo" localSheetId="31" hidden="1">#REF!</definedName>
    <definedName name="tbl_ProdInfo" localSheetId="33" hidden="1">#REF!</definedName>
    <definedName name="tbl_ProdInfo" localSheetId="34" hidden="1">#REF!</definedName>
    <definedName name="tbl_ProdInfo" localSheetId="36" hidden="1">#REF!</definedName>
    <definedName name="tbl_ProdInfo" localSheetId="37" hidden="1">#REF!</definedName>
    <definedName name="tbl_ProdInfo" localSheetId="38" hidden="1">#REF!</definedName>
    <definedName name="tbl_ProdInfo" localSheetId="40" hidden="1">#REF!</definedName>
    <definedName name="tbl_ProdInfo" localSheetId="41" hidden="1">#REF!</definedName>
    <definedName name="tbl_ProdInfo" localSheetId="42" hidden="1">#REF!</definedName>
    <definedName name="tbl_ProdInfo" localSheetId="43" hidden="1">#REF!</definedName>
    <definedName name="tbl_ProdInfo" localSheetId="44" hidden="1">#REF!</definedName>
    <definedName name="tbl_ProdInfo" localSheetId="32" hidden="1">#REF!</definedName>
    <definedName name="tbl_ProdInfo" localSheetId="10" hidden="1">#REF!</definedName>
    <definedName name="tbl_ProdInfo" localSheetId="11" hidden="1">#REF!</definedName>
    <definedName name="tbl_ProdInfo" localSheetId="12" hidden="1">#REF!</definedName>
    <definedName name="tbl_ProdInfo" localSheetId="13" hidden="1">#REF!</definedName>
    <definedName name="tbl_ProdInfo" localSheetId="14" hidden="1">#REF!</definedName>
    <definedName name="tbl_ProdInfo" localSheetId="15" hidden="1">#REF!</definedName>
    <definedName name="tbl_ProdInfo" localSheetId="16" hidden="1">#REF!</definedName>
    <definedName name="tbl_ProdInfo" localSheetId="17" hidden="1">#REF!</definedName>
    <definedName name="tbl_ProdInfo" localSheetId="18" hidden="1">#REF!</definedName>
    <definedName name="tbl_ProdInfo" localSheetId="20" hidden="1">#REF!</definedName>
    <definedName name="tbl_ProdInfo" localSheetId="5" hidden="1">#REF!</definedName>
    <definedName name="tbl_ProdInfo" localSheetId="6" hidden="1">#REF!</definedName>
    <definedName name="tbl_ProdInfo" localSheetId="7" hidden="1">#REF!</definedName>
    <definedName name="tbl_ProdInfo" localSheetId="8" hidden="1">#REF!</definedName>
    <definedName name="tbl_ProdInfo" localSheetId="19" hidden="1">#REF!</definedName>
    <definedName name="tbl_ProdInfo" localSheetId="21" hidden="1">#REF!</definedName>
    <definedName name="tbl_ProdInfo" localSheetId="22" hidden="1">#REF!</definedName>
    <definedName name="tbl_ProdInfo" localSheetId="23" hidden="1">#REF!</definedName>
    <definedName name="tbl_ProdInfo" localSheetId="24" hidden="1">#REF!</definedName>
    <definedName name="tbl_ProdInfo" localSheetId="25" hidden="1">#REF!</definedName>
    <definedName name="tbl_ProdInfo" localSheetId="26" hidden="1">#REF!</definedName>
    <definedName name="tbl_ProdInfo" localSheetId="27" hidden="1">#REF!</definedName>
    <definedName name="tbl_ProdInfo" localSheetId="28" hidden="1">#REF!</definedName>
    <definedName name="tbl_ProdInfo" localSheetId="9" hidden="1">#REF!</definedName>
    <definedName name="tbl_ProdInfo" localSheetId="4" hidden="1">#REF!</definedName>
    <definedName name="tbl_ProdInfo" hidden="1">#REF!</definedName>
    <definedName name="temp" hidden="1">{"'Break down'!$A$4"}</definedName>
    <definedName name="Temp_Protection" localSheetId="35">#REF!</definedName>
    <definedName name="Temp_Protection" localSheetId="39">#REF!</definedName>
    <definedName name="Temp_Protection" localSheetId="29">#REF!</definedName>
    <definedName name="Temp_Protection" localSheetId="30">#REF!</definedName>
    <definedName name="Temp_Protection" localSheetId="31">#REF!</definedName>
    <definedName name="Temp_Protection" localSheetId="33">#REF!</definedName>
    <definedName name="Temp_Protection" localSheetId="34">#REF!</definedName>
    <definedName name="Temp_Protection" localSheetId="36">#REF!</definedName>
    <definedName name="Temp_Protection" localSheetId="37">#REF!</definedName>
    <definedName name="Temp_Protection" localSheetId="38">#REF!</definedName>
    <definedName name="Temp_Protection" localSheetId="40">#REF!</definedName>
    <definedName name="Temp_Protection" localSheetId="41">#REF!</definedName>
    <definedName name="Temp_Protection" localSheetId="42">#REF!</definedName>
    <definedName name="Temp_Protection" localSheetId="43">#REF!</definedName>
    <definedName name="Temp_Protection" localSheetId="44">#REF!</definedName>
    <definedName name="Temp_Protection" localSheetId="32">#REF!</definedName>
    <definedName name="Temp_Protection" localSheetId="10">#REF!</definedName>
    <definedName name="Temp_Protection" localSheetId="11">#REF!</definedName>
    <definedName name="Temp_Protection" localSheetId="12">#REF!</definedName>
    <definedName name="Temp_Protection" localSheetId="13">#REF!</definedName>
    <definedName name="Temp_Protection" localSheetId="14">#REF!</definedName>
    <definedName name="Temp_Protection" localSheetId="15">#REF!</definedName>
    <definedName name="Temp_Protection" localSheetId="16">#REF!</definedName>
    <definedName name="Temp_Protection" localSheetId="17">#REF!</definedName>
    <definedName name="Temp_Protection" localSheetId="18">#REF!</definedName>
    <definedName name="Temp_Protection" localSheetId="20">#REF!</definedName>
    <definedName name="Temp_Protection" localSheetId="5">#REF!</definedName>
    <definedName name="Temp_Protection" localSheetId="6">#REF!</definedName>
    <definedName name="Temp_Protection" localSheetId="7">#REF!</definedName>
    <definedName name="Temp_Protection" localSheetId="8">#REF!</definedName>
    <definedName name="Temp_Protection" localSheetId="19">#REF!</definedName>
    <definedName name="Temp_Protection" localSheetId="21">#REF!</definedName>
    <definedName name="Temp_Protection" localSheetId="22">#REF!</definedName>
    <definedName name="Temp_Protection" localSheetId="23">#REF!</definedName>
    <definedName name="Temp_Protection" localSheetId="24">#REF!</definedName>
    <definedName name="Temp_Protection" localSheetId="25">#REF!</definedName>
    <definedName name="Temp_Protection" localSheetId="26">#REF!</definedName>
    <definedName name="Temp_Protection" localSheetId="27">#REF!</definedName>
    <definedName name="Temp_Protection" localSheetId="28">#REF!</definedName>
    <definedName name="Temp_Protection" localSheetId="9">#REF!</definedName>
    <definedName name="Temp_Protection" localSheetId="4">#REF!</definedName>
    <definedName name="Temp_Protection">#REF!</definedName>
    <definedName name="Tender_Value" localSheetId="35">#REF!</definedName>
    <definedName name="Tender_Value" localSheetId="39">#REF!</definedName>
    <definedName name="Tender_Value" localSheetId="29">#REF!</definedName>
    <definedName name="Tender_Value" localSheetId="30">#REF!</definedName>
    <definedName name="Tender_Value" localSheetId="31">#REF!</definedName>
    <definedName name="Tender_Value" localSheetId="33">#REF!</definedName>
    <definedName name="Tender_Value" localSheetId="34">#REF!</definedName>
    <definedName name="Tender_Value" localSheetId="36">#REF!</definedName>
    <definedName name="Tender_Value" localSheetId="37">#REF!</definedName>
    <definedName name="Tender_Value" localSheetId="38">#REF!</definedName>
    <definedName name="Tender_Value" localSheetId="40">#REF!</definedName>
    <definedName name="Tender_Value" localSheetId="41">#REF!</definedName>
    <definedName name="Tender_Value" localSheetId="42">#REF!</definedName>
    <definedName name="Tender_Value" localSheetId="43">#REF!</definedName>
    <definedName name="Tender_Value" localSheetId="44">#REF!</definedName>
    <definedName name="Tender_Value" localSheetId="32">#REF!</definedName>
    <definedName name="Tender_Value" localSheetId="10">#REF!</definedName>
    <definedName name="Tender_Value" localSheetId="11">#REF!</definedName>
    <definedName name="Tender_Value" localSheetId="12">#REF!</definedName>
    <definedName name="Tender_Value" localSheetId="13">#REF!</definedName>
    <definedName name="Tender_Value" localSheetId="14">#REF!</definedName>
    <definedName name="Tender_Value" localSheetId="15">#REF!</definedName>
    <definedName name="Tender_Value" localSheetId="16">#REF!</definedName>
    <definedName name="Tender_Value" localSheetId="17">#REF!</definedName>
    <definedName name="Tender_Value" localSheetId="18">#REF!</definedName>
    <definedName name="Tender_Value" localSheetId="20">#REF!</definedName>
    <definedName name="Tender_Value" localSheetId="5">#REF!</definedName>
    <definedName name="Tender_Value" localSheetId="6">#REF!</definedName>
    <definedName name="Tender_Value" localSheetId="7">#REF!</definedName>
    <definedName name="Tender_Value" localSheetId="8">#REF!</definedName>
    <definedName name="Tender_Value" localSheetId="19">#REF!</definedName>
    <definedName name="Tender_Value" localSheetId="21">#REF!</definedName>
    <definedName name="Tender_Value" localSheetId="22">#REF!</definedName>
    <definedName name="Tender_Value" localSheetId="23">#REF!</definedName>
    <definedName name="Tender_Value" localSheetId="24">#REF!</definedName>
    <definedName name="Tender_Value" localSheetId="25">#REF!</definedName>
    <definedName name="Tender_Value" localSheetId="26">#REF!</definedName>
    <definedName name="Tender_Value" localSheetId="27">#REF!</definedName>
    <definedName name="Tender_Value" localSheetId="28">#REF!</definedName>
    <definedName name="Tender_Value" localSheetId="9">#REF!</definedName>
    <definedName name="Tender_Value" localSheetId="4">#REF!</definedName>
    <definedName name="Tender_Value">#REF!</definedName>
    <definedName name="Tie_Beam" localSheetId="35">#REF!</definedName>
    <definedName name="Tie_Beam" localSheetId="39">#REF!</definedName>
    <definedName name="Tie_Beam" localSheetId="29">#REF!</definedName>
    <definedName name="Tie_Beam" localSheetId="30">#REF!</definedName>
    <definedName name="Tie_Beam" localSheetId="31">#REF!</definedName>
    <definedName name="Tie_Beam" localSheetId="33">#REF!</definedName>
    <definedName name="Tie_Beam" localSheetId="34">#REF!</definedName>
    <definedName name="Tie_Beam" localSheetId="36">#REF!</definedName>
    <definedName name="Tie_Beam" localSheetId="37">#REF!</definedName>
    <definedName name="Tie_Beam" localSheetId="38">#REF!</definedName>
    <definedName name="Tie_Beam" localSheetId="40">#REF!</definedName>
    <definedName name="Tie_Beam" localSheetId="41">#REF!</definedName>
    <definedName name="Tie_Beam" localSheetId="42">#REF!</definedName>
    <definedName name="Tie_Beam" localSheetId="43">#REF!</definedName>
    <definedName name="Tie_Beam" localSheetId="44">#REF!</definedName>
    <definedName name="Tie_Beam" localSheetId="32">#REF!</definedName>
    <definedName name="Tie_Beam" localSheetId="10">#REF!</definedName>
    <definedName name="Tie_Beam" localSheetId="11">#REF!</definedName>
    <definedName name="Tie_Beam" localSheetId="12">#REF!</definedName>
    <definedName name="Tie_Beam" localSheetId="13">#REF!</definedName>
    <definedName name="Tie_Beam" localSheetId="14">#REF!</definedName>
    <definedName name="Tie_Beam" localSheetId="15">#REF!</definedName>
    <definedName name="Tie_Beam" localSheetId="16">#REF!</definedName>
    <definedName name="Tie_Beam" localSheetId="17">#REF!</definedName>
    <definedName name="Tie_Beam" localSheetId="18">#REF!</definedName>
    <definedName name="Tie_Beam" localSheetId="20">#REF!</definedName>
    <definedName name="Tie_Beam" localSheetId="5">#REF!</definedName>
    <definedName name="Tie_Beam" localSheetId="6">#REF!</definedName>
    <definedName name="Tie_Beam" localSheetId="7">#REF!</definedName>
    <definedName name="Tie_Beam" localSheetId="8">#REF!</definedName>
    <definedName name="Tie_Beam" localSheetId="19">#REF!</definedName>
    <definedName name="Tie_Beam" localSheetId="21">#REF!</definedName>
    <definedName name="Tie_Beam" localSheetId="22">#REF!</definedName>
    <definedName name="Tie_Beam" localSheetId="23">#REF!</definedName>
    <definedName name="Tie_Beam" localSheetId="24">#REF!</definedName>
    <definedName name="Tie_Beam" localSheetId="25">#REF!</definedName>
    <definedName name="Tie_Beam" localSheetId="26">#REF!</definedName>
    <definedName name="Tie_Beam" localSheetId="27">#REF!</definedName>
    <definedName name="Tie_Beam" localSheetId="28">#REF!</definedName>
    <definedName name="Tie_Beam" localSheetId="9">#REF!</definedName>
    <definedName name="Tie_Beam" localSheetId="4">#REF!</definedName>
    <definedName name="Tie_Beam">#REF!</definedName>
    <definedName name="Title1" localSheetId="35">#REF!</definedName>
    <definedName name="Title1" localSheetId="39">#REF!</definedName>
    <definedName name="Title1" localSheetId="29">#REF!</definedName>
    <definedName name="Title1" localSheetId="30">#REF!</definedName>
    <definedName name="Title1" localSheetId="31">#REF!</definedName>
    <definedName name="Title1" localSheetId="33">#REF!</definedName>
    <definedName name="Title1" localSheetId="34">#REF!</definedName>
    <definedName name="Title1" localSheetId="36">#REF!</definedName>
    <definedName name="Title1" localSheetId="37">#REF!</definedName>
    <definedName name="Title1" localSheetId="38">#REF!</definedName>
    <definedName name="Title1" localSheetId="40">#REF!</definedName>
    <definedName name="Title1" localSheetId="41">#REF!</definedName>
    <definedName name="Title1" localSheetId="42">#REF!</definedName>
    <definedName name="Title1" localSheetId="43">#REF!</definedName>
    <definedName name="Title1" localSheetId="44">#REF!</definedName>
    <definedName name="Title1" localSheetId="32">#REF!</definedName>
    <definedName name="Title1" localSheetId="10">#REF!</definedName>
    <definedName name="Title1" localSheetId="11">#REF!</definedName>
    <definedName name="Title1" localSheetId="12">#REF!</definedName>
    <definedName name="Title1" localSheetId="13">#REF!</definedName>
    <definedName name="Title1" localSheetId="14">#REF!</definedName>
    <definedName name="Title1" localSheetId="15">#REF!</definedName>
    <definedName name="Title1" localSheetId="16">#REF!</definedName>
    <definedName name="Title1" localSheetId="17">#REF!</definedName>
    <definedName name="Title1" localSheetId="18">#REF!</definedName>
    <definedName name="Title1" localSheetId="20">#REF!</definedName>
    <definedName name="Title1" localSheetId="5">#REF!</definedName>
    <definedName name="Title1" localSheetId="6">#REF!</definedName>
    <definedName name="Title1" localSheetId="7">#REF!</definedName>
    <definedName name="Title1" localSheetId="8">#REF!</definedName>
    <definedName name="Title1" localSheetId="19">#REF!</definedName>
    <definedName name="Title1" localSheetId="21">#REF!</definedName>
    <definedName name="Title1" localSheetId="22">#REF!</definedName>
    <definedName name="Title1" localSheetId="23">#REF!</definedName>
    <definedName name="Title1" localSheetId="24">#REF!</definedName>
    <definedName name="Title1" localSheetId="25">#REF!</definedName>
    <definedName name="Title1" localSheetId="26">#REF!</definedName>
    <definedName name="Title1" localSheetId="27">#REF!</definedName>
    <definedName name="Title1" localSheetId="28">#REF!</definedName>
    <definedName name="Title1" localSheetId="9">#REF!</definedName>
    <definedName name="Title1" localSheetId="4">#REF!</definedName>
    <definedName name="Title1">#REF!</definedName>
    <definedName name="Title2" localSheetId="35">#REF!</definedName>
    <definedName name="Title2" localSheetId="39">#REF!</definedName>
    <definedName name="Title2" localSheetId="29">#REF!</definedName>
    <definedName name="Title2" localSheetId="30">#REF!</definedName>
    <definedName name="Title2" localSheetId="31">#REF!</definedName>
    <definedName name="Title2" localSheetId="33">#REF!</definedName>
    <definedName name="Title2" localSheetId="34">#REF!</definedName>
    <definedName name="Title2" localSheetId="36">#REF!</definedName>
    <definedName name="Title2" localSheetId="37">#REF!</definedName>
    <definedName name="Title2" localSheetId="38">#REF!</definedName>
    <definedName name="Title2" localSheetId="40">#REF!</definedName>
    <definedName name="Title2" localSheetId="41">#REF!</definedName>
    <definedName name="Title2" localSheetId="42">#REF!</definedName>
    <definedName name="Title2" localSheetId="43">#REF!</definedName>
    <definedName name="Title2" localSheetId="44">#REF!</definedName>
    <definedName name="Title2" localSheetId="32">#REF!</definedName>
    <definedName name="Title2" localSheetId="10">#REF!</definedName>
    <definedName name="Title2" localSheetId="11">#REF!</definedName>
    <definedName name="Title2" localSheetId="12">#REF!</definedName>
    <definedName name="Title2" localSheetId="13">#REF!</definedName>
    <definedName name="Title2" localSheetId="14">#REF!</definedName>
    <definedName name="Title2" localSheetId="15">#REF!</definedName>
    <definedName name="Title2" localSheetId="16">#REF!</definedName>
    <definedName name="Title2" localSheetId="17">#REF!</definedName>
    <definedName name="Title2" localSheetId="18">#REF!</definedName>
    <definedName name="Title2" localSheetId="20">#REF!</definedName>
    <definedName name="Title2" localSheetId="5">#REF!</definedName>
    <definedName name="Title2" localSheetId="6">#REF!</definedName>
    <definedName name="Title2" localSheetId="7">#REF!</definedName>
    <definedName name="Title2" localSheetId="8">#REF!</definedName>
    <definedName name="Title2" localSheetId="19">#REF!</definedName>
    <definedName name="Title2" localSheetId="21">#REF!</definedName>
    <definedName name="Title2" localSheetId="22">#REF!</definedName>
    <definedName name="Title2" localSheetId="23">#REF!</definedName>
    <definedName name="Title2" localSheetId="24">#REF!</definedName>
    <definedName name="Title2" localSheetId="25">#REF!</definedName>
    <definedName name="Title2" localSheetId="26">#REF!</definedName>
    <definedName name="Title2" localSheetId="27">#REF!</definedName>
    <definedName name="Title2" localSheetId="28">#REF!</definedName>
    <definedName name="Title2" localSheetId="9">#REF!</definedName>
    <definedName name="Title2" localSheetId="4">#REF!</definedName>
    <definedName name="Title2">#REF!</definedName>
    <definedName name="tol" localSheetId="35">#REF!</definedName>
    <definedName name="tol" localSheetId="39">#REF!</definedName>
    <definedName name="tol" localSheetId="29">#REF!</definedName>
    <definedName name="tol" localSheetId="30">#REF!</definedName>
    <definedName name="tol" localSheetId="31">#REF!</definedName>
    <definedName name="tol" localSheetId="33">#REF!</definedName>
    <definedName name="tol" localSheetId="34">#REF!</definedName>
    <definedName name="tol" localSheetId="36">#REF!</definedName>
    <definedName name="tol" localSheetId="37">#REF!</definedName>
    <definedName name="tol" localSheetId="38">#REF!</definedName>
    <definedName name="tol" localSheetId="40">#REF!</definedName>
    <definedName name="tol" localSheetId="41">#REF!</definedName>
    <definedName name="tol" localSheetId="42">#REF!</definedName>
    <definedName name="tol" localSheetId="43">#REF!</definedName>
    <definedName name="tol" localSheetId="44">#REF!</definedName>
    <definedName name="tol" localSheetId="32">#REF!</definedName>
    <definedName name="tol" localSheetId="10">#REF!</definedName>
    <definedName name="tol" localSheetId="11">#REF!</definedName>
    <definedName name="tol" localSheetId="12">#REF!</definedName>
    <definedName name="tol" localSheetId="13">#REF!</definedName>
    <definedName name="tol" localSheetId="14">#REF!</definedName>
    <definedName name="tol" localSheetId="15">#REF!</definedName>
    <definedName name="tol" localSheetId="16">#REF!</definedName>
    <definedName name="tol" localSheetId="17">#REF!</definedName>
    <definedName name="tol" localSheetId="18">#REF!</definedName>
    <definedName name="tol" localSheetId="20">#REF!</definedName>
    <definedName name="tol" localSheetId="5">#REF!</definedName>
    <definedName name="tol" localSheetId="6">#REF!</definedName>
    <definedName name="tol" localSheetId="7">#REF!</definedName>
    <definedName name="tol" localSheetId="8">#REF!</definedName>
    <definedName name="tol" localSheetId="19">#REF!</definedName>
    <definedName name="tol" localSheetId="21">#REF!</definedName>
    <definedName name="tol" localSheetId="22">#REF!</definedName>
    <definedName name="tol" localSheetId="23">#REF!</definedName>
    <definedName name="tol" localSheetId="24">#REF!</definedName>
    <definedName name="tol" localSheetId="25">#REF!</definedName>
    <definedName name="tol" localSheetId="26">#REF!</definedName>
    <definedName name="tol" localSheetId="27">#REF!</definedName>
    <definedName name="tol" localSheetId="28">#REF!</definedName>
    <definedName name="tol" localSheetId="9">#REF!</definedName>
    <definedName name="tol" localSheetId="4">#REF!</definedName>
    <definedName name="tol">#REF!</definedName>
    <definedName name="topl" localSheetId="35">#REF!</definedName>
    <definedName name="topl" localSheetId="39">#REF!</definedName>
    <definedName name="topl" localSheetId="29">#REF!</definedName>
    <definedName name="topl" localSheetId="30">#REF!</definedName>
    <definedName name="topl" localSheetId="31">#REF!</definedName>
    <definedName name="topl" localSheetId="33">#REF!</definedName>
    <definedName name="topl" localSheetId="34">#REF!</definedName>
    <definedName name="topl" localSheetId="36">#REF!</definedName>
    <definedName name="topl" localSheetId="37">#REF!</definedName>
    <definedName name="topl" localSheetId="38">#REF!</definedName>
    <definedName name="topl" localSheetId="40">#REF!</definedName>
    <definedName name="topl" localSheetId="41">#REF!</definedName>
    <definedName name="topl" localSheetId="42">#REF!</definedName>
    <definedName name="topl" localSheetId="43">#REF!</definedName>
    <definedName name="topl" localSheetId="44">#REF!</definedName>
    <definedName name="topl" localSheetId="32">#REF!</definedName>
    <definedName name="topl" localSheetId="10">#REF!</definedName>
    <definedName name="topl" localSheetId="11">#REF!</definedName>
    <definedName name="topl" localSheetId="12">#REF!</definedName>
    <definedName name="topl" localSheetId="13">#REF!</definedName>
    <definedName name="topl" localSheetId="14">#REF!</definedName>
    <definedName name="topl" localSheetId="15">#REF!</definedName>
    <definedName name="topl" localSheetId="16">#REF!</definedName>
    <definedName name="topl" localSheetId="17">#REF!</definedName>
    <definedName name="topl" localSheetId="18">#REF!</definedName>
    <definedName name="topl" localSheetId="20">#REF!</definedName>
    <definedName name="topl" localSheetId="5">#REF!</definedName>
    <definedName name="topl" localSheetId="6">#REF!</definedName>
    <definedName name="topl" localSheetId="7">#REF!</definedName>
    <definedName name="topl" localSheetId="8">#REF!</definedName>
    <definedName name="topl" localSheetId="19">#REF!</definedName>
    <definedName name="topl" localSheetId="21">#REF!</definedName>
    <definedName name="topl" localSheetId="22">#REF!</definedName>
    <definedName name="topl" localSheetId="23">#REF!</definedName>
    <definedName name="topl" localSheetId="24">#REF!</definedName>
    <definedName name="topl" localSheetId="25">#REF!</definedName>
    <definedName name="topl" localSheetId="26">#REF!</definedName>
    <definedName name="topl" localSheetId="27">#REF!</definedName>
    <definedName name="topl" localSheetId="28">#REF!</definedName>
    <definedName name="topl" localSheetId="9">#REF!</definedName>
    <definedName name="topl" localSheetId="4">#REF!</definedName>
    <definedName name="topl">#REF!</definedName>
    <definedName name="topn" localSheetId="35">#REF!</definedName>
    <definedName name="topn" localSheetId="39">#REF!</definedName>
    <definedName name="topn" localSheetId="29">#REF!</definedName>
    <definedName name="topn" localSheetId="30">#REF!</definedName>
    <definedName name="topn" localSheetId="31">#REF!</definedName>
    <definedName name="topn" localSheetId="33">#REF!</definedName>
    <definedName name="topn" localSheetId="34">#REF!</definedName>
    <definedName name="topn" localSheetId="36">#REF!</definedName>
    <definedName name="topn" localSheetId="37">#REF!</definedName>
    <definedName name="topn" localSheetId="38">#REF!</definedName>
    <definedName name="topn" localSheetId="40">#REF!</definedName>
    <definedName name="topn" localSheetId="41">#REF!</definedName>
    <definedName name="topn" localSheetId="42">#REF!</definedName>
    <definedName name="topn" localSheetId="43">#REF!</definedName>
    <definedName name="topn" localSheetId="44">#REF!</definedName>
    <definedName name="topn" localSheetId="32">#REF!</definedName>
    <definedName name="topn" localSheetId="10">#REF!</definedName>
    <definedName name="topn" localSheetId="11">#REF!</definedName>
    <definedName name="topn" localSheetId="12">#REF!</definedName>
    <definedName name="topn" localSheetId="13">#REF!</definedName>
    <definedName name="topn" localSheetId="14">#REF!</definedName>
    <definedName name="topn" localSheetId="15">#REF!</definedName>
    <definedName name="topn" localSheetId="16">#REF!</definedName>
    <definedName name="topn" localSheetId="17">#REF!</definedName>
    <definedName name="topn" localSheetId="18">#REF!</definedName>
    <definedName name="topn" localSheetId="20">#REF!</definedName>
    <definedName name="topn" localSheetId="5">#REF!</definedName>
    <definedName name="topn" localSheetId="6">#REF!</definedName>
    <definedName name="topn" localSheetId="7">#REF!</definedName>
    <definedName name="topn" localSheetId="8">#REF!</definedName>
    <definedName name="topn" localSheetId="19">#REF!</definedName>
    <definedName name="topn" localSheetId="21">#REF!</definedName>
    <definedName name="topn" localSheetId="22">#REF!</definedName>
    <definedName name="topn" localSheetId="23">#REF!</definedName>
    <definedName name="topn" localSheetId="24">#REF!</definedName>
    <definedName name="topn" localSheetId="25">#REF!</definedName>
    <definedName name="topn" localSheetId="26">#REF!</definedName>
    <definedName name="topn" localSheetId="27">#REF!</definedName>
    <definedName name="topn" localSheetId="28">#REF!</definedName>
    <definedName name="topn" localSheetId="9">#REF!</definedName>
    <definedName name="topn" localSheetId="4">#REF!</definedName>
    <definedName name="topn">#REF!</definedName>
    <definedName name="TOTFACT" localSheetId="35">#REF!</definedName>
    <definedName name="TOTFACT" localSheetId="39">#REF!</definedName>
    <definedName name="TOTFACT" localSheetId="29">#REF!</definedName>
    <definedName name="TOTFACT" localSheetId="30">#REF!</definedName>
    <definedName name="TOTFACT" localSheetId="31">#REF!</definedName>
    <definedName name="TOTFACT" localSheetId="33">#REF!</definedName>
    <definedName name="TOTFACT" localSheetId="34">#REF!</definedName>
    <definedName name="TOTFACT" localSheetId="36">#REF!</definedName>
    <definedName name="TOTFACT" localSheetId="37">#REF!</definedName>
    <definedName name="TOTFACT" localSheetId="38">#REF!</definedName>
    <definedName name="TOTFACT" localSheetId="40">#REF!</definedName>
    <definedName name="TOTFACT" localSheetId="41">#REF!</definedName>
    <definedName name="TOTFACT" localSheetId="42">#REF!</definedName>
    <definedName name="TOTFACT" localSheetId="43">#REF!</definedName>
    <definedName name="TOTFACT" localSheetId="44">#REF!</definedName>
    <definedName name="TOTFACT" localSheetId="32">#REF!</definedName>
    <definedName name="TOTFACT" localSheetId="10">#REF!</definedName>
    <definedName name="TOTFACT" localSheetId="11">#REF!</definedName>
    <definedName name="TOTFACT" localSheetId="12">#REF!</definedName>
    <definedName name="TOTFACT" localSheetId="13">#REF!</definedName>
    <definedName name="TOTFACT" localSheetId="14">#REF!</definedName>
    <definedName name="TOTFACT" localSheetId="15">#REF!</definedName>
    <definedName name="TOTFACT" localSheetId="16">#REF!</definedName>
    <definedName name="TOTFACT" localSheetId="17">#REF!</definedName>
    <definedName name="TOTFACT" localSheetId="18">#REF!</definedName>
    <definedName name="TOTFACT" localSheetId="20">#REF!</definedName>
    <definedName name="TOTFACT" localSheetId="5">#REF!</definedName>
    <definedName name="TOTFACT" localSheetId="6">#REF!</definedName>
    <definedName name="TOTFACT" localSheetId="7">#REF!</definedName>
    <definedName name="TOTFACT" localSheetId="8">#REF!</definedName>
    <definedName name="TOTFACT" localSheetId="19">#REF!</definedName>
    <definedName name="TOTFACT" localSheetId="21">#REF!</definedName>
    <definedName name="TOTFACT" localSheetId="22">#REF!</definedName>
    <definedName name="TOTFACT" localSheetId="23">#REF!</definedName>
    <definedName name="TOTFACT" localSheetId="24">#REF!</definedName>
    <definedName name="TOTFACT" localSheetId="25">#REF!</definedName>
    <definedName name="TOTFACT" localSheetId="26">#REF!</definedName>
    <definedName name="TOTFACT" localSheetId="27">#REF!</definedName>
    <definedName name="TOTFACT" localSheetId="28">#REF!</definedName>
    <definedName name="TOTFACT" localSheetId="9">#REF!</definedName>
    <definedName name="TOTFACT" localSheetId="4">#REF!</definedName>
    <definedName name="TOTFACT">#REF!</definedName>
    <definedName name="totqty" hidden="1">{"'Break down'!$A$4"}</definedName>
    <definedName name="Trade_Debut" localSheetId="35">#REF!</definedName>
    <definedName name="Trade_Debut" localSheetId="39">#REF!</definedName>
    <definedName name="Trade_Debut" localSheetId="29">#REF!</definedName>
    <definedName name="Trade_Debut" localSheetId="30">#REF!</definedName>
    <definedName name="Trade_Debut" localSheetId="31">#REF!</definedName>
    <definedName name="Trade_Debut" localSheetId="33">#REF!</definedName>
    <definedName name="Trade_Debut" localSheetId="34">#REF!</definedName>
    <definedName name="Trade_Debut" localSheetId="36">#REF!</definedName>
    <definedName name="Trade_Debut" localSheetId="37">#REF!</definedName>
    <definedName name="Trade_Debut" localSheetId="38">#REF!</definedName>
    <definedName name="Trade_Debut" localSheetId="40">#REF!</definedName>
    <definedName name="Trade_Debut" localSheetId="41">#REF!</definedName>
    <definedName name="Trade_Debut" localSheetId="42">#REF!</definedName>
    <definedName name="Trade_Debut" localSheetId="43">#REF!</definedName>
    <definedName name="Trade_Debut" localSheetId="44">#REF!</definedName>
    <definedName name="Trade_Debut" localSheetId="32">#REF!</definedName>
    <definedName name="Trade_Debut" localSheetId="10">#REF!</definedName>
    <definedName name="Trade_Debut" localSheetId="11">#REF!</definedName>
    <definedName name="Trade_Debut" localSheetId="12">#REF!</definedName>
    <definedName name="Trade_Debut" localSheetId="13">#REF!</definedName>
    <definedName name="Trade_Debut" localSheetId="14">#REF!</definedName>
    <definedName name="Trade_Debut" localSheetId="15">#REF!</definedName>
    <definedName name="Trade_Debut" localSheetId="16">#REF!</definedName>
    <definedName name="Trade_Debut" localSheetId="17">#REF!</definedName>
    <definedName name="Trade_Debut" localSheetId="18">#REF!</definedName>
    <definedName name="Trade_Debut" localSheetId="20">#REF!</definedName>
    <definedName name="Trade_Debut" localSheetId="5">#REF!</definedName>
    <definedName name="Trade_Debut" localSheetId="6">#REF!</definedName>
    <definedName name="Trade_Debut" localSheetId="7">#REF!</definedName>
    <definedName name="Trade_Debut" localSheetId="8">#REF!</definedName>
    <definedName name="Trade_Debut" localSheetId="19">#REF!</definedName>
    <definedName name="Trade_Debut" localSheetId="21">#REF!</definedName>
    <definedName name="Trade_Debut" localSheetId="22">#REF!</definedName>
    <definedName name="Trade_Debut" localSheetId="23">#REF!</definedName>
    <definedName name="Trade_Debut" localSheetId="24">#REF!</definedName>
    <definedName name="Trade_Debut" localSheetId="25">#REF!</definedName>
    <definedName name="Trade_Debut" localSheetId="26">#REF!</definedName>
    <definedName name="Trade_Debut" localSheetId="27">#REF!</definedName>
    <definedName name="Trade_Debut" localSheetId="28">#REF!</definedName>
    <definedName name="Trade_Debut" localSheetId="9">#REF!</definedName>
    <definedName name="Trade_Debut" localSheetId="4">#REF!</definedName>
    <definedName name="Trade_Debut">#REF!</definedName>
    <definedName name="TRADE_FACT" localSheetId="35">#REF!</definedName>
    <definedName name="TRADE_FACT" localSheetId="39">#REF!</definedName>
    <definedName name="TRADE_FACT" localSheetId="29">#REF!</definedName>
    <definedName name="TRADE_FACT" localSheetId="30">#REF!</definedName>
    <definedName name="TRADE_FACT" localSheetId="31">#REF!</definedName>
    <definedName name="TRADE_FACT" localSheetId="33">#REF!</definedName>
    <definedName name="TRADE_FACT" localSheetId="34">#REF!</definedName>
    <definedName name="TRADE_FACT" localSheetId="36">#REF!</definedName>
    <definedName name="TRADE_FACT" localSheetId="37">#REF!</definedName>
    <definedName name="TRADE_FACT" localSheetId="38">#REF!</definedName>
    <definedName name="TRADE_FACT" localSheetId="40">#REF!</definedName>
    <definedName name="TRADE_FACT" localSheetId="41">#REF!</definedName>
    <definedName name="TRADE_FACT" localSheetId="42">#REF!</definedName>
    <definedName name="TRADE_FACT" localSheetId="43">#REF!</definedName>
    <definedName name="TRADE_FACT" localSheetId="44">#REF!</definedName>
    <definedName name="TRADE_FACT" localSheetId="32">#REF!</definedName>
    <definedName name="TRADE_FACT" localSheetId="10">#REF!</definedName>
    <definedName name="TRADE_FACT" localSheetId="11">#REF!</definedName>
    <definedName name="TRADE_FACT" localSheetId="12">#REF!</definedName>
    <definedName name="TRADE_FACT" localSheetId="13">#REF!</definedName>
    <definedName name="TRADE_FACT" localSheetId="14">#REF!</definedName>
    <definedName name="TRADE_FACT" localSheetId="15">#REF!</definedName>
    <definedName name="TRADE_FACT" localSheetId="16">#REF!</definedName>
    <definedName name="TRADE_FACT" localSheetId="17">#REF!</definedName>
    <definedName name="TRADE_FACT" localSheetId="18">#REF!</definedName>
    <definedName name="TRADE_FACT" localSheetId="20">#REF!</definedName>
    <definedName name="TRADE_FACT" localSheetId="5">#REF!</definedName>
    <definedName name="TRADE_FACT" localSheetId="6">#REF!</definedName>
    <definedName name="TRADE_FACT" localSheetId="7">#REF!</definedName>
    <definedName name="TRADE_FACT" localSheetId="8">#REF!</definedName>
    <definedName name="TRADE_FACT" localSheetId="19">#REF!</definedName>
    <definedName name="TRADE_FACT" localSheetId="21">#REF!</definedName>
    <definedName name="TRADE_FACT" localSheetId="22">#REF!</definedName>
    <definedName name="TRADE_FACT" localSheetId="23">#REF!</definedName>
    <definedName name="TRADE_FACT" localSheetId="24">#REF!</definedName>
    <definedName name="TRADE_FACT" localSheetId="25">#REF!</definedName>
    <definedName name="TRADE_FACT" localSheetId="26">#REF!</definedName>
    <definedName name="TRADE_FACT" localSheetId="27">#REF!</definedName>
    <definedName name="TRADE_FACT" localSheetId="28">#REF!</definedName>
    <definedName name="TRADE_FACT" localSheetId="9">#REF!</definedName>
    <definedName name="TRADE_FACT" localSheetId="4">#REF!</definedName>
    <definedName name="TRADE_FACT">#REF!</definedName>
    <definedName name="TrafficSings" localSheetId="35">#REF!</definedName>
    <definedName name="TrafficSings" localSheetId="39">#REF!</definedName>
    <definedName name="TrafficSings" localSheetId="29">#REF!</definedName>
    <definedName name="TrafficSings" localSheetId="30">#REF!</definedName>
    <definedName name="TrafficSings" localSheetId="31">#REF!</definedName>
    <definedName name="TrafficSings" localSheetId="33">#REF!</definedName>
    <definedName name="TrafficSings" localSheetId="34">#REF!</definedName>
    <definedName name="TrafficSings" localSheetId="36">#REF!</definedName>
    <definedName name="TrafficSings" localSheetId="37">#REF!</definedName>
    <definedName name="TrafficSings" localSheetId="38">#REF!</definedName>
    <definedName name="TrafficSings" localSheetId="40">#REF!</definedName>
    <definedName name="TrafficSings" localSheetId="41">#REF!</definedName>
    <definedName name="TrafficSings" localSheetId="42">#REF!</definedName>
    <definedName name="TrafficSings" localSheetId="43">#REF!</definedName>
    <definedName name="TrafficSings" localSheetId="44">#REF!</definedName>
    <definedName name="TrafficSings" localSheetId="32">#REF!</definedName>
    <definedName name="TrafficSings" localSheetId="10">#REF!</definedName>
    <definedName name="TrafficSings" localSheetId="11">#REF!</definedName>
    <definedName name="TrafficSings" localSheetId="12">#REF!</definedName>
    <definedName name="TrafficSings" localSheetId="13">#REF!</definedName>
    <definedName name="TrafficSings" localSheetId="14">#REF!</definedName>
    <definedName name="TrafficSings" localSheetId="15">#REF!</definedName>
    <definedName name="TrafficSings" localSheetId="16">#REF!</definedName>
    <definedName name="TrafficSings" localSheetId="17">#REF!</definedName>
    <definedName name="TrafficSings" localSheetId="18">#REF!</definedName>
    <definedName name="TrafficSings" localSheetId="20">#REF!</definedName>
    <definedName name="TrafficSings" localSheetId="5">#REF!</definedName>
    <definedName name="TrafficSings" localSheetId="6">#REF!</definedName>
    <definedName name="TrafficSings" localSheetId="7">#REF!</definedName>
    <definedName name="TrafficSings" localSheetId="8">#REF!</definedName>
    <definedName name="TrafficSings" localSheetId="19">#REF!</definedName>
    <definedName name="TrafficSings" localSheetId="21">#REF!</definedName>
    <definedName name="TrafficSings" localSheetId="22">#REF!</definedName>
    <definedName name="TrafficSings" localSheetId="23">#REF!</definedName>
    <definedName name="TrafficSings" localSheetId="24">#REF!</definedName>
    <definedName name="TrafficSings" localSheetId="25">#REF!</definedName>
    <definedName name="TrafficSings" localSheetId="26">#REF!</definedName>
    <definedName name="TrafficSings" localSheetId="27">#REF!</definedName>
    <definedName name="TrafficSings" localSheetId="28">#REF!</definedName>
    <definedName name="TrafficSings" localSheetId="9">#REF!</definedName>
    <definedName name="TrafficSings" localSheetId="4">#REF!</definedName>
    <definedName name="TrafficSings">#REF!</definedName>
    <definedName name="Tri" localSheetId="35">#REF!</definedName>
    <definedName name="Tri" localSheetId="39">#REF!</definedName>
    <definedName name="Tri" localSheetId="29">#REF!</definedName>
    <definedName name="Tri" localSheetId="30">#REF!</definedName>
    <definedName name="Tri" localSheetId="31">#REF!</definedName>
    <definedName name="Tri" localSheetId="33">#REF!</definedName>
    <definedName name="Tri" localSheetId="34">#REF!</definedName>
    <definedName name="Tri" localSheetId="36">#REF!</definedName>
    <definedName name="Tri" localSheetId="37">#REF!</definedName>
    <definedName name="Tri" localSheetId="38">#REF!</definedName>
    <definedName name="Tri" localSheetId="40">#REF!</definedName>
    <definedName name="Tri" localSheetId="41">#REF!</definedName>
    <definedName name="Tri" localSheetId="42">#REF!</definedName>
    <definedName name="Tri" localSheetId="43">#REF!</definedName>
    <definedName name="Tri" localSheetId="44">#REF!</definedName>
    <definedName name="Tri" localSheetId="32">#REF!</definedName>
    <definedName name="Tri" localSheetId="10">#REF!</definedName>
    <definedName name="Tri" localSheetId="11">#REF!</definedName>
    <definedName name="Tri" localSheetId="12">#REF!</definedName>
    <definedName name="Tri" localSheetId="13">#REF!</definedName>
    <definedName name="Tri" localSheetId="14">#REF!</definedName>
    <definedName name="Tri" localSheetId="15">#REF!</definedName>
    <definedName name="Tri" localSheetId="16">#REF!</definedName>
    <definedName name="Tri" localSheetId="17">#REF!</definedName>
    <definedName name="Tri" localSheetId="18">#REF!</definedName>
    <definedName name="Tri" localSheetId="20">#REF!</definedName>
    <definedName name="Tri" localSheetId="5">#REF!</definedName>
    <definedName name="Tri" localSheetId="6">#REF!</definedName>
    <definedName name="Tri" localSheetId="7">#REF!</definedName>
    <definedName name="Tri" localSheetId="8">#REF!</definedName>
    <definedName name="Tri" localSheetId="19">#REF!</definedName>
    <definedName name="Tri" localSheetId="21">#REF!</definedName>
    <definedName name="Tri" localSheetId="22">#REF!</definedName>
    <definedName name="Tri" localSheetId="23">#REF!</definedName>
    <definedName name="Tri" localSheetId="24">#REF!</definedName>
    <definedName name="Tri" localSheetId="25">#REF!</definedName>
    <definedName name="Tri" localSheetId="26">#REF!</definedName>
    <definedName name="Tri" localSheetId="27">#REF!</definedName>
    <definedName name="Tri" localSheetId="28">#REF!</definedName>
    <definedName name="Tri" localSheetId="9">#REF!</definedName>
    <definedName name="Tri" localSheetId="4">#REF!</definedName>
    <definedName name="Tri">#REF!</definedName>
    <definedName name="Turk" localSheetId="35">#REF!</definedName>
    <definedName name="Turk" localSheetId="39">#REF!</definedName>
    <definedName name="Turk" localSheetId="29">#REF!</definedName>
    <definedName name="Turk" localSheetId="30">#REF!</definedName>
    <definedName name="Turk" localSheetId="31">#REF!</definedName>
    <definedName name="Turk" localSheetId="33">#REF!</definedName>
    <definedName name="Turk" localSheetId="34">#REF!</definedName>
    <definedName name="Turk" localSheetId="36">#REF!</definedName>
    <definedName name="Turk" localSheetId="37">#REF!</definedName>
    <definedName name="Turk" localSheetId="38">#REF!</definedName>
    <definedName name="Turk" localSheetId="40">#REF!</definedName>
    <definedName name="Turk" localSheetId="41">#REF!</definedName>
    <definedName name="Turk" localSheetId="42">#REF!</definedName>
    <definedName name="Turk" localSheetId="43">#REF!</definedName>
    <definedName name="Turk" localSheetId="44">#REF!</definedName>
    <definedName name="Turk" localSheetId="32">#REF!</definedName>
    <definedName name="Turk" localSheetId="10">#REF!</definedName>
    <definedName name="Turk" localSheetId="11">#REF!</definedName>
    <definedName name="Turk" localSheetId="12">#REF!</definedName>
    <definedName name="Turk" localSheetId="13">#REF!</definedName>
    <definedName name="Turk" localSheetId="14">#REF!</definedName>
    <definedName name="Turk" localSheetId="15">#REF!</definedName>
    <definedName name="Turk" localSheetId="16">#REF!</definedName>
    <definedName name="Turk" localSheetId="17">#REF!</definedName>
    <definedName name="Turk" localSheetId="18">#REF!</definedName>
    <definedName name="Turk" localSheetId="20">#REF!</definedName>
    <definedName name="Turk" localSheetId="5">#REF!</definedName>
    <definedName name="Turk" localSheetId="6">#REF!</definedName>
    <definedName name="Turk" localSheetId="7">#REF!</definedName>
    <definedName name="Turk" localSheetId="8">#REF!</definedName>
    <definedName name="Turk" localSheetId="19">#REF!</definedName>
    <definedName name="Turk" localSheetId="21">#REF!</definedName>
    <definedName name="Turk" localSheetId="22">#REF!</definedName>
    <definedName name="Turk" localSheetId="23">#REF!</definedName>
    <definedName name="Turk" localSheetId="24">#REF!</definedName>
    <definedName name="Turk" localSheetId="25">#REF!</definedName>
    <definedName name="Turk" localSheetId="26">#REF!</definedName>
    <definedName name="Turk" localSheetId="27">#REF!</definedName>
    <definedName name="Turk" localSheetId="28">#REF!</definedName>
    <definedName name="Turk" localSheetId="9">#REF!</definedName>
    <definedName name="Turk" localSheetId="4">#REF!</definedName>
    <definedName name="Turk">#REF!</definedName>
    <definedName name="U" localSheetId="35">#REF!</definedName>
    <definedName name="U" localSheetId="39">#REF!</definedName>
    <definedName name="U" localSheetId="29">#REF!</definedName>
    <definedName name="U" localSheetId="30">#REF!</definedName>
    <definedName name="U" localSheetId="31">#REF!</definedName>
    <definedName name="U" localSheetId="33">#REF!</definedName>
    <definedName name="U" localSheetId="34">#REF!</definedName>
    <definedName name="U" localSheetId="36">#REF!</definedName>
    <definedName name="U" localSheetId="37">#REF!</definedName>
    <definedName name="U" localSheetId="38">#REF!</definedName>
    <definedName name="U" localSheetId="40">#REF!</definedName>
    <definedName name="U" localSheetId="41">#REF!</definedName>
    <definedName name="U" localSheetId="42">#REF!</definedName>
    <definedName name="U" localSheetId="43">#REF!</definedName>
    <definedName name="U" localSheetId="44">#REF!</definedName>
    <definedName name="U" localSheetId="32">#REF!</definedName>
    <definedName name="U" localSheetId="10">#REF!</definedName>
    <definedName name="U" localSheetId="11">#REF!</definedName>
    <definedName name="U" localSheetId="12">#REF!</definedName>
    <definedName name="U" localSheetId="13">#REF!</definedName>
    <definedName name="U" localSheetId="14">#REF!</definedName>
    <definedName name="U" localSheetId="15">#REF!</definedName>
    <definedName name="U" localSheetId="16">#REF!</definedName>
    <definedName name="U" localSheetId="17">#REF!</definedName>
    <definedName name="U" localSheetId="18">#REF!</definedName>
    <definedName name="U" localSheetId="20">#REF!</definedName>
    <definedName name="U" localSheetId="5">#REF!</definedName>
    <definedName name="U" localSheetId="6">#REF!</definedName>
    <definedName name="U" localSheetId="7">#REF!</definedName>
    <definedName name="U" localSheetId="8">#REF!</definedName>
    <definedName name="U" localSheetId="19">#REF!</definedName>
    <definedName name="U" localSheetId="21">#REF!</definedName>
    <definedName name="U" localSheetId="22">#REF!</definedName>
    <definedName name="U" localSheetId="23">#REF!</definedName>
    <definedName name="U" localSheetId="24">#REF!</definedName>
    <definedName name="U" localSheetId="25">#REF!</definedName>
    <definedName name="U" localSheetId="26">#REF!</definedName>
    <definedName name="U" localSheetId="27">#REF!</definedName>
    <definedName name="U" localSheetId="28">#REF!</definedName>
    <definedName name="U" localSheetId="9">#REF!</definedName>
    <definedName name="U" localSheetId="4">#REF!</definedName>
    <definedName name="U">#REF!</definedName>
    <definedName name="UNICOD" localSheetId="35">#REF!</definedName>
    <definedName name="UNICOD" localSheetId="39">#REF!</definedName>
    <definedName name="UNICOD" localSheetId="29">#REF!</definedName>
    <definedName name="UNICOD" localSheetId="30">#REF!</definedName>
    <definedName name="UNICOD" localSheetId="31">#REF!</definedName>
    <definedName name="UNICOD" localSheetId="33">#REF!</definedName>
    <definedName name="UNICOD" localSheetId="34">#REF!</definedName>
    <definedName name="UNICOD" localSheetId="36">#REF!</definedName>
    <definedName name="UNICOD" localSheetId="37">#REF!</definedName>
    <definedName name="UNICOD" localSheetId="38">#REF!</definedName>
    <definedName name="UNICOD" localSheetId="40">#REF!</definedName>
    <definedName name="UNICOD" localSheetId="41">#REF!</definedName>
    <definedName name="UNICOD" localSheetId="42">#REF!</definedName>
    <definedName name="UNICOD" localSheetId="43">#REF!</definedName>
    <definedName name="UNICOD" localSheetId="44">#REF!</definedName>
    <definedName name="UNICOD" localSheetId="32">#REF!</definedName>
    <definedName name="UNICOD" localSheetId="10">#REF!</definedName>
    <definedName name="UNICOD" localSheetId="11">#REF!</definedName>
    <definedName name="UNICOD" localSheetId="12">#REF!</definedName>
    <definedName name="UNICOD" localSheetId="13">#REF!</definedName>
    <definedName name="UNICOD" localSheetId="14">#REF!</definedName>
    <definedName name="UNICOD" localSheetId="15">#REF!</definedName>
    <definedName name="UNICOD" localSheetId="16">#REF!</definedName>
    <definedName name="UNICOD" localSheetId="17">#REF!</definedName>
    <definedName name="UNICOD" localSheetId="18">#REF!</definedName>
    <definedName name="UNICOD" localSheetId="20">#REF!</definedName>
    <definedName name="UNICOD" localSheetId="5">#REF!</definedName>
    <definedName name="UNICOD" localSheetId="6">#REF!</definedName>
    <definedName name="UNICOD" localSheetId="7">#REF!</definedName>
    <definedName name="UNICOD" localSheetId="8">#REF!</definedName>
    <definedName name="UNICOD" localSheetId="19">#REF!</definedName>
    <definedName name="UNICOD" localSheetId="21">#REF!</definedName>
    <definedName name="UNICOD" localSheetId="22">#REF!</definedName>
    <definedName name="UNICOD" localSheetId="23">#REF!</definedName>
    <definedName name="UNICOD" localSheetId="24">#REF!</definedName>
    <definedName name="UNICOD" localSheetId="25">#REF!</definedName>
    <definedName name="UNICOD" localSheetId="26">#REF!</definedName>
    <definedName name="UNICOD" localSheetId="27">#REF!</definedName>
    <definedName name="UNICOD" localSheetId="28">#REF!</definedName>
    <definedName name="UNICOD" localSheetId="9">#REF!</definedName>
    <definedName name="UNICOD" localSheetId="4">#REF!</definedName>
    <definedName name="UNICOD">#REF!</definedName>
    <definedName name="Unit">"D1"</definedName>
    <definedName name="Unit_Rate">"E1"</definedName>
    <definedName name="unsecured" localSheetId="35">#REF!</definedName>
    <definedName name="unsecured" localSheetId="39">#REF!</definedName>
    <definedName name="unsecured" localSheetId="29">#REF!</definedName>
    <definedName name="unsecured" localSheetId="30">#REF!</definedName>
    <definedName name="unsecured" localSheetId="31">#REF!</definedName>
    <definedName name="unsecured" localSheetId="33">#REF!</definedName>
    <definedName name="unsecured" localSheetId="34">#REF!</definedName>
    <definedName name="unsecured" localSheetId="36">#REF!</definedName>
    <definedName name="unsecured" localSheetId="37">#REF!</definedName>
    <definedName name="unsecured" localSheetId="38">#REF!</definedName>
    <definedName name="unsecured" localSheetId="40">#REF!</definedName>
    <definedName name="unsecured" localSheetId="41">#REF!</definedName>
    <definedName name="unsecured" localSheetId="42">#REF!</definedName>
    <definedName name="unsecured" localSheetId="43">#REF!</definedName>
    <definedName name="unsecured" localSheetId="44">#REF!</definedName>
    <definedName name="unsecured" localSheetId="32">#REF!</definedName>
    <definedName name="unsecured" localSheetId="10">#REF!</definedName>
    <definedName name="unsecured" localSheetId="11">#REF!</definedName>
    <definedName name="unsecured" localSheetId="12">#REF!</definedName>
    <definedName name="unsecured" localSheetId="13">#REF!</definedName>
    <definedName name="unsecured" localSheetId="14">#REF!</definedName>
    <definedName name="unsecured" localSheetId="15">#REF!</definedName>
    <definedName name="unsecured" localSheetId="16">#REF!</definedName>
    <definedName name="unsecured" localSheetId="17">#REF!</definedName>
    <definedName name="unsecured" localSheetId="18">#REF!</definedName>
    <definedName name="unsecured" localSheetId="20">#REF!</definedName>
    <definedName name="unsecured" localSheetId="5">#REF!</definedName>
    <definedName name="unsecured" localSheetId="6">#REF!</definedName>
    <definedName name="unsecured" localSheetId="7">#REF!</definedName>
    <definedName name="unsecured" localSheetId="8">#REF!</definedName>
    <definedName name="unsecured" localSheetId="19">#REF!</definedName>
    <definedName name="unsecured" localSheetId="21">#REF!</definedName>
    <definedName name="unsecured" localSheetId="22">#REF!</definedName>
    <definedName name="unsecured" localSheetId="23">#REF!</definedName>
    <definedName name="unsecured" localSheetId="24">#REF!</definedName>
    <definedName name="unsecured" localSheetId="25">#REF!</definedName>
    <definedName name="unsecured" localSheetId="26">#REF!</definedName>
    <definedName name="unsecured" localSheetId="27">#REF!</definedName>
    <definedName name="unsecured" localSheetId="28">#REF!</definedName>
    <definedName name="unsecured" localSheetId="9">#REF!</definedName>
    <definedName name="unsecured" localSheetId="4">#REF!</definedName>
    <definedName name="unsecured">#REF!</definedName>
    <definedName name="uplift" localSheetId="35">#REF!</definedName>
    <definedName name="uplift" localSheetId="39">#REF!</definedName>
    <definedName name="uplift" localSheetId="29">#REF!</definedName>
    <definedName name="uplift" localSheetId="30">#REF!</definedName>
    <definedName name="uplift" localSheetId="31">#REF!</definedName>
    <definedName name="uplift" localSheetId="33">#REF!</definedName>
    <definedName name="uplift" localSheetId="34">#REF!</definedName>
    <definedName name="uplift" localSheetId="36">#REF!</definedName>
    <definedName name="uplift" localSheetId="37">#REF!</definedName>
    <definedName name="uplift" localSheetId="38">#REF!</definedName>
    <definedName name="uplift" localSheetId="40">#REF!</definedName>
    <definedName name="uplift" localSheetId="41">#REF!</definedName>
    <definedName name="uplift" localSheetId="42">#REF!</definedName>
    <definedName name="uplift" localSheetId="43">#REF!</definedName>
    <definedName name="uplift" localSheetId="44">#REF!</definedName>
    <definedName name="uplift" localSheetId="32">#REF!</definedName>
    <definedName name="uplift" localSheetId="10">#REF!</definedName>
    <definedName name="uplift" localSheetId="11">#REF!</definedName>
    <definedName name="uplift" localSheetId="12">#REF!</definedName>
    <definedName name="uplift" localSheetId="13">#REF!</definedName>
    <definedName name="uplift" localSheetId="14">#REF!</definedName>
    <definedName name="uplift" localSheetId="15">#REF!</definedName>
    <definedName name="uplift" localSheetId="16">#REF!</definedName>
    <definedName name="uplift" localSheetId="17">#REF!</definedName>
    <definedName name="uplift" localSheetId="18">#REF!</definedName>
    <definedName name="uplift" localSheetId="20">#REF!</definedName>
    <definedName name="uplift" localSheetId="5">#REF!</definedName>
    <definedName name="uplift" localSheetId="6">#REF!</definedName>
    <definedName name="uplift" localSheetId="7">#REF!</definedName>
    <definedName name="uplift" localSheetId="8">#REF!</definedName>
    <definedName name="uplift" localSheetId="19">#REF!</definedName>
    <definedName name="uplift" localSheetId="21">#REF!</definedName>
    <definedName name="uplift" localSheetId="22">#REF!</definedName>
    <definedName name="uplift" localSheetId="23">#REF!</definedName>
    <definedName name="uplift" localSheetId="24">#REF!</definedName>
    <definedName name="uplift" localSheetId="25">#REF!</definedName>
    <definedName name="uplift" localSheetId="26">#REF!</definedName>
    <definedName name="uplift" localSheetId="27">#REF!</definedName>
    <definedName name="uplift" localSheetId="28">#REF!</definedName>
    <definedName name="uplift" localSheetId="9">#REF!</definedName>
    <definedName name="uplift" localSheetId="4">#REF!</definedName>
    <definedName name="uplift">#REF!</definedName>
    <definedName name="Uplift_Altarnative" localSheetId="35">#REF!</definedName>
    <definedName name="Uplift_Altarnative" localSheetId="39">#REF!</definedName>
    <definedName name="Uplift_Altarnative" localSheetId="29">#REF!</definedName>
    <definedName name="Uplift_Altarnative" localSheetId="30">#REF!</definedName>
    <definedName name="Uplift_Altarnative" localSheetId="31">#REF!</definedName>
    <definedName name="Uplift_Altarnative" localSheetId="33">#REF!</definedName>
    <definedName name="Uplift_Altarnative" localSheetId="34">#REF!</definedName>
    <definedName name="Uplift_Altarnative" localSheetId="36">#REF!</definedName>
    <definedName name="Uplift_Altarnative" localSheetId="37">#REF!</definedName>
    <definedName name="Uplift_Altarnative" localSheetId="38">#REF!</definedName>
    <definedName name="Uplift_Altarnative" localSheetId="40">#REF!</definedName>
    <definedName name="Uplift_Altarnative" localSheetId="41">#REF!</definedName>
    <definedName name="Uplift_Altarnative" localSheetId="42">#REF!</definedName>
    <definedName name="Uplift_Altarnative" localSheetId="43">#REF!</definedName>
    <definedName name="Uplift_Altarnative" localSheetId="44">#REF!</definedName>
    <definedName name="Uplift_Altarnative" localSheetId="32">#REF!</definedName>
    <definedName name="Uplift_Altarnative" localSheetId="10">#REF!</definedName>
    <definedName name="Uplift_Altarnative" localSheetId="11">#REF!</definedName>
    <definedName name="Uplift_Altarnative" localSheetId="12">#REF!</definedName>
    <definedName name="Uplift_Altarnative" localSheetId="13">#REF!</definedName>
    <definedName name="Uplift_Altarnative" localSheetId="14">#REF!</definedName>
    <definedName name="Uplift_Altarnative" localSheetId="15">#REF!</definedName>
    <definedName name="Uplift_Altarnative" localSheetId="16">#REF!</definedName>
    <definedName name="Uplift_Altarnative" localSheetId="17">#REF!</definedName>
    <definedName name="Uplift_Altarnative" localSheetId="18">#REF!</definedName>
    <definedName name="Uplift_Altarnative" localSheetId="20">#REF!</definedName>
    <definedName name="Uplift_Altarnative" localSheetId="5">#REF!</definedName>
    <definedName name="Uplift_Altarnative" localSheetId="6">#REF!</definedName>
    <definedName name="Uplift_Altarnative" localSheetId="7">#REF!</definedName>
    <definedName name="Uplift_Altarnative" localSheetId="8">#REF!</definedName>
    <definedName name="Uplift_Altarnative" localSheetId="19">#REF!</definedName>
    <definedName name="Uplift_Altarnative" localSheetId="21">#REF!</definedName>
    <definedName name="Uplift_Altarnative" localSheetId="22">#REF!</definedName>
    <definedName name="Uplift_Altarnative" localSheetId="23">#REF!</definedName>
    <definedName name="Uplift_Altarnative" localSheetId="24">#REF!</definedName>
    <definedName name="Uplift_Altarnative" localSheetId="25">#REF!</definedName>
    <definedName name="Uplift_Altarnative" localSheetId="26">#REF!</definedName>
    <definedName name="Uplift_Altarnative" localSheetId="27">#REF!</definedName>
    <definedName name="Uplift_Altarnative" localSheetId="28">#REF!</definedName>
    <definedName name="Uplift_Altarnative" localSheetId="9">#REF!</definedName>
    <definedName name="Uplift_Altarnative" localSheetId="4">#REF!</definedName>
    <definedName name="Uplift_Altarnative">#REF!</definedName>
    <definedName name="Uplift_Original" localSheetId="35">#REF!</definedName>
    <definedName name="Uplift_Original" localSheetId="39">#REF!</definedName>
    <definedName name="Uplift_Original" localSheetId="29">#REF!</definedName>
    <definedName name="Uplift_Original" localSheetId="30">#REF!</definedName>
    <definedName name="Uplift_Original" localSheetId="31">#REF!</definedName>
    <definedName name="Uplift_Original" localSheetId="33">#REF!</definedName>
    <definedName name="Uplift_Original" localSheetId="34">#REF!</definedName>
    <definedName name="Uplift_Original" localSheetId="36">#REF!</definedName>
    <definedName name="Uplift_Original" localSheetId="37">#REF!</definedName>
    <definedName name="Uplift_Original" localSheetId="38">#REF!</definedName>
    <definedName name="Uplift_Original" localSheetId="40">#REF!</definedName>
    <definedName name="Uplift_Original" localSheetId="41">#REF!</definedName>
    <definedName name="Uplift_Original" localSheetId="42">#REF!</definedName>
    <definedName name="Uplift_Original" localSheetId="43">#REF!</definedName>
    <definedName name="Uplift_Original" localSheetId="44">#REF!</definedName>
    <definedName name="Uplift_Original" localSheetId="32">#REF!</definedName>
    <definedName name="Uplift_Original" localSheetId="10">#REF!</definedName>
    <definedName name="Uplift_Original" localSheetId="11">#REF!</definedName>
    <definedName name="Uplift_Original" localSheetId="12">#REF!</definedName>
    <definedName name="Uplift_Original" localSheetId="13">#REF!</definedName>
    <definedName name="Uplift_Original" localSheetId="14">#REF!</definedName>
    <definedName name="Uplift_Original" localSheetId="15">#REF!</definedName>
    <definedName name="Uplift_Original" localSheetId="16">#REF!</definedName>
    <definedName name="Uplift_Original" localSheetId="17">#REF!</definedName>
    <definedName name="Uplift_Original" localSheetId="18">#REF!</definedName>
    <definedName name="Uplift_Original" localSheetId="20">#REF!</definedName>
    <definedName name="Uplift_Original" localSheetId="5">#REF!</definedName>
    <definedName name="Uplift_Original" localSheetId="6">#REF!</definedName>
    <definedName name="Uplift_Original" localSheetId="7">#REF!</definedName>
    <definedName name="Uplift_Original" localSheetId="8">#REF!</definedName>
    <definedName name="Uplift_Original" localSheetId="19">#REF!</definedName>
    <definedName name="Uplift_Original" localSheetId="21">#REF!</definedName>
    <definedName name="Uplift_Original" localSheetId="22">#REF!</definedName>
    <definedName name="Uplift_Original" localSheetId="23">#REF!</definedName>
    <definedName name="Uplift_Original" localSheetId="24">#REF!</definedName>
    <definedName name="Uplift_Original" localSheetId="25">#REF!</definedName>
    <definedName name="Uplift_Original" localSheetId="26">#REF!</definedName>
    <definedName name="Uplift_Original" localSheetId="27">#REF!</definedName>
    <definedName name="Uplift_Original" localSheetId="28">#REF!</definedName>
    <definedName name="Uplift_Original" localSheetId="9">#REF!</definedName>
    <definedName name="Uplift_Original" localSheetId="4">#REF!</definedName>
    <definedName name="Uplift_Original">#REF!</definedName>
    <definedName name="USDRs" localSheetId="35">#REF!</definedName>
    <definedName name="USDRs" localSheetId="39">#REF!</definedName>
    <definedName name="USDRs" localSheetId="29">#REF!</definedName>
    <definedName name="USDRs" localSheetId="30">#REF!</definedName>
    <definedName name="USDRs" localSheetId="31">#REF!</definedName>
    <definedName name="USDRs" localSheetId="33">#REF!</definedName>
    <definedName name="USDRs" localSheetId="34">#REF!</definedName>
    <definedName name="USDRs" localSheetId="36">#REF!</definedName>
    <definedName name="USDRs" localSheetId="37">#REF!</definedName>
    <definedName name="USDRs" localSheetId="38">#REF!</definedName>
    <definedName name="USDRs" localSheetId="40">#REF!</definedName>
    <definedName name="USDRs" localSheetId="41">#REF!</definedName>
    <definedName name="USDRs" localSheetId="42">#REF!</definedName>
    <definedName name="USDRs" localSheetId="43">#REF!</definedName>
    <definedName name="USDRs" localSheetId="44">#REF!</definedName>
    <definedName name="USDRs" localSheetId="32">#REF!</definedName>
    <definedName name="USDRs" localSheetId="10">#REF!</definedName>
    <definedName name="USDRs" localSheetId="11">#REF!</definedName>
    <definedName name="USDRs" localSheetId="12">#REF!</definedName>
    <definedName name="USDRs" localSheetId="13">#REF!</definedName>
    <definedName name="USDRs" localSheetId="14">#REF!</definedName>
    <definedName name="USDRs" localSheetId="15">#REF!</definedName>
    <definedName name="USDRs" localSheetId="16">#REF!</definedName>
    <definedName name="USDRs" localSheetId="17">#REF!</definedName>
    <definedName name="USDRs" localSheetId="18">#REF!</definedName>
    <definedName name="USDRs" localSheetId="20">#REF!</definedName>
    <definedName name="USDRs" localSheetId="5">#REF!</definedName>
    <definedName name="USDRs" localSheetId="6">#REF!</definedName>
    <definedName name="USDRs" localSheetId="7">#REF!</definedName>
    <definedName name="USDRs" localSheetId="8">#REF!</definedName>
    <definedName name="USDRs" localSheetId="19">#REF!</definedName>
    <definedName name="USDRs" localSheetId="21">#REF!</definedName>
    <definedName name="USDRs" localSheetId="22">#REF!</definedName>
    <definedName name="USDRs" localSheetId="23">#REF!</definedName>
    <definedName name="USDRs" localSheetId="24">#REF!</definedName>
    <definedName name="USDRs" localSheetId="25">#REF!</definedName>
    <definedName name="USDRs" localSheetId="26">#REF!</definedName>
    <definedName name="USDRs" localSheetId="27">#REF!</definedName>
    <definedName name="USDRs" localSheetId="28">#REF!</definedName>
    <definedName name="USDRs" localSheetId="9">#REF!</definedName>
    <definedName name="USDRs" localSheetId="4">#REF!</definedName>
    <definedName name="USDRs">#REF!</definedName>
    <definedName name="USDYen" localSheetId="35">#REF!</definedName>
    <definedName name="USDYen" localSheetId="39">#REF!</definedName>
    <definedName name="USDYen" localSheetId="29">#REF!</definedName>
    <definedName name="USDYen" localSheetId="30">#REF!</definedName>
    <definedName name="USDYen" localSheetId="31">#REF!</definedName>
    <definedName name="USDYen" localSheetId="33">#REF!</definedName>
    <definedName name="USDYen" localSheetId="34">#REF!</definedName>
    <definedName name="USDYen" localSheetId="36">#REF!</definedName>
    <definedName name="USDYen" localSheetId="37">#REF!</definedName>
    <definedName name="USDYen" localSheetId="38">#REF!</definedName>
    <definedName name="USDYen" localSheetId="40">#REF!</definedName>
    <definedName name="USDYen" localSheetId="41">#REF!</definedName>
    <definedName name="USDYen" localSheetId="42">#REF!</definedName>
    <definedName name="USDYen" localSheetId="43">#REF!</definedName>
    <definedName name="USDYen" localSheetId="44">#REF!</definedName>
    <definedName name="USDYen" localSheetId="32">#REF!</definedName>
    <definedName name="USDYen" localSheetId="10">#REF!</definedName>
    <definedName name="USDYen" localSheetId="11">#REF!</definedName>
    <definedName name="USDYen" localSheetId="12">#REF!</definedName>
    <definedName name="USDYen" localSheetId="13">#REF!</definedName>
    <definedName name="USDYen" localSheetId="14">#REF!</definedName>
    <definedName name="USDYen" localSheetId="15">#REF!</definedName>
    <definedName name="USDYen" localSheetId="16">#REF!</definedName>
    <definedName name="USDYen" localSheetId="17">#REF!</definedName>
    <definedName name="USDYen" localSheetId="18">#REF!</definedName>
    <definedName name="USDYen" localSheetId="20">#REF!</definedName>
    <definedName name="USDYen" localSheetId="5">#REF!</definedName>
    <definedName name="USDYen" localSheetId="6">#REF!</definedName>
    <definedName name="USDYen" localSheetId="7">#REF!</definedName>
    <definedName name="USDYen" localSheetId="8">#REF!</definedName>
    <definedName name="USDYen" localSheetId="19">#REF!</definedName>
    <definedName name="USDYen" localSheetId="21">#REF!</definedName>
    <definedName name="USDYen" localSheetId="22">#REF!</definedName>
    <definedName name="USDYen" localSheetId="23">#REF!</definedName>
    <definedName name="USDYen" localSheetId="24">#REF!</definedName>
    <definedName name="USDYen" localSheetId="25">#REF!</definedName>
    <definedName name="USDYen" localSheetId="26">#REF!</definedName>
    <definedName name="USDYen" localSheetId="27">#REF!</definedName>
    <definedName name="USDYen" localSheetId="28">#REF!</definedName>
    <definedName name="USDYen" localSheetId="9">#REF!</definedName>
    <definedName name="USDYen" localSheetId="4">#REF!</definedName>
    <definedName name="USDYen">#REF!</definedName>
    <definedName name="V" localSheetId="35">#REF!</definedName>
    <definedName name="V" localSheetId="39">#REF!</definedName>
    <definedName name="V" localSheetId="29">#REF!</definedName>
    <definedName name="V" localSheetId="30">#REF!</definedName>
    <definedName name="V" localSheetId="31">#REF!</definedName>
    <definedName name="V" localSheetId="33">#REF!</definedName>
    <definedName name="V" localSheetId="34">#REF!</definedName>
    <definedName name="V" localSheetId="36">#REF!</definedName>
    <definedName name="V" localSheetId="37">#REF!</definedName>
    <definedName name="V" localSheetId="38">#REF!</definedName>
    <definedName name="V" localSheetId="40">#REF!</definedName>
    <definedName name="V" localSheetId="41">#REF!</definedName>
    <definedName name="V" localSheetId="42">#REF!</definedName>
    <definedName name="V" localSheetId="43">#REF!</definedName>
    <definedName name="V" localSheetId="44">#REF!</definedName>
    <definedName name="V" localSheetId="32">#REF!</definedName>
    <definedName name="V" localSheetId="10">#REF!</definedName>
    <definedName name="V" localSheetId="11">#REF!</definedName>
    <definedName name="V" localSheetId="12">#REF!</definedName>
    <definedName name="V" localSheetId="13">#REF!</definedName>
    <definedName name="V" localSheetId="14">#REF!</definedName>
    <definedName name="V" localSheetId="15">#REF!</definedName>
    <definedName name="V" localSheetId="16">#REF!</definedName>
    <definedName name="V" localSheetId="17">#REF!</definedName>
    <definedName name="V" localSheetId="18">#REF!</definedName>
    <definedName name="V" localSheetId="20">#REF!</definedName>
    <definedName name="V" localSheetId="5">#REF!</definedName>
    <definedName name="V" localSheetId="6">#REF!</definedName>
    <definedName name="V" localSheetId="7">#REF!</definedName>
    <definedName name="V" localSheetId="8">#REF!</definedName>
    <definedName name="V" localSheetId="19">#REF!</definedName>
    <definedName name="V" localSheetId="21">#REF!</definedName>
    <definedName name="V" localSheetId="22">#REF!</definedName>
    <definedName name="V" localSheetId="23">#REF!</definedName>
    <definedName name="V" localSheetId="24">#REF!</definedName>
    <definedName name="V" localSheetId="25">#REF!</definedName>
    <definedName name="V" localSheetId="26">#REF!</definedName>
    <definedName name="V" localSheetId="27">#REF!</definedName>
    <definedName name="V" localSheetId="28">#REF!</definedName>
    <definedName name="V" localSheetId="9">#REF!</definedName>
    <definedName name="V" localSheetId="4">#REF!</definedName>
    <definedName name="V">#REF!</definedName>
    <definedName name="VENT" hidden="1">{#N/A,#N/A,TRUE,"Cover";#N/A,#N/A,TRUE,"Conts";#N/A,#N/A,TRUE,"VOS";#N/A,#N/A,TRUE,"Warrington";#N/A,#N/A,TRUE,"Widnes"}</definedName>
    <definedName name="VILLE" localSheetId="35">#REF!</definedName>
    <definedName name="VILLE" localSheetId="39">#REF!</definedName>
    <definedName name="VILLE" localSheetId="29">#REF!</definedName>
    <definedName name="VILLE" localSheetId="30">#REF!</definedName>
    <definedName name="VILLE" localSheetId="31">#REF!</definedName>
    <definedName name="VILLE" localSheetId="33">#REF!</definedName>
    <definedName name="VILLE" localSheetId="34">#REF!</definedName>
    <definedName name="VILLE" localSheetId="36">#REF!</definedName>
    <definedName name="VILLE" localSheetId="37">#REF!</definedName>
    <definedName name="VILLE" localSheetId="38">#REF!</definedName>
    <definedName name="VILLE" localSheetId="40">#REF!</definedName>
    <definedName name="VILLE" localSheetId="41">#REF!</definedName>
    <definedName name="VILLE" localSheetId="42">#REF!</definedName>
    <definedName name="VILLE" localSheetId="43">#REF!</definedName>
    <definedName name="VILLE" localSheetId="44">#REF!</definedName>
    <definedName name="VILLE" localSheetId="32">#REF!</definedName>
    <definedName name="VILLE" localSheetId="10">#REF!</definedName>
    <definedName name="VILLE" localSheetId="11">#REF!</definedName>
    <definedName name="VILLE" localSheetId="12">#REF!</definedName>
    <definedName name="VILLE" localSheetId="13">#REF!</definedName>
    <definedName name="VILLE" localSheetId="14">#REF!</definedName>
    <definedName name="VILLE" localSheetId="15">#REF!</definedName>
    <definedName name="VILLE" localSheetId="16">#REF!</definedName>
    <definedName name="VILLE" localSheetId="17">#REF!</definedName>
    <definedName name="VILLE" localSheetId="18">#REF!</definedName>
    <definedName name="VILLE" localSheetId="20">#REF!</definedName>
    <definedName name="VILLE" localSheetId="5">#REF!</definedName>
    <definedName name="VILLE" localSheetId="6">#REF!</definedName>
    <definedName name="VILLE" localSheetId="7">#REF!</definedName>
    <definedName name="VILLE" localSheetId="8">#REF!</definedName>
    <definedName name="VILLE" localSheetId="19">#REF!</definedName>
    <definedName name="VILLE" localSheetId="21">#REF!</definedName>
    <definedName name="VILLE" localSheetId="22">#REF!</definedName>
    <definedName name="VILLE" localSheetId="23">#REF!</definedName>
    <definedName name="VILLE" localSheetId="24">#REF!</definedName>
    <definedName name="VILLE" localSheetId="25">#REF!</definedName>
    <definedName name="VILLE" localSheetId="26">#REF!</definedName>
    <definedName name="VILLE" localSheetId="27">#REF!</definedName>
    <definedName name="VILLE" localSheetId="28">#REF!</definedName>
    <definedName name="VILLE" localSheetId="9">#REF!</definedName>
    <definedName name="VILLE" localSheetId="4">#REF!</definedName>
    <definedName name="VILLE">#REF!</definedName>
    <definedName name="W" localSheetId="35">#REF!</definedName>
    <definedName name="W" localSheetId="39">#REF!</definedName>
    <definedName name="W" localSheetId="29">#REF!</definedName>
    <definedName name="W" localSheetId="30">#REF!</definedName>
    <definedName name="W" localSheetId="31">#REF!</definedName>
    <definedName name="W" localSheetId="33">#REF!</definedName>
    <definedName name="W" localSheetId="34">#REF!</definedName>
    <definedName name="W" localSheetId="36">#REF!</definedName>
    <definedName name="W" localSheetId="37">#REF!</definedName>
    <definedName name="W" localSheetId="38">#REF!</definedName>
    <definedName name="W" localSheetId="40">#REF!</definedName>
    <definedName name="W" localSheetId="41">#REF!</definedName>
    <definedName name="W" localSheetId="42">#REF!</definedName>
    <definedName name="W" localSheetId="43">#REF!</definedName>
    <definedName name="W" localSheetId="44">#REF!</definedName>
    <definedName name="W" localSheetId="32">#REF!</definedName>
    <definedName name="W" localSheetId="10">#REF!</definedName>
    <definedName name="W" localSheetId="11">#REF!</definedName>
    <definedName name="W" localSheetId="12">#REF!</definedName>
    <definedName name="W" localSheetId="13">#REF!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0">#REF!</definedName>
    <definedName name="W" localSheetId="5">#REF!</definedName>
    <definedName name="W" localSheetId="6">#REF!</definedName>
    <definedName name="W" localSheetId="7">#REF!</definedName>
    <definedName name="W" localSheetId="8">#REF!</definedName>
    <definedName name="W" localSheetId="19">#REF!</definedName>
    <definedName name="W" localSheetId="21">#REF!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27">#REF!</definedName>
    <definedName name="W" localSheetId="28">#REF!</definedName>
    <definedName name="W" localSheetId="9">#REF!</definedName>
    <definedName name="W" localSheetId="4">#REF!</definedName>
    <definedName name="W">#REF!</definedName>
    <definedName name="wa" localSheetId="35">#REF!</definedName>
    <definedName name="wa" localSheetId="39">#REF!</definedName>
    <definedName name="wa" localSheetId="29">#REF!</definedName>
    <definedName name="wa" localSheetId="30">#REF!</definedName>
    <definedName name="wa" localSheetId="31">#REF!</definedName>
    <definedName name="wa" localSheetId="33">#REF!</definedName>
    <definedName name="wa" localSheetId="34">#REF!</definedName>
    <definedName name="wa" localSheetId="36">#REF!</definedName>
    <definedName name="wa" localSheetId="37">#REF!</definedName>
    <definedName name="wa" localSheetId="38">#REF!</definedName>
    <definedName name="wa" localSheetId="40">#REF!</definedName>
    <definedName name="wa" localSheetId="41">#REF!</definedName>
    <definedName name="wa" localSheetId="42">#REF!</definedName>
    <definedName name="wa" localSheetId="43">#REF!</definedName>
    <definedName name="wa" localSheetId="44">#REF!</definedName>
    <definedName name="wa" localSheetId="32">#REF!</definedName>
    <definedName name="wa" localSheetId="10">#REF!</definedName>
    <definedName name="wa" localSheetId="11">#REF!</definedName>
    <definedName name="wa" localSheetId="12">#REF!</definedName>
    <definedName name="wa" localSheetId="13">#REF!</definedName>
    <definedName name="wa" localSheetId="14">#REF!</definedName>
    <definedName name="wa" localSheetId="15">#REF!</definedName>
    <definedName name="wa" localSheetId="16">#REF!</definedName>
    <definedName name="wa" localSheetId="17">#REF!</definedName>
    <definedName name="wa" localSheetId="18">#REF!</definedName>
    <definedName name="wa" localSheetId="20">#REF!</definedName>
    <definedName name="wa" localSheetId="5">#REF!</definedName>
    <definedName name="wa" localSheetId="6">#REF!</definedName>
    <definedName name="wa" localSheetId="7">#REF!</definedName>
    <definedName name="wa" localSheetId="8">#REF!</definedName>
    <definedName name="wa" localSheetId="19">#REF!</definedName>
    <definedName name="wa" localSheetId="21">#REF!</definedName>
    <definedName name="wa" localSheetId="22">#REF!</definedName>
    <definedName name="wa" localSheetId="23">#REF!</definedName>
    <definedName name="wa" localSheetId="24">#REF!</definedName>
    <definedName name="wa" localSheetId="25">#REF!</definedName>
    <definedName name="wa" localSheetId="26">#REF!</definedName>
    <definedName name="wa" localSheetId="27">#REF!</definedName>
    <definedName name="wa" localSheetId="28">#REF!</definedName>
    <definedName name="wa" localSheetId="9">#REF!</definedName>
    <definedName name="wa" localSheetId="4">#REF!</definedName>
    <definedName name="wa">#REF!</definedName>
    <definedName name="WaterandPower">1.5/100</definedName>
    <definedName name="Waterjet_Cutting" localSheetId="35">#REF!</definedName>
    <definedName name="Waterjet_Cutting" localSheetId="39">#REF!</definedName>
    <definedName name="Waterjet_Cutting" localSheetId="29">#REF!</definedName>
    <definedName name="Waterjet_Cutting" localSheetId="30">#REF!</definedName>
    <definedName name="Waterjet_Cutting" localSheetId="31">#REF!</definedName>
    <definedName name="Waterjet_Cutting" localSheetId="33">#REF!</definedName>
    <definedName name="Waterjet_Cutting" localSheetId="34">#REF!</definedName>
    <definedName name="Waterjet_Cutting" localSheetId="36">#REF!</definedName>
    <definedName name="Waterjet_Cutting" localSheetId="37">#REF!</definedName>
    <definedName name="Waterjet_Cutting" localSheetId="38">#REF!</definedName>
    <definedName name="Waterjet_Cutting" localSheetId="40">#REF!</definedName>
    <definedName name="Waterjet_Cutting" localSheetId="41">#REF!</definedName>
    <definedName name="Waterjet_Cutting" localSheetId="42">#REF!</definedName>
    <definedName name="Waterjet_Cutting" localSheetId="43">#REF!</definedName>
    <definedName name="Waterjet_Cutting" localSheetId="44">#REF!</definedName>
    <definedName name="Waterjet_Cutting" localSheetId="32">#REF!</definedName>
    <definedName name="Waterjet_Cutting" localSheetId="10">#REF!</definedName>
    <definedName name="Waterjet_Cutting" localSheetId="11">#REF!</definedName>
    <definedName name="Waterjet_Cutting" localSheetId="12">#REF!</definedName>
    <definedName name="Waterjet_Cutting" localSheetId="13">#REF!</definedName>
    <definedName name="Waterjet_Cutting" localSheetId="14">#REF!</definedName>
    <definedName name="Waterjet_Cutting" localSheetId="15">#REF!</definedName>
    <definedName name="Waterjet_Cutting" localSheetId="16">#REF!</definedName>
    <definedName name="Waterjet_Cutting" localSheetId="17">#REF!</definedName>
    <definedName name="Waterjet_Cutting" localSheetId="18">#REF!</definedName>
    <definedName name="Waterjet_Cutting" localSheetId="20">#REF!</definedName>
    <definedName name="Waterjet_Cutting" localSheetId="5">#REF!</definedName>
    <definedName name="Waterjet_Cutting" localSheetId="6">#REF!</definedName>
    <definedName name="Waterjet_Cutting" localSheetId="7">#REF!</definedName>
    <definedName name="Waterjet_Cutting" localSheetId="8">#REF!</definedName>
    <definedName name="Waterjet_Cutting" localSheetId="19">#REF!</definedName>
    <definedName name="Waterjet_Cutting" localSheetId="21">#REF!</definedName>
    <definedName name="Waterjet_Cutting" localSheetId="22">#REF!</definedName>
    <definedName name="Waterjet_Cutting" localSheetId="23">#REF!</definedName>
    <definedName name="Waterjet_Cutting" localSheetId="24">#REF!</definedName>
    <definedName name="Waterjet_Cutting" localSheetId="25">#REF!</definedName>
    <definedName name="Waterjet_Cutting" localSheetId="26">#REF!</definedName>
    <definedName name="Waterjet_Cutting" localSheetId="27">#REF!</definedName>
    <definedName name="Waterjet_Cutting" localSheetId="28">#REF!</definedName>
    <definedName name="Waterjet_Cutting" localSheetId="9">#REF!</definedName>
    <definedName name="Waterjet_Cutting" localSheetId="4">#REF!</definedName>
    <definedName name="Waterjet_Cutting">#REF!</definedName>
    <definedName name="WearingCourse" localSheetId="35">#REF!</definedName>
    <definedName name="WearingCourse" localSheetId="39">#REF!</definedName>
    <definedName name="WearingCourse" localSheetId="29">#REF!</definedName>
    <definedName name="WearingCourse" localSheetId="30">#REF!</definedName>
    <definedName name="WearingCourse" localSheetId="31">#REF!</definedName>
    <definedName name="WearingCourse" localSheetId="33">#REF!</definedName>
    <definedName name="WearingCourse" localSheetId="34">#REF!</definedName>
    <definedName name="WearingCourse" localSheetId="36">#REF!</definedName>
    <definedName name="WearingCourse" localSheetId="37">#REF!</definedName>
    <definedName name="WearingCourse" localSheetId="38">#REF!</definedName>
    <definedName name="WearingCourse" localSheetId="40">#REF!</definedName>
    <definedName name="WearingCourse" localSheetId="41">#REF!</definedName>
    <definedName name="WearingCourse" localSheetId="42">#REF!</definedName>
    <definedName name="WearingCourse" localSheetId="43">#REF!</definedName>
    <definedName name="WearingCourse" localSheetId="44">#REF!</definedName>
    <definedName name="WearingCourse" localSheetId="32">#REF!</definedName>
    <definedName name="WearingCourse" localSheetId="10">#REF!</definedName>
    <definedName name="WearingCourse" localSheetId="11">#REF!</definedName>
    <definedName name="WearingCourse" localSheetId="12">#REF!</definedName>
    <definedName name="WearingCourse" localSheetId="13">#REF!</definedName>
    <definedName name="WearingCourse" localSheetId="14">#REF!</definedName>
    <definedName name="WearingCourse" localSheetId="15">#REF!</definedName>
    <definedName name="WearingCourse" localSheetId="16">#REF!</definedName>
    <definedName name="WearingCourse" localSheetId="17">#REF!</definedName>
    <definedName name="WearingCourse" localSheetId="18">#REF!</definedName>
    <definedName name="WearingCourse" localSheetId="20">#REF!</definedName>
    <definedName name="WearingCourse" localSheetId="5">#REF!</definedName>
    <definedName name="WearingCourse" localSheetId="6">#REF!</definedName>
    <definedName name="WearingCourse" localSheetId="7">#REF!</definedName>
    <definedName name="WearingCourse" localSheetId="8">#REF!</definedName>
    <definedName name="WearingCourse" localSheetId="19">#REF!</definedName>
    <definedName name="WearingCourse" localSheetId="21">#REF!</definedName>
    <definedName name="WearingCourse" localSheetId="22">#REF!</definedName>
    <definedName name="WearingCourse" localSheetId="23">#REF!</definedName>
    <definedName name="WearingCourse" localSheetId="24">#REF!</definedName>
    <definedName name="WearingCourse" localSheetId="25">#REF!</definedName>
    <definedName name="WearingCourse" localSheetId="26">#REF!</definedName>
    <definedName name="WearingCourse" localSheetId="27">#REF!</definedName>
    <definedName name="WearingCourse" localSheetId="28">#REF!</definedName>
    <definedName name="WearingCourse" localSheetId="9">#REF!</definedName>
    <definedName name="WearingCourse" localSheetId="4">#REF!</definedName>
    <definedName name="WearingCourse">#REF!</definedName>
    <definedName name="WEIGHT" localSheetId="35">#REF!</definedName>
    <definedName name="WEIGHT" localSheetId="39">#REF!</definedName>
    <definedName name="WEIGHT" localSheetId="29">#REF!</definedName>
    <definedName name="WEIGHT" localSheetId="30">#REF!</definedName>
    <definedName name="WEIGHT" localSheetId="31">#REF!</definedName>
    <definedName name="WEIGHT" localSheetId="33">#REF!</definedName>
    <definedName name="WEIGHT" localSheetId="34">#REF!</definedName>
    <definedName name="WEIGHT" localSheetId="36">#REF!</definedName>
    <definedName name="WEIGHT" localSheetId="37">#REF!</definedName>
    <definedName name="WEIGHT" localSheetId="38">#REF!</definedName>
    <definedName name="WEIGHT" localSheetId="40">#REF!</definedName>
    <definedName name="WEIGHT" localSheetId="41">#REF!</definedName>
    <definedName name="WEIGHT" localSheetId="42">#REF!</definedName>
    <definedName name="WEIGHT" localSheetId="43">#REF!</definedName>
    <definedName name="WEIGHT" localSheetId="44">#REF!</definedName>
    <definedName name="WEIGHT" localSheetId="32">#REF!</definedName>
    <definedName name="WEIGHT" localSheetId="10">#REF!</definedName>
    <definedName name="WEIGHT" localSheetId="11">#REF!</definedName>
    <definedName name="WEIGHT" localSheetId="12">#REF!</definedName>
    <definedName name="WEIGHT" localSheetId="13">#REF!</definedName>
    <definedName name="WEIGHT" localSheetId="14">#REF!</definedName>
    <definedName name="WEIGHT" localSheetId="15">#REF!</definedName>
    <definedName name="WEIGHT" localSheetId="16">#REF!</definedName>
    <definedName name="WEIGHT" localSheetId="17">#REF!</definedName>
    <definedName name="WEIGHT" localSheetId="18">#REF!</definedName>
    <definedName name="WEIGHT" localSheetId="20">#REF!</definedName>
    <definedName name="WEIGHT" localSheetId="5">#REF!</definedName>
    <definedName name="WEIGHT" localSheetId="6">#REF!</definedName>
    <definedName name="WEIGHT" localSheetId="7">#REF!</definedName>
    <definedName name="WEIGHT" localSheetId="8">#REF!</definedName>
    <definedName name="WEIGHT" localSheetId="19">#REF!</definedName>
    <definedName name="WEIGHT" localSheetId="21">#REF!</definedName>
    <definedName name="WEIGHT" localSheetId="22">#REF!</definedName>
    <definedName name="WEIGHT" localSheetId="23">#REF!</definedName>
    <definedName name="WEIGHT" localSheetId="24">#REF!</definedName>
    <definedName name="WEIGHT" localSheetId="25">#REF!</definedName>
    <definedName name="WEIGHT" localSheetId="26">#REF!</definedName>
    <definedName name="WEIGHT" localSheetId="27">#REF!</definedName>
    <definedName name="WEIGHT" localSheetId="28">#REF!</definedName>
    <definedName name="WEIGHT" localSheetId="9">#REF!</definedName>
    <definedName name="WEIGHT" localSheetId="4">#REF!</definedName>
    <definedName name="WEIGHT">#REF!</definedName>
    <definedName name="wip" localSheetId="35">#REF!</definedName>
    <definedName name="wip" localSheetId="39">#REF!</definedName>
    <definedName name="wip" localSheetId="29">#REF!</definedName>
    <definedName name="wip" localSheetId="30">#REF!</definedName>
    <definedName name="wip" localSheetId="31">#REF!</definedName>
    <definedName name="wip" localSheetId="33">#REF!</definedName>
    <definedName name="wip" localSheetId="34">#REF!</definedName>
    <definedName name="wip" localSheetId="36">#REF!</definedName>
    <definedName name="wip" localSheetId="37">#REF!</definedName>
    <definedName name="wip" localSheetId="38">#REF!</definedName>
    <definedName name="wip" localSheetId="40">#REF!</definedName>
    <definedName name="wip" localSheetId="41">#REF!</definedName>
    <definedName name="wip" localSheetId="42">#REF!</definedName>
    <definedName name="wip" localSheetId="43">#REF!</definedName>
    <definedName name="wip" localSheetId="44">#REF!</definedName>
    <definedName name="wip" localSheetId="32">#REF!</definedName>
    <definedName name="wip" localSheetId="10">#REF!</definedName>
    <definedName name="wip" localSheetId="11">#REF!</definedName>
    <definedName name="wip" localSheetId="12">#REF!</definedName>
    <definedName name="wip" localSheetId="13">#REF!</definedName>
    <definedName name="wip" localSheetId="14">#REF!</definedName>
    <definedName name="wip" localSheetId="15">#REF!</definedName>
    <definedName name="wip" localSheetId="16">#REF!</definedName>
    <definedName name="wip" localSheetId="17">#REF!</definedName>
    <definedName name="wip" localSheetId="18">#REF!</definedName>
    <definedName name="wip" localSheetId="20">#REF!</definedName>
    <definedName name="wip" localSheetId="5">#REF!</definedName>
    <definedName name="wip" localSheetId="6">#REF!</definedName>
    <definedName name="wip" localSheetId="7">#REF!</definedName>
    <definedName name="wip" localSheetId="8">#REF!</definedName>
    <definedName name="wip" localSheetId="19">#REF!</definedName>
    <definedName name="wip" localSheetId="21">#REF!</definedName>
    <definedName name="wip" localSheetId="22">#REF!</definedName>
    <definedName name="wip" localSheetId="23">#REF!</definedName>
    <definedName name="wip" localSheetId="24">#REF!</definedName>
    <definedName name="wip" localSheetId="25">#REF!</definedName>
    <definedName name="wip" localSheetId="26">#REF!</definedName>
    <definedName name="wip" localSheetId="27">#REF!</definedName>
    <definedName name="wip" localSheetId="28">#REF!</definedName>
    <definedName name="wip" localSheetId="9">#REF!</definedName>
    <definedName name="wip" localSheetId="4">#REF!</definedName>
    <definedName name="wip">#REF!</definedName>
    <definedName name="wrn.ALL." hidden="1">{#N/A,#N/A,FALSE,"PROG &amp; MARKET";#N/A,#N/A,FALSE,"SUMMARY";#N/A,#N/A,FALSE,"LANDSIDE -DETAIL";#N/A,#N/A,FALSE,"VESSEL"}</definedName>
    <definedName name="wrn.FULL." hidden="1">{#N/A,#N/A,FALSE,"B"}</definedName>
    <definedName name="wrn.HILTON._.GARDEN._.INN." hidden="1">{#N/A,#N/A,FALSE,"SUMMARY SHEET";#N/A,#N/A,FALSE,"CAT1-16 SUMM";#N/A,#N/A,FALSE,"LABOR";#N/A,#N/A,FALSE,"TELEPHONES";#N/A,#N/A,FALSE,"EQUIPMENT";#N/A,#N/A,FALSE,"SUPPLIES";#N/A,#N/A,FALSE,"FF &amp; E";#N/A,#N/A,FALSE,"DESIGN COSTS";#N/A,#N/A,FALSE,"PROGRAM"}</definedName>
    <definedName name="Wrn.nov29" hidden="1">{#N/A,#N/A,FALSE,"BALLY COSTS";#N/A,#N/A,FALSE,"FF&amp;E";#N/A,#N/A,FALSE,"FEES";#N/A,#N/A,FALSE,"CONTINGENCY";#N/A,#N/A,FALSE,"SOFT COSTS";#N/A,#N/A,FALSE,"DETAIL";#N/A,#N/A,FALSE,"sum12-3"}</definedName>
    <definedName name="wrn.NOV30." hidden="1">{#N/A,#N/A,FALSE,"BALLY COSTS";#N/A,#N/A,FALSE,"FF&amp;E";#N/A,#N/A,FALSE,"FEES";#N/A,#N/A,FALSE,"CONTINGENCY";#N/A,#N/A,FALSE,"SOFT COSTS";#N/A,#N/A,FALSE,"DETAIL";#N/A,#N/A,FALSE,"sum12-3"}</definedName>
    <definedName name="wrn.november._.17." hidden="1">{#N/A,#N/A,FALSE,"NY,NY - BUILD UP";#N/A,#N/A,FALSE,"SPCE -CAS LEV";#N/A,#N/A,FALSE,"SPCE -COST LL";#N/A,#N/A,FALSE,"CHANGES CMSC";#N/A,#N/A,FALSE,"FF&amp; E ANALYSIS";#N/A,#N/A,FALSE,"ADD. SOFT COSTS - 3RD PRTY";#N/A,#N/A,FALSE,"NYNY COMP";#N/A,#N/A,FALSE,"BUDGET 11-17";#N/A,#N/A,FALSE,"CONTINGENCY";#N/A,#N/A,FALSE,"ESCALATE";#N/A,#N/A,FALSE,"adj 9-15 to 11-17";#N/A,#N/A,FALSE,"D&amp;CM 11-17";#N/A,#N/A,FALSE,"INTEREST"}</definedName>
    <definedName name="wrn.PRESENTATION." hidden="1">{#N/A,#N/A,FALSE,"SUMMARY SHEET";#N/A,#N/A,FALSE,"VARIANCE REPORT";#N/A,#N/A,FALSE,"CAT1-16 SUMM";#N/A,#N/A,FALSE,"GCS";#N/A,#N/A,FALSE,"FF &amp; E";#N/A,#N/A,FALSE,"DESIGN COSTS"}</definedName>
    <definedName name="wrn.REPORT._.ALL." hidden="1">{#N/A,#N/A,FALSE,"MASTER SUMMARY";#N/A,#N/A,FALSE,"FF&amp;E COSTS";#N/A,#N/A,FALSE,"BALLY COSTS";#N/A,#N/A,FALSE,"GENERAL COND.";#N/A,#N/A,FALSE,"SOFT COSTS";#N/A,#N/A,FALSE,"GARAGE SUMMARY";#N/A,#N/A,FALSE,"CAP INTEREST";#N/A,#N/A,FALSE,"4.00 FEATURES";#N/A,#N/A,FALSE,"MISCELLANEOUS";#N/A,#N/A,FALSE,"DESIGN COSTS"}</definedName>
    <definedName name="wrn.Warrington._.Widnes._.QS._.Costs." hidden="1">{#N/A,#N/A,TRUE,"Cover";#N/A,#N/A,TRUE,"Conts";#N/A,#N/A,TRUE,"VOS";#N/A,#N/A,TRUE,"Warrington";#N/A,#N/A,TRUE,"Widnes"}</definedName>
    <definedName name="x" localSheetId="35">#REF!</definedName>
    <definedName name="x" localSheetId="39">#REF!</definedName>
    <definedName name="x" localSheetId="29">#REF!</definedName>
    <definedName name="x" localSheetId="30">#REF!</definedName>
    <definedName name="x" localSheetId="31">#REF!</definedName>
    <definedName name="x" localSheetId="33">#REF!</definedName>
    <definedName name="x" localSheetId="34">#REF!</definedName>
    <definedName name="x" localSheetId="36">#REF!</definedName>
    <definedName name="x" localSheetId="37">#REF!</definedName>
    <definedName name="x" localSheetId="38">#REF!</definedName>
    <definedName name="x" localSheetId="40">#REF!</definedName>
    <definedName name="x" localSheetId="41">#REF!</definedName>
    <definedName name="x" localSheetId="42">#REF!</definedName>
    <definedName name="x" localSheetId="43">#REF!</definedName>
    <definedName name="x" localSheetId="44">#REF!</definedName>
    <definedName name="x" localSheetId="32">#REF!</definedName>
    <definedName name="x" localSheetId="10">#REF!</definedName>
    <definedName name="x" localSheetId="11">#REF!</definedName>
    <definedName name="x" localSheetId="12">#REF!</definedName>
    <definedName name="x" localSheetId="13">#REF!</definedName>
    <definedName name="x" localSheetId="14">#REF!</definedName>
    <definedName name="x" localSheetId="15">#REF!</definedName>
    <definedName name="x" localSheetId="16">#REF!</definedName>
    <definedName name="x" localSheetId="17">#REF!</definedName>
    <definedName name="x" localSheetId="18">#REF!</definedName>
    <definedName name="x" localSheetId="20">#REF!</definedName>
    <definedName name="x" localSheetId="5">#REF!</definedName>
    <definedName name="x" localSheetId="6">#REF!</definedName>
    <definedName name="x" localSheetId="7">#REF!</definedName>
    <definedName name="x" localSheetId="8">#REF!</definedName>
    <definedName name="x" localSheetId="19">#REF!</definedName>
    <definedName name="x" localSheetId="21">#REF!</definedName>
    <definedName name="x" localSheetId="22">#REF!</definedName>
    <definedName name="x" localSheetId="23">#REF!</definedName>
    <definedName name="x" localSheetId="24">#REF!</definedName>
    <definedName name="x" localSheetId="25">#REF!</definedName>
    <definedName name="x" localSheetId="26">#REF!</definedName>
    <definedName name="x" localSheetId="27">#REF!</definedName>
    <definedName name="x" localSheetId="28">#REF!</definedName>
    <definedName name="x" localSheetId="9">#REF!</definedName>
    <definedName name="x" localSheetId="4">#REF!</definedName>
    <definedName name="x">#REF!</definedName>
    <definedName name="XX" hidden="1">{"'Break down'!$A$4"}</definedName>
    <definedName name="Y" localSheetId="35">#REF!</definedName>
    <definedName name="Y" localSheetId="39">#REF!</definedName>
    <definedName name="Y" localSheetId="29">#REF!</definedName>
    <definedName name="Y" localSheetId="30">#REF!</definedName>
    <definedName name="Y" localSheetId="31">#REF!</definedName>
    <definedName name="Y" localSheetId="33">#REF!</definedName>
    <definedName name="Y" localSheetId="34">#REF!</definedName>
    <definedName name="Y" localSheetId="36">#REF!</definedName>
    <definedName name="Y" localSheetId="37">#REF!</definedName>
    <definedName name="Y" localSheetId="38">#REF!</definedName>
    <definedName name="Y" localSheetId="40">#REF!</definedName>
    <definedName name="Y" localSheetId="41">#REF!</definedName>
    <definedName name="Y" localSheetId="42">#REF!</definedName>
    <definedName name="Y" localSheetId="43">#REF!</definedName>
    <definedName name="Y" localSheetId="44">#REF!</definedName>
    <definedName name="Y" localSheetId="32">#REF!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20">#REF!</definedName>
    <definedName name="Y" localSheetId="5">#REF!</definedName>
    <definedName name="Y" localSheetId="6">#REF!</definedName>
    <definedName name="Y" localSheetId="7">#REF!</definedName>
    <definedName name="Y" localSheetId="8">#REF!</definedName>
    <definedName name="Y" localSheetId="19">#REF!</definedName>
    <definedName name="Y" localSheetId="21">#REF!</definedName>
    <definedName name="Y" localSheetId="22">#REF!</definedName>
    <definedName name="Y" localSheetId="23">#REF!</definedName>
    <definedName name="Y" localSheetId="24">#REF!</definedName>
    <definedName name="Y" localSheetId="25">#REF!</definedName>
    <definedName name="Y" localSheetId="26">#REF!</definedName>
    <definedName name="Y" localSheetId="27">#REF!</definedName>
    <definedName name="Y" localSheetId="28">#REF!</definedName>
    <definedName name="Y" localSheetId="9">#REF!</definedName>
    <definedName name="Y" localSheetId="4">#REF!</definedName>
    <definedName name="Y">#REF!</definedName>
    <definedName name="Z" localSheetId="35">#REF!</definedName>
    <definedName name="Z" localSheetId="39">#REF!</definedName>
    <definedName name="Z" localSheetId="29">#REF!</definedName>
    <definedName name="Z" localSheetId="30">#REF!</definedName>
    <definedName name="Z" localSheetId="31">#REF!</definedName>
    <definedName name="Z" localSheetId="33">#REF!</definedName>
    <definedName name="Z" localSheetId="34">#REF!</definedName>
    <definedName name="Z" localSheetId="36">#REF!</definedName>
    <definedName name="Z" localSheetId="37">#REF!</definedName>
    <definedName name="Z" localSheetId="38">#REF!</definedName>
    <definedName name="Z" localSheetId="40">#REF!</definedName>
    <definedName name="Z" localSheetId="41">#REF!</definedName>
    <definedName name="Z" localSheetId="42">#REF!</definedName>
    <definedName name="Z" localSheetId="43">#REF!</definedName>
    <definedName name="Z" localSheetId="44">#REF!</definedName>
    <definedName name="Z" localSheetId="32">#REF!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0">#REF!</definedName>
    <definedName name="Z" localSheetId="5">#REF!</definedName>
    <definedName name="Z" localSheetId="6">#REF!</definedName>
    <definedName name="Z" localSheetId="7">#REF!</definedName>
    <definedName name="Z" localSheetId="8">#REF!</definedName>
    <definedName name="Z" localSheetId="19">#REF!</definedName>
    <definedName name="Z" localSheetId="21">#REF!</definedName>
    <definedName name="Z" localSheetId="22">#REF!</definedName>
    <definedName name="Z" localSheetId="23">#REF!</definedName>
    <definedName name="Z" localSheetId="24">#REF!</definedName>
    <definedName name="Z" localSheetId="25">#REF!</definedName>
    <definedName name="Z" localSheetId="26">#REF!</definedName>
    <definedName name="Z" localSheetId="27">#REF!</definedName>
    <definedName name="Z" localSheetId="28">#REF!</definedName>
    <definedName name="Z" localSheetId="9">#REF!</definedName>
    <definedName name="Z" localSheetId="4">#REF!</definedName>
    <definedName name="Z">#REF!</definedName>
    <definedName name="ZDEVIS" localSheetId="35">#REF!</definedName>
    <definedName name="ZDEVIS" localSheetId="39">#REF!</definedName>
    <definedName name="ZDEVIS" localSheetId="29">#REF!</definedName>
    <definedName name="ZDEVIS" localSheetId="30">#REF!</definedName>
    <definedName name="ZDEVIS" localSheetId="31">#REF!</definedName>
    <definedName name="ZDEVIS" localSheetId="33">#REF!</definedName>
    <definedName name="ZDEVIS" localSheetId="34">#REF!</definedName>
    <definedName name="ZDEVIS" localSheetId="36">#REF!</definedName>
    <definedName name="ZDEVIS" localSheetId="37">#REF!</definedName>
    <definedName name="ZDEVIS" localSheetId="38">#REF!</definedName>
    <definedName name="ZDEVIS" localSheetId="40">#REF!</definedName>
    <definedName name="ZDEVIS" localSheetId="41">#REF!</definedName>
    <definedName name="ZDEVIS" localSheetId="42">#REF!</definedName>
    <definedName name="ZDEVIS" localSheetId="43">#REF!</definedName>
    <definedName name="ZDEVIS" localSheetId="44">#REF!</definedName>
    <definedName name="ZDEVIS" localSheetId="32">#REF!</definedName>
    <definedName name="ZDEVIS" localSheetId="10">#REF!</definedName>
    <definedName name="ZDEVIS" localSheetId="11">#REF!</definedName>
    <definedName name="ZDEVIS" localSheetId="12">#REF!</definedName>
    <definedName name="ZDEVIS" localSheetId="13">#REF!</definedName>
    <definedName name="ZDEVIS" localSheetId="14">#REF!</definedName>
    <definedName name="ZDEVIS" localSheetId="15">#REF!</definedName>
    <definedName name="ZDEVIS" localSheetId="16">#REF!</definedName>
    <definedName name="ZDEVIS" localSheetId="17">#REF!</definedName>
    <definedName name="ZDEVIS" localSheetId="18">#REF!</definedName>
    <definedName name="ZDEVIS" localSheetId="20">#REF!</definedName>
    <definedName name="ZDEVIS" localSheetId="5">#REF!</definedName>
    <definedName name="ZDEVIS" localSheetId="6">#REF!</definedName>
    <definedName name="ZDEVIS" localSheetId="7">#REF!</definedName>
    <definedName name="ZDEVIS" localSheetId="8">#REF!</definedName>
    <definedName name="ZDEVIS" localSheetId="19">#REF!</definedName>
    <definedName name="ZDEVIS" localSheetId="21">#REF!</definedName>
    <definedName name="ZDEVIS" localSheetId="22">#REF!</definedName>
    <definedName name="ZDEVIS" localSheetId="23">#REF!</definedName>
    <definedName name="ZDEVIS" localSheetId="24">#REF!</definedName>
    <definedName name="ZDEVIS" localSheetId="25">#REF!</definedName>
    <definedName name="ZDEVIS" localSheetId="26">#REF!</definedName>
    <definedName name="ZDEVIS" localSheetId="27">#REF!</definedName>
    <definedName name="ZDEVIS" localSheetId="28">#REF!</definedName>
    <definedName name="ZDEVIS" localSheetId="9">#REF!</definedName>
    <definedName name="ZDEVIS" localSheetId="4">#REF!</definedName>
    <definedName name="ZDEVIS">#REF!</definedName>
    <definedName name="Zip" localSheetId="35">#REF!</definedName>
    <definedName name="Zip" localSheetId="39">#REF!</definedName>
    <definedName name="Zip" localSheetId="29">#REF!</definedName>
    <definedName name="Zip" localSheetId="30">#REF!</definedName>
    <definedName name="Zip" localSheetId="31">#REF!</definedName>
    <definedName name="Zip" localSheetId="33">#REF!</definedName>
    <definedName name="Zip" localSheetId="34">#REF!</definedName>
    <definedName name="Zip" localSheetId="36">#REF!</definedName>
    <definedName name="Zip" localSheetId="37">#REF!</definedName>
    <definedName name="Zip" localSheetId="38">#REF!</definedName>
    <definedName name="Zip" localSheetId="40">#REF!</definedName>
    <definedName name="Zip" localSheetId="41">#REF!</definedName>
    <definedName name="Zip" localSheetId="42">#REF!</definedName>
    <definedName name="Zip" localSheetId="43">#REF!</definedName>
    <definedName name="Zip" localSheetId="44">#REF!</definedName>
    <definedName name="Zip" localSheetId="32">#REF!</definedName>
    <definedName name="Zip" localSheetId="10">#REF!</definedName>
    <definedName name="Zip" localSheetId="11">#REF!</definedName>
    <definedName name="Zip" localSheetId="12">#REF!</definedName>
    <definedName name="Zip" localSheetId="13">#REF!</definedName>
    <definedName name="Zip" localSheetId="14">#REF!</definedName>
    <definedName name="Zip" localSheetId="15">#REF!</definedName>
    <definedName name="Zip" localSheetId="16">#REF!</definedName>
    <definedName name="Zip" localSheetId="17">#REF!</definedName>
    <definedName name="Zip" localSheetId="18">#REF!</definedName>
    <definedName name="Zip" localSheetId="20">#REF!</definedName>
    <definedName name="Zip" localSheetId="5">#REF!</definedName>
    <definedName name="Zip" localSheetId="6">#REF!</definedName>
    <definedName name="Zip" localSheetId="7">#REF!</definedName>
    <definedName name="Zip" localSheetId="8">#REF!</definedName>
    <definedName name="Zip" localSheetId="19">#REF!</definedName>
    <definedName name="Zip" localSheetId="21">#REF!</definedName>
    <definedName name="Zip" localSheetId="22">#REF!</definedName>
    <definedName name="Zip" localSheetId="23">#REF!</definedName>
    <definedName name="Zip" localSheetId="24">#REF!</definedName>
    <definedName name="Zip" localSheetId="25">#REF!</definedName>
    <definedName name="Zip" localSheetId="26">#REF!</definedName>
    <definedName name="Zip" localSheetId="27">#REF!</definedName>
    <definedName name="Zip" localSheetId="28">#REF!</definedName>
    <definedName name="Zip" localSheetId="9">#REF!</definedName>
    <definedName name="Zip" localSheetId="4">#REF!</definedName>
    <definedName name="Zip">#REF!</definedName>
    <definedName name="zone_impression_interne" localSheetId="35">#REF!</definedName>
    <definedName name="zone_impression_interne" localSheetId="39">#REF!</definedName>
    <definedName name="zone_impression_interne" localSheetId="29">#REF!</definedName>
    <definedName name="zone_impression_interne" localSheetId="30">#REF!</definedName>
    <definedName name="zone_impression_interne" localSheetId="31">#REF!</definedName>
    <definedName name="zone_impression_interne" localSheetId="33">#REF!</definedName>
    <definedName name="zone_impression_interne" localSheetId="34">#REF!</definedName>
    <definedName name="zone_impression_interne" localSheetId="36">#REF!</definedName>
    <definedName name="zone_impression_interne" localSheetId="37">#REF!</definedName>
    <definedName name="zone_impression_interne" localSheetId="38">#REF!</definedName>
    <definedName name="zone_impression_interne" localSheetId="40">#REF!</definedName>
    <definedName name="zone_impression_interne" localSheetId="41">#REF!</definedName>
    <definedName name="zone_impression_interne" localSheetId="42">#REF!</definedName>
    <definedName name="zone_impression_interne" localSheetId="43">#REF!</definedName>
    <definedName name="zone_impression_interne" localSheetId="44">#REF!</definedName>
    <definedName name="zone_impression_interne" localSheetId="32">#REF!</definedName>
    <definedName name="zone_impression_interne" localSheetId="10">#REF!</definedName>
    <definedName name="zone_impression_interne" localSheetId="11">#REF!</definedName>
    <definedName name="zone_impression_interne" localSheetId="12">#REF!</definedName>
    <definedName name="zone_impression_interne" localSheetId="13">#REF!</definedName>
    <definedName name="zone_impression_interne" localSheetId="14">#REF!</definedName>
    <definedName name="zone_impression_interne" localSheetId="15">#REF!</definedName>
    <definedName name="zone_impression_interne" localSheetId="16">#REF!</definedName>
    <definedName name="zone_impression_interne" localSheetId="17">#REF!</definedName>
    <definedName name="zone_impression_interne" localSheetId="18">#REF!</definedName>
    <definedName name="zone_impression_interne" localSheetId="20">#REF!</definedName>
    <definedName name="zone_impression_interne" localSheetId="5">#REF!</definedName>
    <definedName name="zone_impression_interne" localSheetId="6">#REF!</definedName>
    <definedName name="zone_impression_interne" localSheetId="7">#REF!</definedName>
    <definedName name="zone_impression_interne" localSheetId="8">#REF!</definedName>
    <definedName name="zone_impression_interne" localSheetId="19">#REF!</definedName>
    <definedName name="zone_impression_interne" localSheetId="21">#REF!</definedName>
    <definedName name="zone_impression_interne" localSheetId="22">#REF!</definedName>
    <definedName name="zone_impression_interne" localSheetId="23">#REF!</definedName>
    <definedName name="zone_impression_interne" localSheetId="24">#REF!</definedName>
    <definedName name="zone_impression_interne" localSheetId="25">#REF!</definedName>
    <definedName name="zone_impression_interne" localSheetId="26">#REF!</definedName>
    <definedName name="zone_impression_interne" localSheetId="27">#REF!</definedName>
    <definedName name="zone_impression_interne" localSheetId="28">#REF!</definedName>
    <definedName name="zone_impression_interne" localSheetId="9">#REF!</definedName>
    <definedName name="zone_impression_interne" localSheetId="4">#REF!</definedName>
    <definedName name="zone_impression_interne">#REF!</definedName>
    <definedName name="ZTOTF_SC" localSheetId="35">#REF!</definedName>
    <definedName name="ZTOTF_SC" localSheetId="39">#REF!</definedName>
    <definedName name="ZTOTF_SC" localSheetId="29">#REF!</definedName>
    <definedName name="ZTOTF_SC" localSheetId="30">#REF!</definedName>
    <definedName name="ZTOTF_SC" localSheetId="31">#REF!</definedName>
    <definedName name="ZTOTF_SC" localSheetId="33">#REF!</definedName>
    <definedName name="ZTOTF_SC" localSheetId="34">#REF!</definedName>
    <definedName name="ZTOTF_SC" localSheetId="36">#REF!</definedName>
    <definedName name="ZTOTF_SC" localSheetId="37">#REF!</definedName>
    <definedName name="ZTOTF_SC" localSheetId="38">#REF!</definedName>
    <definedName name="ZTOTF_SC" localSheetId="40">#REF!</definedName>
    <definedName name="ZTOTF_SC" localSheetId="41">#REF!</definedName>
    <definedName name="ZTOTF_SC" localSheetId="42">#REF!</definedName>
    <definedName name="ZTOTF_SC" localSheetId="43">#REF!</definedName>
    <definedName name="ZTOTF_SC" localSheetId="44">#REF!</definedName>
    <definedName name="ZTOTF_SC" localSheetId="32">#REF!</definedName>
    <definedName name="ZTOTF_SC" localSheetId="10">#REF!</definedName>
    <definedName name="ZTOTF_SC" localSheetId="11">#REF!</definedName>
    <definedName name="ZTOTF_SC" localSheetId="12">#REF!</definedName>
    <definedName name="ZTOTF_SC" localSheetId="13">#REF!</definedName>
    <definedName name="ZTOTF_SC" localSheetId="14">#REF!</definedName>
    <definedName name="ZTOTF_SC" localSheetId="15">#REF!</definedName>
    <definedName name="ZTOTF_SC" localSheetId="16">#REF!</definedName>
    <definedName name="ZTOTF_SC" localSheetId="17">#REF!</definedName>
    <definedName name="ZTOTF_SC" localSheetId="18">#REF!</definedName>
    <definedName name="ZTOTF_SC" localSheetId="20">#REF!</definedName>
    <definedName name="ZTOTF_SC" localSheetId="5">#REF!</definedName>
    <definedName name="ZTOTF_SC" localSheetId="6">#REF!</definedName>
    <definedName name="ZTOTF_SC" localSheetId="7">#REF!</definedName>
    <definedName name="ZTOTF_SC" localSheetId="8">#REF!</definedName>
    <definedName name="ZTOTF_SC" localSheetId="19">#REF!</definedName>
    <definedName name="ZTOTF_SC" localSheetId="21">#REF!</definedName>
    <definedName name="ZTOTF_SC" localSheetId="22">#REF!</definedName>
    <definedName name="ZTOTF_SC" localSheetId="23">#REF!</definedName>
    <definedName name="ZTOTF_SC" localSheetId="24">#REF!</definedName>
    <definedName name="ZTOTF_SC" localSheetId="25">#REF!</definedName>
    <definedName name="ZTOTF_SC" localSheetId="26">#REF!</definedName>
    <definedName name="ZTOTF_SC" localSheetId="27">#REF!</definedName>
    <definedName name="ZTOTF_SC" localSheetId="28">#REF!</definedName>
    <definedName name="ZTOTF_SC" localSheetId="9">#REF!</definedName>
    <definedName name="ZTOTF_SC" localSheetId="4">#REF!</definedName>
    <definedName name="ZTOTF_SC">#REF!</definedName>
    <definedName name="ZTOTS_SC" localSheetId="35">#REF!</definedName>
    <definedName name="ZTOTS_SC" localSheetId="39">#REF!</definedName>
    <definedName name="ZTOTS_SC" localSheetId="29">#REF!</definedName>
    <definedName name="ZTOTS_SC" localSheetId="30">#REF!</definedName>
    <definedName name="ZTOTS_SC" localSheetId="31">#REF!</definedName>
    <definedName name="ZTOTS_SC" localSheetId="33">#REF!</definedName>
    <definedName name="ZTOTS_SC" localSheetId="34">#REF!</definedName>
    <definedName name="ZTOTS_SC" localSheetId="36">#REF!</definedName>
    <definedName name="ZTOTS_SC" localSheetId="37">#REF!</definedName>
    <definedName name="ZTOTS_SC" localSheetId="38">#REF!</definedName>
    <definedName name="ZTOTS_SC" localSheetId="40">#REF!</definedName>
    <definedName name="ZTOTS_SC" localSheetId="41">#REF!</definedName>
    <definedName name="ZTOTS_SC" localSheetId="42">#REF!</definedName>
    <definedName name="ZTOTS_SC" localSheetId="43">#REF!</definedName>
    <definedName name="ZTOTS_SC" localSheetId="44">#REF!</definedName>
    <definedName name="ZTOTS_SC" localSheetId="32">#REF!</definedName>
    <definedName name="ZTOTS_SC" localSheetId="10">#REF!</definedName>
    <definedName name="ZTOTS_SC" localSheetId="11">#REF!</definedName>
    <definedName name="ZTOTS_SC" localSheetId="12">#REF!</definedName>
    <definedName name="ZTOTS_SC" localSheetId="13">#REF!</definedName>
    <definedName name="ZTOTS_SC" localSheetId="14">#REF!</definedName>
    <definedName name="ZTOTS_SC" localSheetId="15">#REF!</definedName>
    <definedName name="ZTOTS_SC" localSheetId="16">#REF!</definedName>
    <definedName name="ZTOTS_SC" localSheetId="17">#REF!</definedName>
    <definedName name="ZTOTS_SC" localSheetId="18">#REF!</definedName>
    <definedName name="ZTOTS_SC" localSheetId="20">#REF!</definedName>
    <definedName name="ZTOTS_SC" localSheetId="5">#REF!</definedName>
    <definedName name="ZTOTS_SC" localSheetId="6">#REF!</definedName>
    <definedName name="ZTOTS_SC" localSheetId="7">#REF!</definedName>
    <definedName name="ZTOTS_SC" localSheetId="8">#REF!</definedName>
    <definedName name="ZTOTS_SC" localSheetId="19">#REF!</definedName>
    <definedName name="ZTOTS_SC" localSheetId="21">#REF!</definedName>
    <definedName name="ZTOTS_SC" localSheetId="22">#REF!</definedName>
    <definedName name="ZTOTS_SC" localSheetId="23">#REF!</definedName>
    <definedName name="ZTOTS_SC" localSheetId="24">#REF!</definedName>
    <definedName name="ZTOTS_SC" localSheetId="25">#REF!</definedName>
    <definedName name="ZTOTS_SC" localSheetId="26">#REF!</definedName>
    <definedName name="ZTOTS_SC" localSheetId="27">#REF!</definedName>
    <definedName name="ZTOTS_SC" localSheetId="28">#REF!</definedName>
    <definedName name="ZTOTS_SC" localSheetId="9">#REF!</definedName>
    <definedName name="ZTOTS_SC" localSheetId="4">#REF!</definedName>
    <definedName name="ZTOTS_SC">#REF!</definedName>
    <definedName name="ZTRADE" localSheetId="35">#REF!</definedName>
    <definedName name="ZTRADE" localSheetId="39">#REF!</definedName>
    <definedName name="ZTRADE" localSheetId="29">#REF!</definedName>
    <definedName name="ZTRADE" localSheetId="30">#REF!</definedName>
    <definedName name="ZTRADE" localSheetId="31">#REF!</definedName>
    <definedName name="ZTRADE" localSheetId="33">#REF!</definedName>
    <definedName name="ZTRADE" localSheetId="34">#REF!</definedName>
    <definedName name="ZTRADE" localSheetId="36">#REF!</definedName>
    <definedName name="ZTRADE" localSheetId="37">#REF!</definedName>
    <definedName name="ZTRADE" localSheetId="38">#REF!</definedName>
    <definedName name="ZTRADE" localSheetId="40">#REF!</definedName>
    <definedName name="ZTRADE" localSheetId="41">#REF!</definedName>
    <definedName name="ZTRADE" localSheetId="42">#REF!</definedName>
    <definedName name="ZTRADE" localSheetId="43">#REF!</definedName>
    <definedName name="ZTRADE" localSheetId="44">#REF!</definedName>
    <definedName name="ZTRADE" localSheetId="32">#REF!</definedName>
    <definedName name="ZTRADE" localSheetId="10">#REF!</definedName>
    <definedName name="ZTRADE" localSheetId="11">#REF!</definedName>
    <definedName name="ZTRADE" localSheetId="12">#REF!</definedName>
    <definedName name="ZTRADE" localSheetId="13">#REF!</definedName>
    <definedName name="ZTRADE" localSheetId="14">#REF!</definedName>
    <definedName name="ZTRADE" localSheetId="15">#REF!</definedName>
    <definedName name="ZTRADE" localSheetId="16">#REF!</definedName>
    <definedName name="ZTRADE" localSheetId="17">#REF!</definedName>
    <definedName name="ZTRADE" localSheetId="18">#REF!</definedName>
    <definedName name="ZTRADE" localSheetId="20">#REF!</definedName>
    <definedName name="ZTRADE" localSheetId="5">#REF!</definedName>
    <definedName name="ZTRADE" localSheetId="6">#REF!</definedName>
    <definedName name="ZTRADE" localSheetId="7">#REF!</definedName>
    <definedName name="ZTRADE" localSheetId="8">#REF!</definedName>
    <definedName name="ZTRADE" localSheetId="19">#REF!</definedName>
    <definedName name="ZTRADE" localSheetId="21">#REF!</definedName>
    <definedName name="ZTRADE" localSheetId="22">#REF!</definedName>
    <definedName name="ZTRADE" localSheetId="23">#REF!</definedName>
    <definedName name="ZTRADE" localSheetId="24">#REF!</definedName>
    <definedName name="ZTRADE" localSheetId="25">#REF!</definedName>
    <definedName name="ZTRADE" localSheetId="26">#REF!</definedName>
    <definedName name="ZTRADE" localSheetId="27">#REF!</definedName>
    <definedName name="ZTRADE" localSheetId="28">#REF!</definedName>
    <definedName name="ZTRADE" localSheetId="9">#REF!</definedName>
    <definedName name="ZTRADE" localSheetId="4">#REF!</definedName>
    <definedName name="ZTRA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44" l="1"/>
  <c r="F3" i="144"/>
  <c r="F2" i="144"/>
  <c r="F4" i="144" s="1"/>
  <c r="K104" i="122"/>
  <c r="L85" i="82"/>
  <c r="H85" i="82"/>
  <c r="H31" i="123"/>
  <c r="L31" i="123" s="1"/>
  <c r="K60" i="121"/>
  <c r="H16" i="82"/>
  <c r="G16" i="82"/>
  <c r="J70" i="109"/>
  <c r="J55" i="128"/>
  <c r="K72" i="82" l="1"/>
  <c r="G72" i="82"/>
  <c r="G31" i="123"/>
  <c r="G45" i="123" s="1"/>
  <c r="K78" i="82"/>
  <c r="G78" i="82"/>
  <c r="G52" i="122"/>
  <c r="G51" i="122"/>
  <c r="G50" i="122"/>
  <c r="G49" i="122"/>
  <c r="K85" i="82"/>
  <c r="G85" i="82"/>
  <c r="F24" i="132"/>
  <c r="K82" i="82"/>
  <c r="G82" i="82"/>
  <c r="G58" i="122"/>
  <c r="K58" i="122" s="1"/>
  <c r="G104" i="122"/>
  <c r="K83" i="82"/>
  <c r="G83" i="82"/>
  <c r="G47" i="121"/>
  <c r="G46" i="121"/>
  <c r="G45" i="121"/>
  <c r="G68" i="121" s="1"/>
  <c r="G44" i="121"/>
  <c r="G66" i="122"/>
  <c r="G65" i="122"/>
  <c r="G106" i="122" s="1"/>
  <c r="G64" i="122"/>
  <c r="K47" i="120"/>
  <c r="G48" i="120"/>
  <c r="G47" i="120"/>
  <c r="I74" i="122"/>
  <c r="J74" i="122" s="1"/>
  <c r="L74" i="122" s="1"/>
  <c r="I73" i="122"/>
  <c r="K73" i="122" s="1"/>
  <c r="Q73" i="122" s="1"/>
  <c r="I71" i="122"/>
  <c r="I68" i="122"/>
  <c r="K68" i="122" s="1"/>
  <c r="Q68" i="122" s="1"/>
  <c r="I67" i="122"/>
  <c r="H22" i="138"/>
  <c r="N22" i="138" s="1"/>
  <c r="I72" i="122"/>
  <c r="J41" i="128"/>
  <c r="I41" i="128"/>
  <c r="K41" i="128" s="1"/>
  <c r="G41" i="128"/>
  <c r="G22" i="138"/>
  <c r="N21" i="138"/>
  <c r="M21" i="138"/>
  <c r="P21" i="138"/>
  <c r="N23" i="138"/>
  <c r="M23" i="138"/>
  <c r="J23" i="138"/>
  <c r="O23" i="138" s="1"/>
  <c r="G23" i="138"/>
  <c r="K23" i="138" s="1"/>
  <c r="N24" i="138"/>
  <c r="M24" i="138"/>
  <c r="J24" i="138"/>
  <c r="P24" i="138" s="1"/>
  <c r="G24" i="138"/>
  <c r="K24" i="138" s="1"/>
  <c r="N25" i="138"/>
  <c r="M25" i="138"/>
  <c r="J25" i="138"/>
  <c r="P25" i="138" s="1"/>
  <c r="G25" i="138"/>
  <c r="K25" i="138" s="1"/>
  <c r="N26" i="138"/>
  <c r="M26" i="138"/>
  <c r="J26" i="138"/>
  <c r="P26" i="138" s="1"/>
  <c r="G26" i="138"/>
  <c r="K26" i="138" s="1"/>
  <c r="N27" i="138"/>
  <c r="M27" i="138"/>
  <c r="J27" i="138"/>
  <c r="P27" i="138" s="1"/>
  <c r="G27" i="138"/>
  <c r="K27" i="138" s="1"/>
  <c r="H55" i="109"/>
  <c r="I55" i="109"/>
  <c r="J64" i="122"/>
  <c r="J65" i="122"/>
  <c r="J66" i="122"/>
  <c r="J67" i="122"/>
  <c r="L67" i="122" s="1"/>
  <c r="J72" i="122"/>
  <c r="L72" i="122" s="1"/>
  <c r="J71" i="122"/>
  <c r="L71" i="122" s="1"/>
  <c r="J70" i="122"/>
  <c r="J69" i="122"/>
  <c r="L69" i="122" s="1"/>
  <c r="J68" i="122"/>
  <c r="L68" i="122" s="1"/>
  <c r="O67" i="122"/>
  <c r="N67" i="122"/>
  <c r="K67" i="122"/>
  <c r="Q67" i="122" s="1"/>
  <c r="O70" i="122"/>
  <c r="N70" i="122"/>
  <c r="L70" i="122"/>
  <c r="K70" i="122"/>
  <c r="Q70" i="122" s="1"/>
  <c r="P69" i="122"/>
  <c r="O69" i="122"/>
  <c r="N69" i="122"/>
  <c r="K69" i="122"/>
  <c r="Q69" i="122" s="1"/>
  <c r="O72" i="122"/>
  <c r="N72" i="122"/>
  <c r="K72" i="122"/>
  <c r="Q72" i="122" s="1"/>
  <c r="P71" i="122"/>
  <c r="O71" i="122"/>
  <c r="N71" i="122"/>
  <c r="K71" i="122"/>
  <c r="Q71" i="122" s="1"/>
  <c r="O76" i="122"/>
  <c r="N76" i="122"/>
  <c r="L76" i="122"/>
  <c r="K76" i="122"/>
  <c r="Q76" i="122" s="1"/>
  <c r="O75" i="122"/>
  <c r="N75" i="122"/>
  <c r="L75" i="122"/>
  <c r="K75" i="122"/>
  <c r="P75" i="122" s="1"/>
  <c r="O78" i="122"/>
  <c r="N78" i="122"/>
  <c r="L78" i="122"/>
  <c r="K78" i="122"/>
  <c r="P78" i="122" s="1"/>
  <c r="O77" i="122"/>
  <c r="N77" i="122"/>
  <c r="L77" i="122"/>
  <c r="K77" i="122"/>
  <c r="P77" i="122" s="1"/>
  <c r="I56" i="109"/>
  <c r="K26" i="123"/>
  <c r="K25" i="123"/>
  <c r="K18" i="123"/>
  <c r="K15" i="123"/>
  <c r="K14" i="123"/>
  <c r="J104" i="122"/>
  <c r="G17" i="82"/>
  <c r="H17" i="82"/>
  <c r="J17" i="82" s="1"/>
  <c r="G18" i="82"/>
  <c r="I18" i="82" s="1"/>
  <c r="H18" i="82"/>
  <c r="J18" i="82" s="1"/>
  <c r="G19" i="82"/>
  <c r="I19" i="82" s="1"/>
  <c r="H19" i="82"/>
  <c r="J19" i="82" s="1"/>
  <c r="I17" i="82"/>
  <c r="J28" i="82"/>
  <c r="I28" i="82"/>
  <c r="J33" i="82"/>
  <c r="I33" i="82"/>
  <c r="J36" i="82"/>
  <c r="I36" i="82"/>
  <c r="J60" i="82"/>
  <c r="I60" i="82"/>
  <c r="J62" i="82"/>
  <c r="I62" i="82"/>
  <c r="J67" i="82"/>
  <c r="I67" i="82"/>
  <c r="J66" i="82"/>
  <c r="I66" i="82"/>
  <c r="J105" i="82"/>
  <c r="I105" i="82"/>
  <c r="J31" i="123"/>
  <c r="K31" i="123" l="1"/>
  <c r="G101" i="122"/>
  <c r="K74" i="122"/>
  <c r="P74" i="122" s="1"/>
  <c r="N74" i="122"/>
  <c r="O74" i="122"/>
  <c r="N73" i="122"/>
  <c r="O73" i="122"/>
  <c r="J73" i="122"/>
  <c r="L73" i="122" s="1"/>
  <c r="O68" i="122"/>
  <c r="N68" i="122"/>
  <c r="P67" i="122"/>
  <c r="I22" i="138"/>
  <c r="K22" i="138" s="1"/>
  <c r="J22" i="138"/>
  <c r="O22" i="138" s="1"/>
  <c r="M22" i="138"/>
  <c r="P22" i="138"/>
  <c r="P23" i="138"/>
  <c r="O26" i="138"/>
  <c r="O21" i="138"/>
  <c r="O25" i="138"/>
  <c r="O24" i="138"/>
  <c r="O27" i="138"/>
  <c r="P68" i="122"/>
  <c r="P70" i="122"/>
  <c r="Q77" i="122"/>
  <c r="P73" i="122"/>
  <c r="P72" i="122"/>
  <c r="P76" i="122"/>
  <c r="Q75" i="122"/>
  <c r="Q78" i="122"/>
  <c r="F54" i="109"/>
  <c r="F46" i="109"/>
  <c r="F19" i="136"/>
  <c r="F24" i="131"/>
  <c r="F23" i="141"/>
  <c r="F26" i="128"/>
  <c r="G22" i="118"/>
  <c r="F19" i="137"/>
  <c r="F19" i="140"/>
  <c r="F19" i="142"/>
  <c r="F23" i="135"/>
  <c r="G23" i="119"/>
  <c r="U121" i="82"/>
  <c r="V17" i="82"/>
  <c r="V19" i="82"/>
  <c r="V20" i="82"/>
  <c r="V21" i="82"/>
  <c r="V22" i="82"/>
  <c r="V23" i="82"/>
  <c r="V24" i="82"/>
  <c r="V25" i="82"/>
  <c r="V26" i="82"/>
  <c r="V27" i="82"/>
  <c r="V28" i="82"/>
  <c r="V29" i="82"/>
  <c r="V30" i="82"/>
  <c r="V31" i="82"/>
  <c r="V32" i="82"/>
  <c r="V34" i="82"/>
  <c r="V35" i="82"/>
  <c r="V37" i="82"/>
  <c r="V38" i="82"/>
  <c r="V39" i="82"/>
  <c r="V40" i="82"/>
  <c r="V41" i="82"/>
  <c r="V42" i="82"/>
  <c r="V43" i="82"/>
  <c r="V45" i="82"/>
  <c r="V46" i="82"/>
  <c r="V47" i="82"/>
  <c r="V48" i="82"/>
  <c r="V49" i="82"/>
  <c r="V50" i="82"/>
  <c r="V51" i="82"/>
  <c r="V52" i="82"/>
  <c r="V54" i="82"/>
  <c r="V55" i="82"/>
  <c r="V56" i="82"/>
  <c r="V57" i="82"/>
  <c r="V58" i="82"/>
  <c r="V60" i="82"/>
  <c r="V61" i="82"/>
  <c r="V62" i="82"/>
  <c r="V63" i="82"/>
  <c r="V64" i="82"/>
  <c r="V66" i="82"/>
  <c r="V67" i="82"/>
  <c r="V69" i="82"/>
  <c r="V70" i="82"/>
  <c r="V71" i="82"/>
  <c r="V73" i="82"/>
  <c r="V74" i="82"/>
  <c r="V75" i="82"/>
  <c r="V76" i="82"/>
  <c r="V77" i="82"/>
  <c r="V79" i="82"/>
  <c r="V80" i="82"/>
  <c r="V81" i="82"/>
  <c r="V84" i="82"/>
  <c r="V86" i="82"/>
  <c r="V87" i="82"/>
  <c r="V88" i="82"/>
  <c r="V89" i="82"/>
  <c r="V90" i="82"/>
  <c r="V91" i="82"/>
  <c r="V92" i="82"/>
  <c r="V93" i="82"/>
  <c r="V94" i="82"/>
  <c r="V95" i="82"/>
  <c r="V96" i="82"/>
  <c r="V97" i="82"/>
  <c r="V98" i="82"/>
  <c r="V99" i="82"/>
  <c r="V100" i="82"/>
  <c r="V101" i="82"/>
  <c r="V102" i="82"/>
  <c r="V103" i="82"/>
  <c r="V104" i="82"/>
  <c r="V105" i="82"/>
  <c r="V106" i="82"/>
  <c r="V107" i="82"/>
  <c r="V108" i="82"/>
  <c r="V109" i="82"/>
  <c r="V110" i="82"/>
  <c r="V111" i="82"/>
  <c r="V112" i="82"/>
  <c r="V113" i="82"/>
  <c r="V114" i="82"/>
  <c r="V115" i="82"/>
  <c r="Q74" i="122" l="1"/>
  <c r="I47" i="123"/>
  <c r="G47" i="123"/>
  <c r="B47" i="123"/>
  <c r="J42" i="123"/>
  <c r="I42" i="123"/>
  <c r="G42" i="123"/>
  <c r="J18" i="123"/>
  <c r="L18" i="123" s="1"/>
  <c r="H53" i="132"/>
  <c r="F53" i="132"/>
  <c r="B53" i="132"/>
  <c r="H51" i="132"/>
  <c r="F51" i="132"/>
  <c r="K53" i="121"/>
  <c r="J53" i="121"/>
  <c r="L53" i="121" s="1"/>
  <c r="K52" i="121"/>
  <c r="J52" i="121"/>
  <c r="L52" i="121" s="1"/>
  <c r="K51" i="121"/>
  <c r="J51" i="121"/>
  <c r="L51" i="121" s="1"/>
  <c r="K50" i="121"/>
  <c r="J50" i="121"/>
  <c r="L50" i="121" s="1"/>
  <c r="K49" i="121"/>
  <c r="J49" i="121"/>
  <c r="L49" i="121" s="1"/>
  <c r="L48" i="121"/>
  <c r="K48" i="121"/>
  <c r="J48" i="121"/>
  <c r="K47" i="121"/>
  <c r="J47" i="121"/>
  <c r="L47" i="121" s="1"/>
  <c r="K46" i="121"/>
  <c r="J46" i="121"/>
  <c r="L46" i="121" s="1"/>
  <c r="K45" i="121"/>
  <c r="J45" i="121"/>
  <c r="K44" i="121"/>
  <c r="J44" i="121"/>
  <c r="L44" i="121" s="1"/>
  <c r="I68" i="121"/>
  <c r="B68" i="121"/>
  <c r="J66" i="121"/>
  <c r="I66" i="121"/>
  <c r="H66" i="121"/>
  <c r="G66" i="121"/>
  <c r="I106" i="122"/>
  <c r="I104" i="122"/>
  <c r="B106" i="122"/>
  <c r="B104" i="122"/>
  <c r="I102" i="122"/>
  <c r="G102" i="122"/>
  <c r="K62" i="122"/>
  <c r="K61" i="122"/>
  <c r="K60" i="122"/>
  <c r="K59" i="122"/>
  <c r="L59" i="122"/>
  <c r="L58" i="122"/>
  <c r="I70" i="120"/>
  <c r="G70" i="120"/>
  <c r="B70" i="120"/>
  <c r="J68" i="120"/>
  <c r="I68" i="120"/>
  <c r="H68" i="120"/>
  <c r="G68" i="120"/>
  <c r="K51" i="120"/>
  <c r="J51" i="120"/>
  <c r="L51" i="120" s="1"/>
  <c r="K50" i="120"/>
  <c r="J50" i="120"/>
  <c r="L50" i="120" s="1"/>
  <c r="K49" i="120"/>
  <c r="J49" i="120"/>
  <c r="L49" i="120" s="1"/>
  <c r="K48" i="120"/>
  <c r="J48" i="120"/>
  <c r="L48" i="120" s="1"/>
  <c r="J47" i="120"/>
  <c r="L47" i="120" s="1"/>
  <c r="I82" i="82" l="1"/>
  <c r="L45" i="121"/>
  <c r="M48" i="81"/>
  <c r="N9" i="125" l="1"/>
  <c r="O9" i="125"/>
  <c r="N10" i="125"/>
  <c r="O10" i="125"/>
  <c r="N11" i="125"/>
  <c r="O11" i="125"/>
  <c r="P11" i="125"/>
  <c r="Q11" i="125"/>
  <c r="N12" i="125"/>
  <c r="O12" i="125"/>
  <c r="P12" i="125"/>
  <c r="Q12" i="125"/>
  <c r="N13" i="125"/>
  <c r="O13" i="125"/>
  <c r="N14" i="125"/>
  <c r="O14" i="125"/>
  <c r="P14" i="125"/>
  <c r="Q14" i="125"/>
  <c r="N15" i="125"/>
  <c r="O15" i="125"/>
  <c r="N16" i="125"/>
  <c r="O16" i="125"/>
  <c r="P16" i="125"/>
  <c r="Q16" i="125"/>
  <c r="N17" i="125"/>
  <c r="O17" i="125"/>
  <c r="N18" i="125"/>
  <c r="O18" i="125"/>
  <c r="P18" i="125"/>
  <c r="Q18" i="125"/>
  <c r="N19" i="125"/>
  <c r="O19" i="125"/>
  <c r="P19" i="125"/>
  <c r="Q19" i="125"/>
  <c r="N20" i="125"/>
  <c r="O20" i="125"/>
  <c r="P20" i="125"/>
  <c r="Q20" i="125"/>
  <c r="N21" i="125"/>
  <c r="O21" i="125"/>
  <c r="N22" i="125"/>
  <c r="O22" i="125"/>
  <c r="N23" i="125"/>
  <c r="O23" i="125"/>
  <c r="N24" i="125"/>
  <c r="O24" i="125"/>
  <c r="P24" i="125"/>
  <c r="Q24" i="125"/>
  <c r="N25" i="125"/>
  <c r="O25" i="125"/>
  <c r="N26" i="125"/>
  <c r="O26" i="125"/>
  <c r="N27" i="125"/>
  <c r="O27" i="125"/>
  <c r="N28" i="125"/>
  <c r="O28" i="125"/>
  <c r="N29" i="125"/>
  <c r="O29" i="125"/>
  <c r="N30" i="125"/>
  <c r="O30" i="125"/>
  <c r="P30" i="125"/>
  <c r="Q30" i="125"/>
  <c r="N31" i="125"/>
  <c r="O31" i="125"/>
  <c r="N32" i="125"/>
  <c r="O32" i="125"/>
  <c r="N33" i="125"/>
  <c r="O33" i="125"/>
  <c r="N34" i="125"/>
  <c r="O34" i="125"/>
  <c r="N35" i="125"/>
  <c r="O35" i="125"/>
  <c r="N36" i="125"/>
  <c r="O36" i="125"/>
  <c r="P36" i="125"/>
  <c r="Q36" i="125"/>
  <c r="N37" i="125"/>
  <c r="O37" i="125"/>
  <c r="N38" i="125"/>
  <c r="O38" i="125"/>
  <c r="P38" i="125"/>
  <c r="Q38" i="125"/>
  <c r="N39" i="125"/>
  <c r="O39" i="125"/>
  <c r="N40" i="125"/>
  <c r="O40" i="125"/>
  <c r="N41" i="125"/>
  <c r="O41" i="125"/>
  <c r="N15" i="123"/>
  <c r="O15" i="123"/>
  <c r="N20" i="123"/>
  <c r="O20" i="123"/>
  <c r="N22" i="123"/>
  <c r="O22" i="123"/>
  <c r="P22" i="123"/>
  <c r="Q22" i="123"/>
  <c r="N23" i="123"/>
  <c r="O23" i="123"/>
  <c r="N24" i="123"/>
  <c r="O24" i="123"/>
  <c r="N25" i="123"/>
  <c r="O25" i="123"/>
  <c r="N26" i="123"/>
  <c r="O26" i="123"/>
  <c r="N27" i="123"/>
  <c r="O27" i="123"/>
  <c r="P27" i="123"/>
  <c r="Q27" i="123"/>
  <c r="N28" i="123"/>
  <c r="O28" i="123"/>
  <c r="P28" i="123"/>
  <c r="Q28" i="123"/>
  <c r="N29" i="123"/>
  <c r="O29" i="123"/>
  <c r="P29" i="123"/>
  <c r="Q29" i="123"/>
  <c r="N30" i="123"/>
  <c r="O30" i="123"/>
  <c r="P30" i="123"/>
  <c r="Q30" i="123"/>
  <c r="N31" i="123"/>
  <c r="O31" i="123"/>
  <c r="N35" i="123"/>
  <c r="O35" i="123"/>
  <c r="N36" i="123"/>
  <c r="O36" i="123"/>
  <c r="P36" i="123"/>
  <c r="Q36" i="123"/>
  <c r="N37" i="123"/>
  <c r="O37" i="123"/>
  <c r="M19" i="108"/>
  <c r="N19" i="108"/>
  <c r="M20" i="108"/>
  <c r="N20" i="108"/>
  <c r="M21" i="108"/>
  <c r="N21" i="108"/>
  <c r="M22" i="108"/>
  <c r="N22" i="108"/>
  <c r="M23" i="108"/>
  <c r="N23" i="108"/>
  <c r="M24" i="108"/>
  <c r="N24" i="108"/>
  <c r="M25" i="108"/>
  <c r="N25" i="108"/>
  <c r="O25" i="108"/>
  <c r="P25" i="108"/>
  <c r="M26" i="108"/>
  <c r="N26" i="108"/>
  <c r="M27" i="108"/>
  <c r="N27" i="108"/>
  <c r="M28" i="108"/>
  <c r="N28" i="108"/>
  <c r="M29" i="108"/>
  <c r="N29" i="108"/>
  <c r="M30" i="108"/>
  <c r="N30" i="108"/>
  <c r="M31" i="108"/>
  <c r="N31" i="108"/>
  <c r="O31" i="108"/>
  <c r="P31" i="108"/>
  <c r="M32" i="108"/>
  <c r="N32" i="108"/>
  <c r="M33" i="108"/>
  <c r="N33" i="108"/>
  <c r="M34" i="108"/>
  <c r="N34" i="108"/>
  <c r="M35" i="108"/>
  <c r="N35" i="108"/>
  <c r="M36" i="108"/>
  <c r="N36" i="108"/>
  <c r="M37" i="108"/>
  <c r="N37" i="108"/>
  <c r="O37" i="108"/>
  <c r="P37" i="108"/>
  <c r="M38" i="108"/>
  <c r="N38" i="108"/>
  <c r="M39" i="108"/>
  <c r="N39" i="108"/>
  <c r="M40" i="108"/>
  <c r="N40" i="108"/>
  <c r="M41" i="108"/>
  <c r="N41" i="108"/>
  <c r="M42" i="108"/>
  <c r="N42" i="108"/>
  <c r="M43" i="108"/>
  <c r="N43" i="108"/>
  <c r="O43" i="108"/>
  <c r="P43" i="108"/>
  <c r="M44" i="108"/>
  <c r="N44" i="108"/>
  <c r="M45" i="108"/>
  <c r="N45" i="108"/>
  <c r="O45" i="108"/>
  <c r="P45" i="108"/>
  <c r="M46" i="108"/>
  <c r="N46" i="108"/>
  <c r="M47" i="108"/>
  <c r="N47" i="108"/>
  <c r="M48" i="108"/>
  <c r="N48" i="108"/>
  <c r="M9" i="128"/>
  <c r="N9" i="128"/>
  <c r="M10" i="128"/>
  <c r="N10" i="128"/>
  <c r="M11" i="128"/>
  <c r="N11" i="128"/>
  <c r="M12" i="128"/>
  <c r="N12" i="128"/>
  <c r="M13" i="128"/>
  <c r="N13" i="128"/>
  <c r="O13" i="128"/>
  <c r="P13" i="128"/>
  <c r="M14" i="128"/>
  <c r="N14" i="128"/>
  <c r="M15" i="128"/>
  <c r="N15" i="128"/>
  <c r="M16" i="128"/>
  <c r="N16" i="128"/>
  <c r="M17" i="128"/>
  <c r="N17" i="128"/>
  <c r="O17" i="128"/>
  <c r="P17" i="128"/>
  <c r="M18" i="128"/>
  <c r="N18" i="128"/>
  <c r="M19" i="128"/>
  <c r="N19" i="128"/>
  <c r="M20" i="128"/>
  <c r="N20" i="128"/>
  <c r="O20" i="128"/>
  <c r="P20" i="128"/>
  <c r="M21" i="128"/>
  <c r="N21" i="128"/>
  <c r="O21" i="128"/>
  <c r="P21" i="128"/>
  <c r="M22" i="128"/>
  <c r="N22" i="128"/>
  <c r="O22" i="128"/>
  <c r="P22" i="128"/>
  <c r="M23" i="128"/>
  <c r="N23" i="128"/>
  <c r="M24" i="128"/>
  <c r="N24" i="128"/>
  <c r="M25" i="128"/>
  <c r="N25" i="128"/>
  <c r="M26" i="128"/>
  <c r="N26" i="128"/>
  <c r="M27" i="128"/>
  <c r="N27" i="128"/>
  <c r="M28" i="128"/>
  <c r="N28" i="128"/>
  <c r="O28" i="128"/>
  <c r="P28" i="128"/>
  <c r="M29" i="128"/>
  <c r="N29" i="128"/>
  <c r="M30" i="128"/>
  <c r="N30" i="128"/>
  <c r="M31" i="128"/>
  <c r="N31" i="128"/>
  <c r="M32" i="128"/>
  <c r="N32" i="128"/>
  <c r="M33" i="128"/>
  <c r="N33" i="128"/>
  <c r="M34" i="128"/>
  <c r="N34" i="128"/>
  <c r="O34" i="128"/>
  <c r="P34" i="128"/>
  <c r="M35" i="128"/>
  <c r="N35" i="128"/>
  <c r="M36" i="128"/>
  <c r="N36" i="128"/>
  <c r="M37" i="128"/>
  <c r="N37" i="128"/>
  <c r="M38" i="128"/>
  <c r="N38" i="128"/>
  <c r="M39" i="128"/>
  <c r="N39" i="128"/>
  <c r="M40" i="128"/>
  <c r="N40" i="128"/>
  <c r="O40" i="128"/>
  <c r="P40" i="128"/>
  <c r="M41" i="128"/>
  <c r="N41" i="128"/>
  <c r="M42" i="128"/>
  <c r="N42" i="128"/>
  <c r="M43" i="128"/>
  <c r="N43" i="128"/>
  <c r="M44" i="128"/>
  <c r="N44" i="128"/>
  <c r="M45" i="128"/>
  <c r="N45" i="128"/>
  <c r="M46" i="128"/>
  <c r="N46" i="128"/>
  <c r="O46" i="128"/>
  <c r="P46" i="128"/>
  <c r="M47" i="128"/>
  <c r="N47" i="128"/>
  <c r="M48" i="128"/>
  <c r="N48" i="128"/>
  <c r="O48" i="128"/>
  <c r="P48" i="128"/>
  <c r="M49" i="128"/>
  <c r="N49" i="128"/>
  <c r="M50" i="128"/>
  <c r="N50" i="128"/>
  <c r="M51" i="128"/>
  <c r="N51" i="128"/>
  <c r="M17" i="131"/>
  <c r="N17" i="131"/>
  <c r="M18" i="131"/>
  <c r="N18" i="131"/>
  <c r="O18" i="131"/>
  <c r="P18" i="131"/>
  <c r="M19" i="131"/>
  <c r="N19" i="131"/>
  <c r="M20" i="131"/>
  <c r="N20" i="131"/>
  <c r="M21" i="131"/>
  <c r="N21" i="131"/>
  <c r="M22" i="131"/>
  <c r="N22" i="131"/>
  <c r="M23" i="131"/>
  <c r="N23" i="131"/>
  <c r="O23" i="131"/>
  <c r="P23" i="131"/>
  <c r="M24" i="131"/>
  <c r="N24" i="131"/>
  <c r="M25" i="131"/>
  <c r="N25" i="131"/>
  <c r="M26" i="131"/>
  <c r="N26" i="131"/>
  <c r="M27" i="131"/>
  <c r="N27" i="131"/>
  <c r="M28" i="131"/>
  <c r="N28" i="131"/>
  <c r="M29" i="131"/>
  <c r="N29" i="131"/>
  <c r="O29" i="131"/>
  <c r="P29" i="131"/>
  <c r="M30" i="131"/>
  <c r="N30" i="131"/>
  <c r="M31" i="131"/>
  <c r="N31" i="131"/>
  <c r="M32" i="131"/>
  <c r="N32" i="131"/>
  <c r="M33" i="131"/>
  <c r="N33" i="131"/>
  <c r="M34" i="131"/>
  <c r="N34" i="131"/>
  <c r="M35" i="131"/>
  <c r="N35" i="131"/>
  <c r="O35" i="131"/>
  <c r="P35" i="131"/>
  <c r="M36" i="131"/>
  <c r="N36" i="131"/>
  <c r="M37" i="131"/>
  <c r="N37" i="131"/>
  <c r="M38" i="131"/>
  <c r="N38" i="131"/>
  <c r="M39" i="131"/>
  <c r="N39" i="131"/>
  <c r="M40" i="131"/>
  <c r="N40" i="131"/>
  <c r="M41" i="131"/>
  <c r="N41" i="131"/>
  <c r="O41" i="131"/>
  <c r="P41" i="131"/>
  <c r="M42" i="131"/>
  <c r="N42" i="131"/>
  <c r="M20" i="112"/>
  <c r="N20" i="112"/>
  <c r="M21" i="112"/>
  <c r="N21" i="112"/>
  <c r="O21" i="112"/>
  <c r="P21" i="112"/>
  <c r="M22" i="112"/>
  <c r="N22" i="112"/>
  <c r="O22" i="112"/>
  <c r="P22" i="112"/>
  <c r="M23" i="112"/>
  <c r="N23" i="112"/>
  <c r="M24" i="112"/>
  <c r="N24" i="112"/>
  <c r="M25" i="112"/>
  <c r="N25" i="112"/>
  <c r="M26" i="112"/>
  <c r="N26" i="112"/>
  <c r="O26" i="112"/>
  <c r="P26" i="112"/>
  <c r="M27" i="112"/>
  <c r="N27" i="112"/>
  <c r="M28" i="112"/>
  <c r="N28" i="112"/>
  <c r="M29" i="112"/>
  <c r="N29" i="112"/>
  <c r="M30" i="112"/>
  <c r="N30" i="112"/>
  <c r="M31" i="112"/>
  <c r="N31" i="112"/>
  <c r="M32" i="112"/>
  <c r="N32" i="112"/>
  <c r="O32" i="112"/>
  <c r="P32" i="112"/>
  <c r="M33" i="112"/>
  <c r="N33" i="112"/>
  <c r="M34" i="112"/>
  <c r="N34" i="112"/>
  <c r="M35" i="112"/>
  <c r="N35" i="112"/>
  <c r="M36" i="112"/>
  <c r="N36" i="112"/>
  <c r="M37" i="112"/>
  <c r="N37" i="112"/>
  <c r="M38" i="112"/>
  <c r="N38" i="112"/>
  <c r="O38" i="112"/>
  <c r="P38" i="112"/>
  <c r="M39" i="112"/>
  <c r="N39" i="112"/>
  <c r="M40" i="112"/>
  <c r="N40" i="112"/>
  <c r="M41" i="112"/>
  <c r="N41" i="112"/>
  <c r="M42" i="112"/>
  <c r="N42" i="112"/>
  <c r="M43" i="112"/>
  <c r="N43" i="112"/>
  <c r="M44" i="112"/>
  <c r="N44" i="112"/>
  <c r="O44" i="112"/>
  <c r="P44" i="112"/>
  <c r="M45" i="112"/>
  <c r="N45" i="112"/>
  <c r="M46" i="112"/>
  <c r="N46" i="112"/>
  <c r="O46" i="112"/>
  <c r="P46" i="112"/>
  <c r="M47" i="112"/>
  <c r="N47" i="112"/>
  <c r="M48" i="112"/>
  <c r="N48" i="112"/>
  <c r="M49" i="112"/>
  <c r="N49" i="112"/>
  <c r="N9" i="121"/>
  <c r="O9" i="121"/>
  <c r="N10" i="121"/>
  <c r="O10" i="121"/>
  <c r="P10" i="121"/>
  <c r="Q10" i="121"/>
  <c r="N11" i="121"/>
  <c r="O11" i="121"/>
  <c r="N12" i="121"/>
  <c r="O12" i="121"/>
  <c r="N13" i="121"/>
  <c r="O13" i="121"/>
  <c r="N14" i="121"/>
  <c r="O14" i="121"/>
  <c r="N15" i="121"/>
  <c r="O15" i="121"/>
  <c r="P15" i="121"/>
  <c r="Q15" i="121"/>
  <c r="N16" i="121"/>
  <c r="O16" i="121"/>
  <c r="N17" i="121"/>
  <c r="O17" i="121"/>
  <c r="P17" i="121"/>
  <c r="Q17" i="121"/>
  <c r="N18" i="121"/>
  <c r="O18" i="121"/>
  <c r="N19" i="121"/>
  <c r="O19" i="121"/>
  <c r="P19" i="121"/>
  <c r="Q19" i="121"/>
  <c r="N20" i="121"/>
  <c r="O20" i="121"/>
  <c r="N21" i="121"/>
  <c r="O21" i="121"/>
  <c r="N22" i="121"/>
  <c r="O22" i="121"/>
  <c r="N23" i="121"/>
  <c r="O23" i="121"/>
  <c r="N24" i="121"/>
  <c r="O24" i="121"/>
  <c r="N25" i="121"/>
  <c r="O25" i="121"/>
  <c r="P25" i="121"/>
  <c r="Q25" i="121"/>
  <c r="N26" i="121"/>
  <c r="O26" i="121"/>
  <c r="N27" i="121"/>
  <c r="O27" i="121"/>
  <c r="N28" i="121"/>
  <c r="O28" i="121"/>
  <c r="N29" i="121"/>
  <c r="O29" i="121"/>
  <c r="N30" i="121"/>
  <c r="O30" i="121"/>
  <c r="N31" i="121"/>
  <c r="O31" i="121"/>
  <c r="P31" i="121"/>
  <c r="Q31" i="121"/>
  <c r="N32" i="121"/>
  <c r="O32" i="121"/>
  <c r="N33" i="121"/>
  <c r="O33" i="121"/>
  <c r="N34" i="121"/>
  <c r="O34" i="121"/>
  <c r="N35" i="121"/>
  <c r="O35" i="121"/>
  <c r="N36" i="121"/>
  <c r="O36" i="121"/>
  <c r="N37" i="121"/>
  <c r="O37" i="121"/>
  <c r="P37" i="121"/>
  <c r="Q37" i="121"/>
  <c r="N38" i="121"/>
  <c r="O38" i="121"/>
  <c r="N53" i="121"/>
  <c r="O53" i="121"/>
  <c r="P53" i="121"/>
  <c r="Q53" i="121"/>
  <c r="N54" i="121"/>
  <c r="O54" i="121"/>
  <c r="N55" i="121"/>
  <c r="O55" i="121"/>
  <c r="N56" i="121"/>
  <c r="O56" i="121"/>
  <c r="N9" i="120"/>
  <c r="O9" i="120"/>
  <c r="N10" i="120"/>
  <c r="O10" i="120"/>
  <c r="P10" i="120"/>
  <c r="Q10" i="120"/>
  <c r="N11" i="120"/>
  <c r="O11" i="120"/>
  <c r="N12" i="120"/>
  <c r="O12" i="120"/>
  <c r="N13" i="120"/>
  <c r="O13" i="120"/>
  <c r="N14" i="120"/>
  <c r="O14" i="120"/>
  <c r="N15" i="120"/>
  <c r="O15" i="120"/>
  <c r="N16" i="120"/>
  <c r="O16" i="120"/>
  <c r="N17" i="120"/>
  <c r="O17" i="120"/>
  <c r="P17" i="120"/>
  <c r="Q17" i="120"/>
  <c r="N18" i="120"/>
  <c r="O18" i="120"/>
  <c r="N19" i="120"/>
  <c r="O19" i="120"/>
  <c r="P19" i="120"/>
  <c r="Q19" i="120"/>
  <c r="N20" i="120"/>
  <c r="O20" i="120"/>
  <c r="N21" i="120"/>
  <c r="O21" i="120"/>
  <c r="P21" i="120"/>
  <c r="Q21" i="120"/>
  <c r="N22" i="120"/>
  <c r="O22" i="120"/>
  <c r="P22" i="120"/>
  <c r="Q22" i="120"/>
  <c r="N23" i="120"/>
  <c r="O23" i="120"/>
  <c r="P23" i="120"/>
  <c r="Q23" i="120"/>
  <c r="N24" i="120"/>
  <c r="O24" i="120"/>
  <c r="N25" i="120"/>
  <c r="O25" i="120"/>
  <c r="N26" i="120"/>
  <c r="O26" i="120"/>
  <c r="N27" i="120"/>
  <c r="O27" i="120"/>
  <c r="P27" i="120"/>
  <c r="Q27" i="120"/>
  <c r="N28" i="120"/>
  <c r="O28" i="120"/>
  <c r="N29" i="120"/>
  <c r="O29" i="120"/>
  <c r="N30" i="120"/>
  <c r="O30" i="120"/>
  <c r="N31" i="120"/>
  <c r="O31" i="120"/>
  <c r="N32" i="120"/>
  <c r="O32" i="120"/>
  <c r="N33" i="120"/>
  <c r="O33" i="120"/>
  <c r="P33" i="120"/>
  <c r="Q33" i="120"/>
  <c r="N34" i="120"/>
  <c r="O34" i="120"/>
  <c r="N35" i="120"/>
  <c r="O35" i="120"/>
  <c r="N36" i="120"/>
  <c r="O36" i="120"/>
  <c r="N37" i="120"/>
  <c r="O37" i="120"/>
  <c r="N38" i="120"/>
  <c r="O38" i="120"/>
  <c r="N39" i="120"/>
  <c r="O39" i="120"/>
  <c r="P39" i="120"/>
  <c r="Q39" i="120"/>
  <c r="N40" i="120"/>
  <c r="O40" i="120"/>
  <c r="N41" i="120"/>
  <c r="O41" i="120"/>
  <c r="N42" i="120"/>
  <c r="O42" i="120"/>
  <c r="N52" i="120"/>
  <c r="O52" i="120"/>
  <c r="N53" i="120"/>
  <c r="O53" i="120"/>
  <c r="N54" i="120"/>
  <c r="O54" i="120"/>
  <c r="N55" i="120"/>
  <c r="O55" i="120"/>
  <c r="N56" i="120"/>
  <c r="O56" i="120"/>
  <c r="N57" i="120"/>
  <c r="O57" i="120"/>
  <c r="N58" i="120"/>
  <c r="O58" i="120"/>
  <c r="P58" i="120"/>
  <c r="Q58" i="120"/>
  <c r="N59" i="120"/>
  <c r="O59" i="120"/>
  <c r="N60" i="120"/>
  <c r="O60" i="120"/>
  <c r="N61" i="120"/>
  <c r="O61" i="120"/>
  <c r="N9" i="129"/>
  <c r="O9" i="129"/>
  <c r="N10" i="129"/>
  <c r="O10" i="129"/>
  <c r="P10" i="129"/>
  <c r="Q10" i="129"/>
  <c r="N11" i="129"/>
  <c r="O11" i="129"/>
  <c r="P11" i="129"/>
  <c r="Q11" i="129"/>
  <c r="N12" i="129"/>
  <c r="O12" i="129"/>
  <c r="P12" i="129"/>
  <c r="Q12" i="129"/>
  <c r="N13" i="129"/>
  <c r="O13" i="129"/>
  <c r="P13" i="129"/>
  <c r="Q13" i="129"/>
  <c r="N14" i="129"/>
  <c r="O14" i="129"/>
  <c r="P14" i="129"/>
  <c r="Q14" i="129"/>
  <c r="N15" i="129"/>
  <c r="O15" i="129"/>
  <c r="P15" i="129"/>
  <c r="Q15" i="129"/>
  <c r="N16" i="129"/>
  <c r="O16" i="129"/>
  <c r="N17" i="129"/>
  <c r="O17" i="129"/>
  <c r="P17" i="129"/>
  <c r="Q17" i="129"/>
  <c r="N18" i="129"/>
  <c r="O18" i="129"/>
  <c r="N19" i="129"/>
  <c r="O19" i="129"/>
  <c r="P19" i="129"/>
  <c r="Q19" i="129"/>
  <c r="N20" i="129"/>
  <c r="O20" i="129"/>
  <c r="N21" i="129"/>
  <c r="O21" i="129"/>
  <c r="P21" i="129"/>
  <c r="Q21" i="129"/>
  <c r="N22" i="129"/>
  <c r="O22" i="129"/>
  <c r="N23" i="129"/>
  <c r="O23" i="129"/>
  <c r="N24" i="129"/>
  <c r="O24" i="129"/>
  <c r="N25" i="129"/>
  <c r="O25" i="129"/>
  <c r="P25" i="129"/>
  <c r="Q25" i="129"/>
  <c r="N26" i="129"/>
  <c r="O26" i="129"/>
  <c r="N27" i="129"/>
  <c r="O27" i="129"/>
  <c r="N28" i="129"/>
  <c r="O28" i="129"/>
  <c r="N29" i="129"/>
  <c r="O29" i="129"/>
  <c r="N30" i="129"/>
  <c r="O30" i="129"/>
  <c r="N31" i="129"/>
  <c r="O31" i="129"/>
  <c r="P31" i="129"/>
  <c r="Q31" i="129"/>
  <c r="N32" i="129"/>
  <c r="O32" i="129"/>
  <c r="N33" i="129"/>
  <c r="O33" i="129"/>
  <c r="N34" i="129"/>
  <c r="O34" i="129"/>
  <c r="N35" i="129"/>
  <c r="O35" i="129"/>
  <c r="N36" i="129"/>
  <c r="O36" i="129"/>
  <c r="N37" i="129"/>
  <c r="O37" i="129"/>
  <c r="P37" i="129"/>
  <c r="Q37" i="129"/>
  <c r="N38" i="129"/>
  <c r="O38" i="129"/>
  <c r="N39" i="129"/>
  <c r="O39" i="129"/>
  <c r="P39" i="129"/>
  <c r="Q39" i="129"/>
  <c r="N40" i="129"/>
  <c r="O40" i="129"/>
  <c r="N41" i="129"/>
  <c r="O41" i="129"/>
  <c r="N42" i="129"/>
  <c r="O42" i="129"/>
  <c r="N12" i="122"/>
  <c r="O12" i="122"/>
  <c r="N13" i="122"/>
  <c r="O13" i="122"/>
  <c r="N14" i="122"/>
  <c r="O14" i="122"/>
  <c r="N15" i="122"/>
  <c r="O15" i="122"/>
  <c r="N16" i="122"/>
  <c r="O16" i="122"/>
  <c r="N17" i="122"/>
  <c r="O17" i="122"/>
  <c r="N18" i="122"/>
  <c r="O18" i="122"/>
  <c r="N19" i="122"/>
  <c r="O19" i="122"/>
  <c r="N20" i="122"/>
  <c r="O20" i="122"/>
  <c r="N21" i="122"/>
  <c r="O21" i="122"/>
  <c r="N22" i="122"/>
  <c r="O22" i="122"/>
  <c r="N23" i="122"/>
  <c r="O23" i="122"/>
  <c r="N24" i="122"/>
  <c r="O24" i="122"/>
  <c r="N25" i="122"/>
  <c r="O25" i="122"/>
  <c r="N26" i="122"/>
  <c r="O26" i="122"/>
  <c r="N27" i="122"/>
  <c r="O27" i="122"/>
  <c r="N28" i="122"/>
  <c r="O28" i="122"/>
  <c r="P28" i="122"/>
  <c r="Q28" i="122"/>
  <c r="N29" i="122"/>
  <c r="O29" i="122"/>
  <c r="N30" i="122"/>
  <c r="O30" i="122"/>
  <c r="N31" i="122"/>
  <c r="O31" i="122"/>
  <c r="P31" i="122"/>
  <c r="Q31" i="122"/>
  <c r="N32" i="122"/>
  <c r="O32" i="122"/>
  <c r="P32" i="122"/>
  <c r="Q32" i="122"/>
  <c r="N33" i="122"/>
  <c r="O33" i="122"/>
  <c r="P33" i="122"/>
  <c r="Q33" i="122"/>
  <c r="N34" i="122"/>
  <c r="O34" i="122"/>
  <c r="N35" i="122"/>
  <c r="O35" i="122"/>
  <c r="N36" i="122"/>
  <c r="O36" i="122"/>
  <c r="N37" i="122"/>
  <c r="O37" i="122"/>
  <c r="N38" i="122"/>
  <c r="O38" i="122"/>
  <c r="P38" i="122"/>
  <c r="Q38" i="122"/>
  <c r="N39" i="122"/>
  <c r="O39" i="122"/>
  <c r="N40" i="122"/>
  <c r="O40" i="122"/>
  <c r="N41" i="122"/>
  <c r="O41" i="122"/>
  <c r="N42" i="122"/>
  <c r="O42" i="122"/>
  <c r="N43" i="122"/>
  <c r="O43" i="122"/>
  <c r="N44" i="122"/>
  <c r="O44" i="122"/>
  <c r="N45" i="122"/>
  <c r="O45" i="122"/>
  <c r="N46" i="122"/>
  <c r="O46" i="122"/>
  <c r="N47" i="122"/>
  <c r="O47" i="122"/>
  <c r="N48" i="122"/>
  <c r="O48" i="122"/>
  <c r="P48" i="122"/>
  <c r="Q48" i="122"/>
  <c r="N49" i="122"/>
  <c r="O49" i="122"/>
  <c r="N50" i="122"/>
  <c r="O50" i="122"/>
  <c r="N51" i="122"/>
  <c r="O51" i="122"/>
  <c r="N52" i="122"/>
  <c r="O52" i="122"/>
  <c r="N53" i="122"/>
  <c r="O53" i="122"/>
  <c r="N54" i="122"/>
  <c r="O54" i="122"/>
  <c r="P54" i="122"/>
  <c r="Q54" i="122"/>
  <c r="N55" i="122"/>
  <c r="O55" i="122"/>
  <c r="N56" i="122"/>
  <c r="O56" i="122"/>
  <c r="M20" i="109"/>
  <c r="N20" i="109"/>
  <c r="M21" i="109"/>
  <c r="N21" i="109"/>
  <c r="M22" i="109"/>
  <c r="N22" i="109"/>
  <c r="M23" i="109"/>
  <c r="N23" i="109"/>
  <c r="O23" i="109"/>
  <c r="P23" i="109"/>
  <c r="M24" i="109"/>
  <c r="N24" i="109"/>
  <c r="M25" i="109"/>
  <c r="N25" i="109"/>
  <c r="M26" i="109"/>
  <c r="N26" i="109"/>
  <c r="M27" i="109"/>
  <c r="N27" i="109"/>
  <c r="M28" i="109"/>
  <c r="N28" i="109"/>
  <c r="M29" i="109"/>
  <c r="N29" i="109"/>
  <c r="O29" i="109"/>
  <c r="P29" i="109"/>
  <c r="M30" i="109"/>
  <c r="N30" i="109"/>
  <c r="M31" i="109"/>
  <c r="N31" i="109"/>
  <c r="M32" i="109"/>
  <c r="N32" i="109"/>
  <c r="M33" i="109"/>
  <c r="N33" i="109"/>
  <c r="M34" i="109"/>
  <c r="N34" i="109"/>
  <c r="M35" i="109"/>
  <c r="N35" i="109"/>
  <c r="O35" i="109"/>
  <c r="P35" i="109"/>
  <c r="M36" i="109"/>
  <c r="N36" i="109"/>
  <c r="M37" i="109"/>
  <c r="N37" i="109"/>
  <c r="O37" i="109"/>
  <c r="P37" i="109"/>
  <c r="M38" i="109"/>
  <c r="N38" i="109"/>
  <c r="O38" i="109"/>
  <c r="P38" i="109"/>
  <c r="M39" i="109"/>
  <c r="N39" i="109"/>
  <c r="O39" i="109"/>
  <c r="P39" i="109"/>
  <c r="M40" i="109"/>
  <c r="N40" i="109"/>
  <c r="O40" i="109"/>
  <c r="P40" i="109"/>
  <c r="M41" i="109"/>
  <c r="N41" i="109"/>
  <c r="O41" i="109"/>
  <c r="P41" i="109"/>
  <c r="M42" i="109"/>
  <c r="N42" i="109"/>
  <c r="M43" i="109"/>
  <c r="N43" i="109"/>
  <c r="M44" i="109"/>
  <c r="N44" i="109"/>
  <c r="M45" i="109"/>
  <c r="N45" i="109"/>
  <c r="M46" i="109"/>
  <c r="N46" i="109"/>
  <c r="M47" i="109"/>
  <c r="N47" i="109"/>
  <c r="M48" i="109"/>
  <c r="N48" i="109"/>
  <c r="M49" i="109"/>
  <c r="N49" i="109"/>
  <c r="M50" i="109"/>
  <c r="N50" i="109"/>
  <c r="M51" i="109"/>
  <c r="N51" i="109"/>
  <c r="M52" i="109"/>
  <c r="N52" i="109"/>
  <c r="M53" i="109"/>
  <c r="N53" i="109"/>
  <c r="M54" i="109"/>
  <c r="N54" i="109"/>
  <c r="M55" i="109"/>
  <c r="N55" i="109"/>
  <c r="M56" i="109"/>
  <c r="N56" i="109"/>
  <c r="M57" i="109"/>
  <c r="N57" i="109"/>
  <c r="M58" i="109"/>
  <c r="N58" i="109"/>
  <c r="M59" i="109"/>
  <c r="N59" i="109"/>
  <c r="M60" i="109"/>
  <c r="N60" i="109"/>
  <c r="L47" i="122" l="1"/>
  <c r="K47" i="122"/>
  <c r="K46" i="122"/>
  <c r="L46" i="122"/>
  <c r="K45" i="122"/>
  <c r="L45" i="122"/>
  <c r="A22" i="122"/>
  <c r="A23" i="122" s="1"/>
  <c r="A24" i="122" s="1"/>
  <c r="A25" i="122" s="1"/>
  <c r="A26" i="122" s="1"/>
  <c r="A27" i="122" s="1"/>
  <c r="J98" i="122"/>
  <c r="I98" i="122"/>
  <c r="H98" i="122"/>
  <c r="G98" i="122"/>
  <c r="I97" i="122"/>
  <c r="H97" i="122"/>
  <c r="G97" i="122"/>
  <c r="I100" i="122"/>
  <c r="H100" i="122"/>
  <c r="H116" i="82" s="1"/>
  <c r="V116" i="82" s="1"/>
  <c r="G100" i="122"/>
  <c r="G116" i="82" s="1"/>
  <c r="B100" i="122"/>
  <c r="K37" i="122"/>
  <c r="L37" i="122"/>
  <c r="K36" i="122"/>
  <c r="L36" i="122"/>
  <c r="K35" i="122"/>
  <c r="L35" i="122"/>
  <c r="K34" i="122"/>
  <c r="L34" i="122"/>
  <c r="K27" i="122"/>
  <c r="J27" i="122"/>
  <c r="L27" i="122" s="1"/>
  <c r="K26" i="122"/>
  <c r="L26" i="122"/>
  <c r="K25" i="122"/>
  <c r="L25" i="122"/>
  <c r="K24" i="122"/>
  <c r="L24" i="122"/>
  <c r="K23" i="122"/>
  <c r="L23" i="122"/>
  <c r="K22" i="122"/>
  <c r="L22" i="122"/>
  <c r="P26" i="122" l="1"/>
  <c r="Q26" i="122"/>
  <c r="P47" i="122"/>
  <c r="Q47" i="122"/>
  <c r="P22" i="122"/>
  <c r="Q22" i="122"/>
  <c r="P35" i="122"/>
  <c r="Q35" i="122"/>
  <c r="Q27" i="122"/>
  <c r="P27" i="122"/>
  <c r="Q24" i="122"/>
  <c r="P24" i="122"/>
  <c r="P34" i="122"/>
  <c r="Q34" i="122"/>
  <c r="P23" i="122"/>
  <c r="Q23" i="122"/>
  <c r="Q36" i="122"/>
  <c r="P36" i="122"/>
  <c r="Q45" i="122"/>
  <c r="P45" i="122"/>
  <c r="P25" i="122"/>
  <c r="Q25" i="122"/>
  <c r="P37" i="122"/>
  <c r="Q37" i="122"/>
  <c r="P46" i="122"/>
  <c r="Q46" i="122"/>
  <c r="L100" i="122"/>
  <c r="L116" i="82" s="1"/>
  <c r="J116" i="82" s="1"/>
  <c r="K100" i="122"/>
  <c r="K116" i="82" s="1"/>
  <c r="I116" i="82" s="1"/>
  <c r="J100" i="122"/>
  <c r="J97" i="122"/>
  <c r="H26" i="143"/>
  <c r="H33" i="143" s="1"/>
  <c r="F26" i="143"/>
  <c r="F33" i="143" s="1"/>
  <c r="B26" i="143"/>
  <c r="B25" i="143"/>
  <c r="H22" i="143"/>
  <c r="E40" i="104" s="1"/>
  <c r="F22" i="143"/>
  <c r="C40" i="104" s="1"/>
  <c r="A22" i="143"/>
  <c r="N21" i="143"/>
  <c r="M21" i="143"/>
  <c r="J21" i="143"/>
  <c r="O21" i="143" s="1"/>
  <c r="I21" i="143"/>
  <c r="G21" i="143"/>
  <c r="N20" i="143"/>
  <c r="M20" i="143"/>
  <c r="J20" i="143"/>
  <c r="O20" i="143" s="1"/>
  <c r="I20" i="143"/>
  <c r="G20" i="143"/>
  <c r="N19" i="143"/>
  <c r="M19" i="143"/>
  <c r="J19" i="143"/>
  <c r="P19" i="143" s="1"/>
  <c r="I19" i="143"/>
  <c r="G19" i="143"/>
  <c r="N18" i="143"/>
  <c r="M18" i="143"/>
  <c r="J18" i="143"/>
  <c r="O18" i="143" s="1"/>
  <c r="I18" i="143"/>
  <c r="N16" i="143"/>
  <c r="M16" i="143"/>
  <c r="J16" i="143"/>
  <c r="O16" i="143" s="1"/>
  <c r="I16" i="143"/>
  <c r="G16" i="143"/>
  <c r="P15" i="143"/>
  <c r="N15" i="143"/>
  <c r="M15" i="143"/>
  <c r="J15" i="143"/>
  <c r="O15" i="143" s="1"/>
  <c r="I15" i="143"/>
  <c r="G15" i="143"/>
  <c r="K15" i="143" s="1"/>
  <c r="N14" i="143"/>
  <c r="M14" i="143"/>
  <c r="J14" i="143"/>
  <c r="P14" i="143" s="1"/>
  <c r="I14" i="143"/>
  <c r="G14" i="143"/>
  <c r="N12" i="143"/>
  <c r="M12" i="143"/>
  <c r="J12" i="143"/>
  <c r="O12" i="143" s="1"/>
  <c r="I12" i="143"/>
  <c r="G12" i="143"/>
  <c r="N11" i="143"/>
  <c r="M11" i="143"/>
  <c r="J11" i="143"/>
  <c r="O11" i="143" s="1"/>
  <c r="I11" i="143"/>
  <c r="G11" i="143"/>
  <c r="N10" i="143"/>
  <c r="M10" i="143"/>
  <c r="J10" i="143"/>
  <c r="P10" i="143" s="1"/>
  <c r="I10" i="143"/>
  <c r="G10" i="143"/>
  <c r="N9" i="143"/>
  <c r="M9" i="143"/>
  <c r="J9" i="143"/>
  <c r="O9" i="143" s="1"/>
  <c r="I9" i="143"/>
  <c r="G9" i="143"/>
  <c r="N8" i="143"/>
  <c r="M8" i="143"/>
  <c r="J8" i="143"/>
  <c r="I8" i="143"/>
  <c r="K8" i="143" s="1"/>
  <c r="G8" i="143"/>
  <c r="J3" i="143"/>
  <c r="J2" i="143"/>
  <c r="I45" i="123"/>
  <c r="B45" i="123"/>
  <c r="I43" i="123"/>
  <c r="G43" i="123"/>
  <c r="P21" i="143" l="1"/>
  <c r="K21" i="143"/>
  <c r="P16" i="143"/>
  <c r="K11" i="143"/>
  <c r="P11" i="143"/>
  <c r="J24" i="143"/>
  <c r="P31" i="123"/>
  <c r="Q31" i="123"/>
  <c r="P8" i="143"/>
  <c r="G22" i="143"/>
  <c r="D40" i="104" s="1"/>
  <c r="P12" i="143"/>
  <c r="K16" i="143"/>
  <c r="O8" i="143"/>
  <c r="K9" i="143"/>
  <c r="K19" i="143"/>
  <c r="K14" i="143"/>
  <c r="P9" i="143"/>
  <c r="O19" i="143"/>
  <c r="G26" i="143"/>
  <c r="G33" i="143" s="1"/>
  <c r="K10" i="143"/>
  <c r="K20" i="143"/>
  <c r="M22" i="143"/>
  <c r="K12" i="143"/>
  <c r="P18" i="143"/>
  <c r="O14" i="143"/>
  <c r="P20" i="143"/>
  <c r="N22" i="143"/>
  <c r="O10" i="143"/>
  <c r="I26" i="143"/>
  <c r="I33" i="143" s="1"/>
  <c r="K18" i="143"/>
  <c r="I22" i="143"/>
  <c r="F40" i="104" s="1"/>
  <c r="J22" i="143"/>
  <c r="G40" i="104" s="1"/>
  <c r="J26" i="143"/>
  <c r="J33" i="143" s="1"/>
  <c r="K19" i="127"/>
  <c r="L19" i="127"/>
  <c r="K20" i="127"/>
  <c r="I19" i="108"/>
  <c r="J19" i="108"/>
  <c r="K19" i="108"/>
  <c r="I20" i="108"/>
  <c r="K20" i="108" s="1"/>
  <c r="J20" i="108"/>
  <c r="I21" i="108"/>
  <c r="J21" i="108"/>
  <c r="K21" i="108"/>
  <c r="I22" i="108"/>
  <c r="J22" i="108"/>
  <c r="K22" i="108"/>
  <c r="K25" i="115"/>
  <c r="L25" i="115"/>
  <c r="J28" i="114"/>
  <c r="K28" i="114"/>
  <c r="L28" i="114"/>
  <c r="L29" i="114"/>
  <c r="K29" i="114"/>
  <c r="K23" i="119"/>
  <c r="L23" i="119"/>
  <c r="K22" i="118"/>
  <c r="L22" i="118"/>
  <c r="H51" i="142"/>
  <c r="H58" i="142" s="1"/>
  <c r="F51" i="142"/>
  <c r="F58" i="142" s="1"/>
  <c r="B51" i="142"/>
  <c r="B50" i="142"/>
  <c r="H47" i="142"/>
  <c r="E32" i="104" s="1"/>
  <c r="F47" i="142"/>
  <c r="C32" i="104" s="1"/>
  <c r="A47" i="142"/>
  <c r="N46" i="142"/>
  <c r="M46" i="142"/>
  <c r="J46" i="142"/>
  <c r="P46" i="142" s="1"/>
  <c r="I46" i="142"/>
  <c r="K46" i="142" s="1"/>
  <c r="G46" i="142"/>
  <c r="P45" i="142"/>
  <c r="N45" i="142"/>
  <c r="M45" i="142"/>
  <c r="J45" i="142"/>
  <c r="O45" i="142" s="1"/>
  <c r="I45" i="142"/>
  <c r="G45" i="142"/>
  <c r="K45" i="142" s="1"/>
  <c r="N44" i="142"/>
  <c r="M44" i="142"/>
  <c r="J44" i="142"/>
  <c r="P44" i="142" s="1"/>
  <c r="I44" i="142"/>
  <c r="K44" i="142" s="1"/>
  <c r="G44" i="142"/>
  <c r="P42" i="142"/>
  <c r="N42" i="142"/>
  <c r="M42" i="142"/>
  <c r="J42" i="142"/>
  <c r="O42" i="142" s="1"/>
  <c r="I42" i="142"/>
  <c r="K42" i="142" s="1"/>
  <c r="G42" i="142"/>
  <c r="N40" i="142"/>
  <c r="M40" i="142"/>
  <c r="J40" i="142"/>
  <c r="P40" i="142" s="1"/>
  <c r="I40" i="142"/>
  <c r="K40" i="142" s="1"/>
  <c r="G40" i="142"/>
  <c r="P39" i="142"/>
  <c r="N39" i="142"/>
  <c r="M39" i="142"/>
  <c r="J39" i="142"/>
  <c r="O39" i="142" s="1"/>
  <c r="I39" i="142"/>
  <c r="K39" i="142" s="1"/>
  <c r="G39" i="142"/>
  <c r="N38" i="142"/>
  <c r="M38" i="142"/>
  <c r="J38" i="142"/>
  <c r="P38" i="142" s="1"/>
  <c r="I38" i="142"/>
  <c r="K38" i="142" s="1"/>
  <c r="G38" i="142"/>
  <c r="P37" i="142"/>
  <c r="N37" i="142"/>
  <c r="M37" i="142"/>
  <c r="J37" i="142"/>
  <c r="O37" i="142" s="1"/>
  <c r="I37" i="142"/>
  <c r="K37" i="142" s="1"/>
  <c r="G37" i="142"/>
  <c r="N36" i="142"/>
  <c r="M36" i="142"/>
  <c r="J36" i="142"/>
  <c r="P36" i="142" s="1"/>
  <c r="I36" i="142"/>
  <c r="K36" i="142" s="1"/>
  <c r="G36" i="142"/>
  <c r="G51" i="142" s="1"/>
  <c r="G58" i="142" s="1"/>
  <c r="P34" i="142"/>
  <c r="N34" i="142"/>
  <c r="M34" i="142"/>
  <c r="J34" i="142"/>
  <c r="O34" i="142" s="1"/>
  <c r="I34" i="142"/>
  <c r="K34" i="142" s="1"/>
  <c r="G34" i="142"/>
  <c r="N33" i="142"/>
  <c r="M33" i="142"/>
  <c r="J33" i="142"/>
  <c r="P33" i="142" s="1"/>
  <c r="I33" i="142"/>
  <c r="K33" i="142" s="1"/>
  <c r="G33" i="142"/>
  <c r="P32" i="142"/>
  <c r="N32" i="142"/>
  <c r="M32" i="142"/>
  <c r="J32" i="142"/>
  <c r="O32" i="142" s="1"/>
  <c r="I32" i="142"/>
  <c r="K32" i="142" s="1"/>
  <c r="G32" i="142"/>
  <c r="N31" i="142"/>
  <c r="M31" i="142"/>
  <c r="J31" i="142"/>
  <c r="P31" i="142" s="1"/>
  <c r="I31" i="142"/>
  <c r="K31" i="142" s="1"/>
  <c r="G31" i="142"/>
  <c r="P30" i="142"/>
  <c r="N30" i="142"/>
  <c r="M30" i="142"/>
  <c r="J30" i="142"/>
  <c r="O30" i="142" s="1"/>
  <c r="I30" i="142"/>
  <c r="K30" i="142" s="1"/>
  <c r="G30" i="142"/>
  <c r="N28" i="142"/>
  <c r="M28" i="142"/>
  <c r="J28" i="142"/>
  <c r="P28" i="142" s="1"/>
  <c r="I28" i="142"/>
  <c r="K28" i="142" s="1"/>
  <c r="G28" i="142"/>
  <c r="P27" i="142"/>
  <c r="N27" i="142"/>
  <c r="M27" i="142"/>
  <c r="J27" i="142"/>
  <c r="O27" i="142" s="1"/>
  <c r="I27" i="142"/>
  <c r="K27" i="142" s="1"/>
  <c r="G27" i="142"/>
  <c r="N26" i="142"/>
  <c r="M26" i="142"/>
  <c r="J26" i="142"/>
  <c r="P26" i="142" s="1"/>
  <c r="I26" i="142"/>
  <c r="K26" i="142" s="1"/>
  <c r="G26" i="142"/>
  <c r="P25" i="142"/>
  <c r="N25" i="142"/>
  <c r="M25" i="142"/>
  <c r="J25" i="142"/>
  <c r="O25" i="142" s="1"/>
  <c r="I25" i="142"/>
  <c r="K25" i="142" s="1"/>
  <c r="G25" i="142"/>
  <c r="N24" i="142"/>
  <c r="M24" i="142"/>
  <c r="J24" i="142"/>
  <c r="P24" i="142" s="1"/>
  <c r="I24" i="142"/>
  <c r="K24" i="142" s="1"/>
  <c r="G24" i="142"/>
  <c r="P22" i="142"/>
  <c r="N22" i="142"/>
  <c r="M22" i="142"/>
  <c r="J22" i="142"/>
  <c r="O22" i="142" s="1"/>
  <c r="G22" i="142"/>
  <c r="K22" i="142" s="1"/>
  <c r="P21" i="142"/>
  <c r="N21" i="142"/>
  <c r="M21" i="142"/>
  <c r="J21" i="142"/>
  <c r="O21" i="142" s="1"/>
  <c r="G21" i="142"/>
  <c r="K21" i="142" s="1"/>
  <c r="N20" i="142"/>
  <c r="M20" i="142"/>
  <c r="K20" i="142"/>
  <c r="J20" i="142"/>
  <c r="P20" i="142" s="1"/>
  <c r="N19" i="142"/>
  <c r="M19" i="142"/>
  <c r="J19" i="142"/>
  <c r="O17" i="142"/>
  <c r="N17" i="142"/>
  <c r="M17" i="142"/>
  <c r="K17" i="142"/>
  <c r="J17" i="142"/>
  <c r="P17" i="142" s="1"/>
  <c r="I17" i="142"/>
  <c r="G17" i="142"/>
  <c r="P16" i="142"/>
  <c r="O16" i="142"/>
  <c r="N16" i="142"/>
  <c r="M16" i="142"/>
  <c r="J16" i="142"/>
  <c r="I16" i="142"/>
  <c r="K16" i="142" s="1"/>
  <c r="G16" i="142"/>
  <c r="O15" i="142"/>
  <c r="N15" i="142"/>
  <c r="M15" i="142"/>
  <c r="K15" i="142"/>
  <c r="J15" i="142"/>
  <c r="P15" i="142" s="1"/>
  <c r="I15" i="142"/>
  <c r="G15" i="142"/>
  <c r="P14" i="142"/>
  <c r="O14" i="142"/>
  <c r="N14" i="142"/>
  <c r="M14" i="142"/>
  <c r="J14" i="142"/>
  <c r="I14" i="142"/>
  <c r="K14" i="142" s="1"/>
  <c r="G14" i="142"/>
  <c r="O12" i="142"/>
  <c r="N12" i="142"/>
  <c r="M12" i="142"/>
  <c r="K12" i="142"/>
  <c r="J12" i="142"/>
  <c r="P12" i="142" s="1"/>
  <c r="I12" i="142"/>
  <c r="G12" i="142"/>
  <c r="P11" i="142"/>
  <c r="O11" i="142"/>
  <c r="N11" i="142"/>
  <c r="M11" i="142"/>
  <c r="J11" i="142"/>
  <c r="I11" i="142"/>
  <c r="K11" i="142" s="1"/>
  <c r="G11" i="142"/>
  <c r="O10" i="142"/>
  <c r="N10" i="142"/>
  <c r="M10" i="142"/>
  <c r="K10" i="142"/>
  <c r="J10" i="142"/>
  <c r="P10" i="142" s="1"/>
  <c r="I10" i="142"/>
  <c r="G10" i="142"/>
  <c r="P9" i="142"/>
  <c r="O9" i="142"/>
  <c r="N9" i="142"/>
  <c r="M9" i="142"/>
  <c r="J9" i="142"/>
  <c r="I9" i="142"/>
  <c r="K9" i="142" s="1"/>
  <c r="G9" i="142"/>
  <c r="O8" i="142"/>
  <c r="N8" i="142"/>
  <c r="M8" i="142"/>
  <c r="K8" i="142"/>
  <c r="J8" i="142"/>
  <c r="P8" i="142" s="1"/>
  <c r="I8" i="142"/>
  <c r="I47" i="142" s="1"/>
  <c r="F32" i="104" s="1"/>
  <c r="G8" i="142"/>
  <c r="G47" i="142" s="1"/>
  <c r="D32" i="104" s="1"/>
  <c r="J3" i="142"/>
  <c r="J2" i="142"/>
  <c r="E33" i="83"/>
  <c r="H52" i="141"/>
  <c r="F52" i="141"/>
  <c r="B52" i="141"/>
  <c r="H50" i="141"/>
  <c r="F50" i="141"/>
  <c r="B50" i="141"/>
  <c r="B49" i="141"/>
  <c r="H46" i="141"/>
  <c r="F46" i="141"/>
  <c r="C33" i="83" s="1"/>
  <c r="A46" i="141"/>
  <c r="N45" i="141"/>
  <c r="M45" i="141"/>
  <c r="J45" i="141"/>
  <c r="P45" i="141" s="1"/>
  <c r="I45" i="141"/>
  <c r="K45" i="141" s="1"/>
  <c r="G45" i="141"/>
  <c r="N44" i="141"/>
  <c r="M44" i="141"/>
  <c r="J44" i="141"/>
  <c r="P44" i="141" s="1"/>
  <c r="I44" i="141"/>
  <c r="G44" i="141"/>
  <c r="N43" i="141"/>
  <c r="M43" i="141"/>
  <c r="J43" i="141"/>
  <c r="P43" i="141" s="1"/>
  <c r="I43" i="141"/>
  <c r="K43" i="141" s="1"/>
  <c r="G43" i="141"/>
  <c r="P42" i="141"/>
  <c r="O42" i="141"/>
  <c r="N42" i="141"/>
  <c r="M42" i="141"/>
  <c r="N41" i="141"/>
  <c r="M41" i="141"/>
  <c r="J41" i="141"/>
  <c r="P41" i="141" s="1"/>
  <c r="I41" i="141"/>
  <c r="K41" i="141" s="1"/>
  <c r="G41" i="141"/>
  <c r="P40" i="141"/>
  <c r="O40" i="141"/>
  <c r="N40" i="141"/>
  <c r="M40" i="141"/>
  <c r="P39" i="141"/>
  <c r="N39" i="141"/>
  <c r="M39" i="141"/>
  <c r="J39" i="141"/>
  <c r="O39" i="141" s="1"/>
  <c r="I39" i="141"/>
  <c r="G39" i="141"/>
  <c r="P38" i="141"/>
  <c r="N38" i="141"/>
  <c r="M38" i="141"/>
  <c r="J38" i="141"/>
  <c r="O38" i="141" s="1"/>
  <c r="I38" i="141"/>
  <c r="K38" i="141" s="1"/>
  <c r="G38" i="141"/>
  <c r="N37" i="141"/>
  <c r="M37" i="141"/>
  <c r="J37" i="141"/>
  <c r="P37" i="141" s="1"/>
  <c r="I37" i="141"/>
  <c r="K37" i="141" s="1"/>
  <c r="G37" i="141"/>
  <c r="N36" i="141"/>
  <c r="M36" i="141"/>
  <c r="J36" i="141"/>
  <c r="O36" i="141" s="1"/>
  <c r="I36" i="141"/>
  <c r="K36" i="141" s="1"/>
  <c r="G36" i="141"/>
  <c r="N35" i="141"/>
  <c r="M35" i="141"/>
  <c r="J35" i="141"/>
  <c r="P35" i="141" s="1"/>
  <c r="I35" i="141"/>
  <c r="K35" i="141" s="1"/>
  <c r="G35" i="141"/>
  <c r="P34" i="141"/>
  <c r="O34" i="141"/>
  <c r="N34" i="141"/>
  <c r="M34" i="141"/>
  <c r="P33" i="141"/>
  <c r="O33" i="141"/>
  <c r="N33" i="141"/>
  <c r="M33" i="141"/>
  <c r="J33" i="141"/>
  <c r="I33" i="141"/>
  <c r="K33" i="141" s="1"/>
  <c r="G33" i="141"/>
  <c r="N32" i="141"/>
  <c r="M32" i="141"/>
  <c r="J32" i="141"/>
  <c r="P32" i="141" s="1"/>
  <c r="I32" i="141"/>
  <c r="K32" i="141" s="1"/>
  <c r="G32" i="141"/>
  <c r="N31" i="141"/>
  <c r="M31" i="141"/>
  <c r="J31" i="141"/>
  <c r="O31" i="141" s="1"/>
  <c r="I31" i="141"/>
  <c r="G31" i="141"/>
  <c r="P30" i="141"/>
  <c r="O30" i="141"/>
  <c r="N30" i="141"/>
  <c r="M30" i="141"/>
  <c r="J30" i="141"/>
  <c r="I30" i="141"/>
  <c r="K30" i="141" s="1"/>
  <c r="G30" i="141"/>
  <c r="N29" i="141"/>
  <c r="M29" i="141"/>
  <c r="J29" i="141"/>
  <c r="P29" i="141" s="1"/>
  <c r="I29" i="141"/>
  <c r="G29" i="141"/>
  <c r="P28" i="141"/>
  <c r="O28" i="141"/>
  <c r="N28" i="141"/>
  <c r="M28" i="141"/>
  <c r="N27" i="141"/>
  <c r="M27" i="141"/>
  <c r="J27" i="141"/>
  <c r="P27" i="141" s="1"/>
  <c r="I27" i="141"/>
  <c r="K27" i="141" s="1"/>
  <c r="G27" i="141"/>
  <c r="N26" i="141"/>
  <c r="M26" i="141"/>
  <c r="J26" i="141"/>
  <c r="O26" i="141" s="1"/>
  <c r="I26" i="141"/>
  <c r="G26" i="141"/>
  <c r="P25" i="141"/>
  <c r="N25" i="141"/>
  <c r="M25" i="141"/>
  <c r="J25" i="141"/>
  <c r="O25" i="141" s="1"/>
  <c r="G25" i="141"/>
  <c r="G52" i="141" s="1"/>
  <c r="N24" i="141"/>
  <c r="M24" i="141"/>
  <c r="J24" i="141"/>
  <c r="G24" i="141"/>
  <c r="N23" i="141"/>
  <c r="M23" i="141"/>
  <c r="J23" i="141"/>
  <c r="O23" i="141" s="1"/>
  <c r="K23" i="141"/>
  <c r="P22" i="141"/>
  <c r="O22" i="141"/>
  <c r="N22" i="141"/>
  <c r="M22" i="141"/>
  <c r="N21" i="141"/>
  <c r="M21" i="141"/>
  <c r="J21" i="141"/>
  <c r="O21" i="141" s="1"/>
  <c r="G21" i="141"/>
  <c r="K21" i="141" s="1"/>
  <c r="N20" i="141"/>
  <c r="M20" i="141"/>
  <c r="J20" i="141"/>
  <c r="P20" i="141" s="1"/>
  <c r="G20" i="141"/>
  <c r="K20" i="141" s="1"/>
  <c r="N19" i="141"/>
  <c r="M19" i="141"/>
  <c r="J19" i="141"/>
  <c r="O19" i="141" s="1"/>
  <c r="G19" i="141"/>
  <c r="K19" i="141" s="1"/>
  <c r="P17" i="141"/>
  <c r="N17" i="141"/>
  <c r="M17" i="141"/>
  <c r="K17" i="141"/>
  <c r="J17" i="141"/>
  <c r="O17" i="141" s="1"/>
  <c r="I17" i="141"/>
  <c r="G17" i="141"/>
  <c r="N16" i="141"/>
  <c r="M16" i="141"/>
  <c r="J16" i="141"/>
  <c r="P16" i="141" s="1"/>
  <c r="I16" i="141"/>
  <c r="K16" i="141" s="1"/>
  <c r="G16" i="141"/>
  <c r="N15" i="141"/>
  <c r="M15" i="141"/>
  <c r="J15" i="141"/>
  <c r="O15" i="141" s="1"/>
  <c r="I15" i="141"/>
  <c r="G15" i="141"/>
  <c r="P14" i="141"/>
  <c r="N14" i="141"/>
  <c r="M14" i="141"/>
  <c r="J14" i="141"/>
  <c r="O14" i="141" s="1"/>
  <c r="I14" i="141"/>
  <c r="G14" i="141"/>
  <c r="K14" i="141" s="1"/>
  <c r="N12" i="141"/>
  <c r="M12" i="141"/>
  <c r="J12" i="141"/>
  <c r="P12" i="141" s="1"/>
  <c r="I12" i="141"/>
  <c r="K12" i="141" s="1"/>
  <c r="G12" i="141"/>
  <c r="N11" i="141"/>
  <c r="M11" i="141"/>
  <c r="J11" i="141"/>
  <c r="P11" i="141" s="1"/>
  <c r="I11" i="141"/>
  <c r="G11" i="141"/>
  <c r="N10" i="141"/>
  <c r="M10" i="141"/>
  <c r="J10" i="141"/>
  <c r="O10" i="141" s="1"/>
  <c r="I10" i="141"/>
  <c r="K10" i="141" s="1"/>
  <c r="G10" i="141"/>
  <c r="P9" i="141"/>
  <c r="O9" i="141"/>
  <c r="N9" i="141"/>
  <c r="M9" i="141"/>
  <c r="K9" i="141"/>
  <c r="J9" i="141"/>
  <c r="I9" i="141"/>
  <c r="G9" i="141"/>
  <c r="N8" i="141"/>
  <c r="M8" i="141"/>
  <c r="J8" i="141"/>
  <c r="O8" i="141" s="1"/>
  <c r="I8" i="141"/>
  <c r="K8" i="141" s="1"/>
  <c r="G8" i="141"/>
  <c r="J3" i="141"/>
  <c r="J2" i="141"/>
  <c r="C27" i="104"/>
  <c r="H51" i="140"/>
  <c r="H58" i="140" s="1"/>
  <c r="G51" i="140"/>
  <c r="G58" i="140" s="1"/>
  <c r="F51" i="140"/>
  <c r="F58" i="140" s="1"/>
  <c r="B51" i="140"/>
  <c r="B50" i="140"/>
  <c r="H47" i="140"/>
  <c r="E27" i="104" s="1"/>
  <c r="F47" i="140"/>
  <c r="A47" i="140"/>
  <c r="P46" i="140"/>
  <c r="N46" i="140"/>
  <c r="M46" i="140"/>
  <c r="J46" i="140"/>
  <c r="O46" i="140" s="1"/>
  <c r="I46" i="140"/>
  <c r="K46" i="140" s="1"/>
  <c r="G46" i="140"/>
  <c r="P45" i="140"/>
  <c r="O45" i="140"/>
  <c r="N45" i="140"/>
  <c r="M45" i="140"/>
  <c r="K45" i="140"/>
  <c r="J45" i="140"/>
  <c r="I45" i="140"/>
  <c r="G45" i="140"/>
  <c r="P44" i="140"/>
  <c r="N44" i="140"/>
  <c r="M44" i="140"/>
  <c r="J44" i="140"/>
  <c r="O44" i="140" s="1"/>
  <c r="I44" i="140"/>
  <c r="K44" i="140" s="1"/>
  <c r="G44" i="140"/>
  <c r="P42" i="140"/>
  <c r="O42" i="140"/>
  <c r="N42" i="140"/>
  <c r="M42" i="140"/>
  <c r="K42" i="140"/>
  <c r="J42" i="140"/>
  <c r="I42" i="140"/>
  <c r="G42" i="140"/>
  <c r="P40" i="140"/>
  <c r="N40" i="140"/>
  <c r="M40" i="140"/>
  <c r="J40" i="140"/>
  <c r="O40" i="140" s="1"/>
  <c r="I40" i="140"/>
  <c r="K40" i="140" s="1"/>
  <c r="G40" i="140"/>
  <c r="P39" i="140"/>
  <c r="O39" i="140"/>
  <c r="N39" i="140"/>
  <c r="M39" i="140"/>
  <c r="K39" i="140"/>
  <c r="J39" i="140"/>
  <c r="I39" i="140"/>
  <c r="G39" i="140"/>
  <c r="P38" i="140"/>
  <c r="N38" i="140"/>
  <c r="M38" i="140"/>
  <c r="J38" i="140"/>
  <c r="O38" i="140" s="1"/>
  <c r="I38" i="140"/>
  <c r="K38" i="140" s="1"/>
  <c r="G38" i="140"/>
  <c r="P37" i="140"/>
  <c r="O37" i="140"/>
  <c r="N37" i="140"/>
  <c r="M37" i="140"/>
  <c r="K37" i="140"/>
  <c r="J37" i="140"/>
  <c r="I37" i="140"/>
  <c r="G37" i="140"/>
  <c r="P36" i="140"/>
  <c r="N36" i="140"/>
  <c r="M36" i="140"/>
  <c r="J36" i="140"/>
  <c r="O36" i="140" s="1"/>
  <c r="I36" i="140"/>
  <c r="K36" i="140" s="1"/>
  <c r="G36" i="140"/>
  <c r="P34" i="140"/>
  <c r="O34" i="140"/>
  <c r="N34" i="140"/>
  <c r="M34" i="140"/>
  <c r="K34" i="140"/>
  <c r="J34" i="140"/>
  <c r="I34" i="140"/>
  <c r="G34" i="140"/>
  <c r="P33" i="140"/>
  <c r="N33" i="140"/>
  <c r="M33" i="140"/>
  <c r="J33" i="140"/>
  <c r="O33" i="140" s="1"/>
  <c r="I33" i="140"/>
  <c r="K33" i="140" s="1"/>
  <c r="G33" i="140"/>
  <c r="P32" i="140"/>
  <c r="O32" i="140"/>
  <c r="N32" i="140"/>
  <c r="M32" i="140"/>
  <c r="K32" i="140"/>
  <c r="J32" i="140"/>
  <c r="I32" i="140"/>
  <c r="G32" i="140"/>
  <c r="P31" i="140"/>
  <c r="N31" i="140"/>
  <c r="M31" i="140"/>
  <c r="J31" i="140"/>
  <c r="O31" i="140" s="1"/>
  <c r="I31" i="140"/>
  <c r="K31" i="140" s="1"/>
  <c r="G31" i="140"/>
  <c r="P30" i="140"/>
  <c r="O30" i="140"/>
  <c r="N30" i="140"/>
  <c r="M30" i="140"/>
  <c r="K30" i="140"/>
  <c r="J30" i="140"/>
  <c r="I30" i="140"/>
  <c r="G30" i="140"/>
  <c r="P28" i="140"/>
  <c r="N28" i="140"/>
  <c r="M28" i="140"/>
  <c r="J28" i="140"/>
  <c r="O28" i="140" s="1"/>
  <c r="I28" i="140"/>
  <c r="K28" i="140" s="1"/>
  <c r="G28" i="140"/>
  <c r="P27" i="140"/>
  <c r="O27" i="140"/>
  <c r="N27" i="140"/>
  <c r="M27" i="140"/>
  <c r="K27" i="140"/>
  <c r="J27" i="140"/>
  <c r="I27" i="140"/>
  <c r="G27" i="140"/>
  <c r="P26" i="140"/>
  <c r="N26" i="140"/>
  <c r="M26" i="140"/>
  <c r="J26" i="140"/>
  <c r="O26" i="140" s="1"/>
  <c r="I26" i="140"/>
  <c r="K26" i="140" s="1"/>
  <c r="G26" i="140"/>
  <c r="P25" i="140"/>
  <c r="O25" i="140"/>
  <c r="N25" i="140"/>
  <c r="M25" i="140"/>
  <c r="K25" i="140"/>
  <c r="J25" i="140"/>
  <c r="I25" i="140"/>
  <c r="G25" i="140"/>
  <c r="P24" i="140"/>
  <c r="N24" i="140"/>
  <c r="M24" i="140"/>
  <c r="J24" i="140"/>
  <c r="O24" i="140" s="1"/>
  <c r="I24" i="140"/>
  <c r="K24" i="140" s="1"/>
  <c r="G24" i="140"/>
  <c r="P22" i="140"/>
  <c r="O22" i="140"/>
  <c r="N22" i="140"/>
  <c r="M22" i="140"/>
  <c r="K22" i="140"/>
  <c r="J22" i="140"/>
  <c r="G22" i="140"/>
  <c r="O21" i="140"/>
  <c r="N21" i="140"/>
  <c r="M21" i="140"/>
  <c r="K21" i="140"/>
  <c r="J21" i="140"/>
  <c r="P21" i="140" s="1"/>
  <c r="G21" i="140"/>
  <c r="N20" i="140"/>
  <c r="M20" i="140"/>
  <c r="K20" i="140"/>
  <c r="J20" i="140"/>
  <c r="P20" i="140" s="1"/>
  <c r="N19" i="140"/>
  <c r="M19" i="140"/>
  <c r="J19" i="140"/>
  <c r="O19" i="140" s="1"/>
  <c r="N17" i="140"/>
  <c r="M17" i="140"/>
  <c r="J17" i="140"/>
  <c r="P17" i="140" s="1"/>
  <c r="I17" i="140"/>
  <c r="G17" i="140"/>
  <c r="K17" i="140" s="1"/>
  <c r="P16" i="140"/>
  <c r="O16" i="140"/>
  <c r="N16" i="140"/>
  <c r="M16" i="140"/>
  <c r="J16" i="140"/>
  <c r="I16" i="140"/>
  <c r="K16" i="140" s="1"/>
  <c r="G16" i="140"/>
  <c r="N15" i="140"/>
  <c r="M15" i="140"/>
  <c r="J15" i="140"/>
  <c r="P15" i="140" s="1"/>
  <c r="I15" i="140"/>
  <c r="G15" i="140"/>
  <c r="K15" i="140" s="1"/>
  <c r="P14" i="140"/>
  <c r="O14" i="140"/>
  <c r="N14" i="140"/>
  <c r="M14" i="140"/>
  <c r="J14" i="140"/>
  <c r="I14" i="140"/>
  <c r="K14" i="140" s="1"/>
  <c r="G14" i="140"/>
  <c r="N12" i="140"/>
  <c r="M12" i="140"/>
  <c r="J12" i="140"/>
  <c r="P12" i="140" s="1"/>
  <c r="I12" i="140"/>
  <c r="K12" i="140" s="1"/>
  <c r="G12" i="140"/>
  <c r="P11" i="140"/>
  <c r="O11" i="140"/>
  <c r="N11" i="140"/>
  <c r="M11" i="140"/>
  <c r="J11" i="140"/>
  <c r="I11" i="140"/>
  <c r="K11" i="140" s="1"/>
  <c r="G11" i="140"/>
  <c r="N10" i="140"/>
  <c r="M10" i="140"/>
  <c r="J10" i="140"/>
  <c r="P10" i="140" s="1"/>
  <c r="I10" i="140"/>
  <c r="K10" i="140" s="1"/>
  <c r="G10" i="140"/>
  <c r="P9" i="140"/>
  <c r="O9" i="140"/>
  <c r="N9" i="140"/>
  <c r="M9" i="140"/>
  <c r="J9" i="140"/>
  <c r="I9" i="140"/>
  <c r="K9" i="140" s="1"/>
  <c r="G9" i="140"/>
  <c r="N8" i="140"/>
  <c r="M8" i="140"/>
  <c r="J8" i="140"/>
  <c r="P8" i="140" s="1"/>
  <c r="I8" i="140"/>
  <c r="I51" i="140" s="1"/>
  <c r="I58" i="140" s="1"/>
  <c r="G8" i="140"/>
  <c r="G47" i="140" s="1"/>
  <c r="D27" i="104" s="1"/>
  <c r="J3" i="140"/>
  <c r="J2" i="140"/>
  <c r="I53" i="131"/>
  <c r="H53" i="131"/>
  <c r="F53" i="131"/>
  <c r="B53" i="131"/>
  <c r="H51" i="131"/>
  <c r="F51" i="131"/>
  <c r="C25" i="104"/>
  <c r="A26" i="104"/>
  <c r="A27" i="104"/>
  <c r="A28" i="104"/>
  <c r="A29" i="104"/>
  <c r="A30" i="104" s="1"/>
  <c r="A31" i="104" s="1"/>
  <c r="A32" i="104" s="1"/>
  <c r="A33" i="104" s="1"/>
  <c r="A34" i="104" s="1"/>
  <c r="A35" i="104" s="1"/>
  <c r="A36" i="104" s="1"/>
  <c r="A37" i="104" s="1"/>
  <c r="A38" i="104" s="1"/>
  <c r="A39" i="104" s="1"/>
  <c r="A40" i="104" s="1"/>
  <c r="A25" i="104"/>
  <c r="J19" i="139"/>
  <c r="K19" i="139"/>
  <c r="H51" i="139"/>
  <c r="H58" i="139" s="1"/>
  <c r="F51" i="139"/>
  <c r="F58" i="139" s="1"/>
  <c r="B51" i="139"/>
  <c r="B50" i="139"/>
  <c r="H47" i="139"/>
  <c r="E25" i="104" s="1"/>
  <c r="F47" i="139"/>
  <c r="A47" i="139"/>
  <c r="P46" i="139"/>
  <c r="O46" i="139"/>
  <c r="N46" i="139"/>
  <c r="M46" i="139"/>
  <c r="J46" i="139"/>
  <c r="I46" i="139"/>
  <c r="K46" i="139" s="1"/>
  <c r="G46" i="139"/>
  <c r="N45" i="139"/>
  <c r="M45" i="139"/>
  <c r="J45" i="139"/>
  <c r="P45" i="139" s="1"/>
  <c r="I45" i="139"/>
  <c r="K45" i="139" s="1"/>
  <c r="G45" i="139"/>
  <c r="P44" i="139"/>
  <c r="O44" i="139"/>
  <c r="N44" i="139"/>
  <c r="M44" i="139"/>
  <c r="J44" i="139"/>
  <c r="I44" i="139"/>
  <c r="K44" i="139" s="1"/>
  <c r="G44" i="139"/>
  <c r="N42" i="139"/>
  <c r="M42" i="139"/>
  <c r="J42" i="139"/>
  <c r="P42" i="139" s="1"/>
  <c r="I42" i="139"/>
  <c r="K42" i="139" s="1"/>
  <c r="G42" i="139"/>
  <c r="P40" i="139"/>
  <c r="O40" i="139"/>
  <c r="N40" i="139"/>
  <c r="M40" i="139"/>
  <c r="J40" i="139"/>
  <c r="I40" i="139"/>
  <c r="K40" i="139" s="1"/>
  <c r="G40" i="139"/>
  <c r="N39" i="139"/>
  <c r="M39" i="139"/>
  <c r="J39" i="139"/>
  <c r="P39" i="139" s="1"/>
  <c r="I39" i="139"/>
  <c r="K39" i="139" s="1"/>
  <c r="G39" i="139"/>
  <c r="P38" i="139"/>
  <c r="O38" i="139"/>
  <c r="N38" i="139"/>
  <c r="M38" i="139"/>
  <c r="J38" i="139"/>
  <c r="I38" i="139"/>
  <c r="K38" i="139" s="1"/>
  <c r="G38" i="139"/>
  <c r="N37" i="139"/>
  <c r="M37" i="139"/>
  <c r="J37" i="139"/>
  <c r="P37" i="139" s="1"/>
  <c r="I37" i="139"/>
  <c r="K37" i="139" s="1"/>
  <c r="G37" i="139"/>
  <c r="P36" i="139"/>
  <c r="O36" i="139"/>
  <c r="N36" i="139"/>
  <c r="M36" i="139"/>
  <c r="J36" i="139"/>
  <c r="I36" i="139"/>
  <c r="K36" i="139" s="1"/>
  <c r="G36" i="139"/>
  <c r="N34" i="139"/>
  <c r="M34" i="139"/>
  <c r="J34" i="139"/>
  <c r="P34" i="139" s="1"/>
  <c r="I34" i="139"/>
  <c r="K34" i="139" s="1"/>
  <c r="G34" i="139"/>
  <c r="P33" i="139"/>
  <c r="O33" i="139"/>
  <c r="N33" i="139"/>
  <c r="M33" i="139"/>
  <c r="J33" i="139"/>
  <c r="I33" i="139"/>
  <c r="K33" i="139" s="1"/>
  <c r="G33" i="139"/>
  <c r="N32" i="139"/>
  <c r="M32" i="139"/>
  <c r="J32" i="139"/>
  <c r="P32" i="139" s="1"/>
  <c r="I32" i="139"/>
  <c r="K32" i="139" s="1"/>
  <c r="G32" i="139"/>
  <c r="P31" i="139"/>
  <c r="O31" i="139"/>
  <c r="N31" i="139"/>
  <c r="M31" i="139"/>
  <c r="J31" i="139"/>
  <c r="I31" i="139"/>
  <c r="K31" i="139" s="1"/>
  <c r="G31" i="139"/>
  <c r="N30" i="139"/>
  <c r="M30" i="139"/>
  <c r="J30" i="139"/>
  <c r="P30" i="139" s="1"/>
  <c r="I30" i="139"/>
  <c r="K30" i="139" s="1"/>
  <c r="G30" i="139"/>
  <c r="P28" i="139"/>
  <c r="O28" i="139"/>
  <c r="N28" i="139"/>
  <c r="M28" i="139"/>
  <c r="J28" i="139"/>
  <c r="I28" i="139"/>
  <c r="K28" i="139" s="1"/>
  <c r="G28" i="139"/>
  <c r="N27" i="139"/>
  <c r="M27" i="139"/>
  <c r="J27" i="139"/>
  <c r="P27" i="139" s="1"/>
  <c r="I27" i="139"/>
  <c r="K27" i="139" s="1"/>
  <c r="G27" i="139"/>
  <c r="P26" i="139"/>
  <c r="O26" i="139"/>
  <c r="N26" i="139"/>
  <c r="M26" i="139"/>
  <c r="J26" i="139"/>
  <c r="I26" i="139"/>
  <c r="K26" i="139" s="1"/>
  <c r="G26" i="139"/>
  <c r="N25" i="139"/>
  <c r="M25" i="139"/>
  <c r="J25" i="139"/>
  <c r="P25" i="139" s="1"/>
  <c r="I25" i="139"/>
  <c r="K25" i="139" s="1"/>
  <c r="G25" i="139"/>
  <c r="P24" i="139"/>
  <c r="O24" i="139"/>
  <c r="N24" i="139"/>
  <c r="M24" i="139"/>
  <c r="J24" i="139"/>
  <c r="I24" i="139"/>
  <c r="K24" i="139" s="1"/>
  <c r="G24" i="139"/>
  <c r="P22" i="139"/>
  <c r="N22" i="139"/>
  <c r="M22" i="139"/>
  <c r="J22" i="139"/>
  <c r="O22" i="139" s="1"/>
  <c r="G22" i="139"/>
  <c r="K22" i="139" s="1"/>
  <c r="P21" i="139"/>
  <c r="O21" i="139"/>
  <c r="N21" i="139"/>
  <c r="M21" i="139"/>
  <c r="K21" i="139"/>
  <c r="J21" i="139"/>
  <c r="G21" i="139"/>
  <c r="N20" i="139"/>
  <c r="M20" i="139"/>
  <c r="K20" i="139"/>
  <c r="J20" i="139"/>
  <c r="P20" i="139" s="1"/>
  <c r="N19" i="139"/>
  <c r="M19" i="139"/>
  <c r="P17" i="139"/>
  <c r="O17" i="139"/>
  <c r="N17" i="139"/>
  <c r="M17" i="139"/>
  <c r="K17" i="139"/>
  <c r="J17" i="139"/>
  <c r="I17" i="139"/>
  <c r="G17" i="139"/>
  <c r="N16" i="139"/>
  <c r="M16" i="139"/>
  <c r="J16" i="139"/>
  <c r="P16" i="139" s="1"/>
  <c r="I16" i="139"/>
  <c r="K16" i="139" s="1"/>
  <c r="G16" i="139"/>
  <c r="P15" i="139"/>
  <c r="O15" i="139"/>
  <c r="N15" i="139"/>
  <c r="M15" i="139"/>
  <c r="K15" i="139"/>
  <c r="J15" i="139"/>
  <c r="I15" i="139"/>
  <c r="G15" i="139"/>
  <c r="N14" i="139"/>
  <c r="M14" i="139"/>
  <c r="J14" i="139"/>
  <c r="P14" i="139" s="1"/>
  <c r="I14" i="139"/>
  <c r="K14" i="139" s="1"/>
  <c r="G14" i="139"/>
  <c r="P12" i="139"/>
  <c r="O12" i="139"/>
  <c r="N12" i="139"/>
  <c r="M12" i="139"/>
  <c r="K12" i="139"/>
  <c r="J12" i="139"/>
  <c r="I12" i="139"/>
  <c r="G12" i="139"/>
  <c r="N11" i="139"/>
  <c r="M11" i="139"/>
  <c r="J11" i="139"/>
  <c r="P11" i="139" s="1"/>
  <c r="I11" i="139"/>
  <c r="K11" i="139" s="1"/>
  <c r="G11" i="139"/>
  <c r="P10" i="139"/>
  <c r="O10" i="139"/>
  <c r="N10" i="139"/>
  <c r="M10" i="139"/>
  <c r="K10" i="139"/>
  <c r="J10" i="139"/>
  <c r="I10" i="139"/>
  <c r="G10" i="139"/>
  <c r="N9" i="139"/>
  <c r="M9" i="139"/>
  <c r="J9" i="139"/>
  <c r="P9" i="139" s="1"/>
  <c r="I9" i="139"/>
  <c r="K9" i="139" s="1"/>
  <c r="G9" i="139"/>
  <c r="P8" i="139"/>
  <c r="O8" i="139"/>
  <c r="N8" i="139"/>
  <c r="M8" i="139"/>
  <c r="K8" i="139"/>
  <c r="J8" i="139"/>
  <c r="J49" i="139" s="1"/>
  <c r="I8" i="139"/>
  <c r="I51" i="139" s="1"/>
  <c r="I58" i="139" s="1"/>
  <c r="G8" i="139"/>
  <c r="G51" i="139" s="1"/>
  <c r="G58" i="139" s="1"/>
  <c r="J3" i="139"/>
  <c r="J2" i="139"/>
  <c r="K19" i="138"/>
  <c r="J19" i="138"/>
  <c r="O19" i="138" s="1"/>
  <c r="H58" i="138"/>
  <c r="H65" i="138" s="1"/>
  <c r="F58" i="138"/>
  <c r="F65" i="138" s="1"/>
  <c r="B58" i="138"/>
  <c r="B57" i="138"/>
  <c r="H54" i="138"/>
  <c r="E25" i="83" s="1"/>
  <c r="F54" i="138"/>
  <c r="C25" i="83" s="1"/>
  <c r="A54" i="138"/>
  <c r="N53" i="138"/>
  <c r="M53" i="138"/>
  <c r="J53" i="138"/>
  <c r="O53" i="138" s="1"/>
  <c r="I53" i="138"/>
  <c r="G53" i="138"/>
  <c r="N52" i="138"/>
  <c r="M52" i="138"/>
  <c r="J52" i="138"/>
  <c r="P52" i="138" s="1"/>
  <c r="I52" i="138"/>
  <c r="G52" i="138"/>
  <c r="N51" i="138"/>
  <c r="M51" i="138"/>
  <c r="J51" i="138"/>
  <c r="O51" i="138" s="1"/>
  <c r="I51" i="138"/>
  <c r="G51" i="138"/>
  <c r="P50" i="138"/>
  <c r="O50" i="138"/>
  <c r="N50" i="138"/>
  <c r="M50" i="138"/>
  <c r="N49" i="138"/>
  <c r="M49" i="138"/>
  <c r="J49" i="138"/>
  <c r="P49" i="138" s="1"/>
  <c r="I49" i="138"/>
  <c r="G49" i="138"/>
  <c r="P48" i="138"/>
  <c r="O48" i="138"/>
  <c r="N48" i="138"/>
  <c r="M48" i="138"/>
  <c r="N47" i="138"/>
  <c r="M47" i="138"/>
  <c r="J47" i="138"/>
  <c r="P47" i="138" s="1"/>
  <c r="I47" i="138"/>
  <c r="G47" i="138"/>
  <c r="N46" i="138"/>
  <c r="M46" i="138"/>
  <c r="J46" i="138"/>
  <c r="O46" i="138" s="1"/>
  <c r="I46" i="138"/>
  <c r="G46" i="138"/>
  <c r="N45" i="138"/>
  <c r="M45" i="138"/>
  <c r="J45" i="138"/>
  <c r="P45" i="138" s="1"/>
  <c r="I45" i="138"/>
  <c r="G45" i="138"/>
  <c r="N44" i="138"/>
  <c r="M44" i="138"/>
  <c r="J44" i="138"/>
  <c r="O44" i="138" s="1"/>
  <c r="I44" i="138"/>
  <c r="G44" i="138"/>
  <c r="N43" i="138"/>
  <c r="M43" i="138"/>
  <c r="J43" i="138"/>
  <c r="P43" i="138" s="1"/>
  <c r="I43" i="138"/>
  <c r="G43" i="138"/>
  <c r="P42" i="138"/>
  <c r="O42" i="138"/>
  <c r="N42" i="138"/>
  <c r="M42" i="138"/>
  <c r="N41" i="138"/>
  <c r="M41" i="138"/>
  <c r="J41" i="138"/>
  <c r="P41" i="138" s="1"/>
  <c r="I41" i="138"/>
  <c r="G41" i="138"/>
  <c r="N40" i="138"/>
  <c r="M40" i="138"/>
  <c r="J40" i="138"/>
  <c r="P40" i="138" s="1"/>
  <c r="I40" i="138"/>
  <c r="G40" i="138"/>
  <c r="N39" i="138"/>
  <c r="M39" i="138"/>
  <c r="J39" i="138"/>
  <c r="P39" i="138" s="1"/>
  <c r="I39" i="138"/>
  <c r="G39" i="138"/>
  <c r="N38" i="138"/>
  <c r="M38" i="138"/>
  <c r="J38" i="138"/>
  <c r="P38" i="138" s="1"/>
  <c r="I38" i="138"/>
  <c r="G38" i="138"/>
  <c r="N37" i="138"/>
  <c r="M37" i="138"/>
  <c r="J37" i="138"/>
  <c r="P37" i="138" s="1"/>
  <c r="I37" i="138"/>
  <c r="G37" i="138"/>
  <c r="P36" i="138"/>
  <c r="O36" i="138"/>
  <c r="N36" i="138"/>
  <c r="M36" i="138"/>
  <c r="N35" i="138"/>
  <c r="M35" i="138"/>
  <c r="J35" i="138"/>
  <c r="O35" i="138" s="1"/>
  <c r="I35" i="138"/>
  <c r="G35" i="138"/>
  <c r="N34" i="138"/>
  <c r="M34" i="138"/>
  <c r="J34" i="138"/>
  <c r="P34" i="138" s="1"/>
  <c r="I34" i="138"/>
  <c r="G34" i="138"/>
  <c r="N33" i="138"/>
  <c r="M33" i="138"/>
  <c r="J33" i="138"/>
  <c r="O33" i="138" s="1"/>
  <c r="I33" i="138"/>
  <c r="G33" i="138"/>
  <c r="N32" i="138"/>
  <c r="M32" i="138"/>
  <c r="J32" i="138"/>
  <c r="O32" i="138" s="1"/>
  <c r="I32" i="138"/>
  <c r="G32" i="138"/>
  <c r="N31" i="138"/>
  <c r="M31" i="138"/>
  <c r="J31" i="138"/>
  <c r="O31" i="138" s="1"/>
  <c r="I31" i="138"/>
  <c r="G31" i="138"/>
  <c r="P30" i="138"/>
  <c r="O30" i="138"/>
  <c r="N30" i="138"/>
  <c r="M30" i="138"/>
  <c r="N29" i="138"/>
  <c r="M29" i="138"/>
  <c r="J29" i="138"/>
  <c r="P29" i="138" s="1"/>
  <c r="G29" i="138"/>
  <c r="K29" i="138" s="1"/>
  <c r="N28" i="138"/>
  <c r="M28" i="138"/>
  <c r="J28" i="138"/>
  <c r="P28" i="138" s="1"/>
  <c r="G28" i="138"/>
  <c r="K28" i="138" s="1"/>
  <c r="N20" i="138"/>
  <c r="M20" i="138"/>
  <c r="J20" i="138"/>
  <c r="P20" i="138" s="1"/>
  <c r="G20" i="138"/>
  <c r="K20" i="138" s="1"/>
  <c r="N19" i="138"/>
  <c r="M19" i="138"/>
  <c r="N17" i="138"/>
  <c r="M17" i="138"/>
  <c r="J17" i="138"/>
  <c r="P17" i="138" s="1"/>
  <c r="I17" i="138"/>
  <c r="G17" i="138"/>
  <c r="N16" i="138"/>
  <c r="M16" i="138"/>
  <c r="J16" i="138"/>
  <c r="P16" i="138" s="1"/>
  <c r="I16" i="138"/>
  <c r="G16" i="138"/>
  <c r="N15" i="138"/>
  <c r="M15" i="138"/>
  <c r="J15" i="138"/>
  <c r="P15" i="138" s="1"/>
  <c r="I15" i="138"/>
  <c r="G15" i="138"/>
  <c r="N14" i="138"/>
  <c r="M14" i="138"/>
  <c r="J14" i="138"/>
  <c r="P14" i="138" s="1"/>
  <c r="I14" i="138"/>
  <c r="G14" i="138"/>
  <c r="N12" i="138"/>
  <c r="M12" i="138"/>
  <c r="J12" i="138"/>
  <c r="P12" i="138" s="1"/>
  <c r="I12" i="138"/>
  <c r="G12" i="138"/>
  <c r="N11" i="138"/>
  <c r="M11" i="138"/>
  <c r="J11" i="138"/>
  <c r="P11" i="138" s="1"/>
  <c r="I11" i="138"/>
  <c r="G11" i="138"/>
  <c r="N10" i="138"/>
  <c r="M10" i="138"/>
  <c r="J10" i="138"/>
  <c r="P10" i="138" s="1"/>
  <c r="I10" i="138"/>
  <c r="G10" i="138"/>
  <c r="N9" i="138"/>
  <c r="M9" i="138"/>
  <c r="J9" i="138"/>
  <c r="P9" i="138" s="1"/>
  <c r="I9" i="138"/>
  <c r="G9" i="138"/>
  <c r="N8" i="138"/>
  <c r="M8" i="138"/>
  <c r="J8" i="138"/>
  <c r="P8" i="138" s="1"/>
  <c r="I8" i="138"/>
  <c r="G8" i="138"/>
  <c r="J3" i="138"/>
  <c r="J2" i="138"/>
  <c r="K39" i="138" l="1"/>
  <c r="P31" i="138"/>
  <c r="K14" i="138"/>
  <c r="O40" i="138"/>
  <c r="P44" i="138"/>
  <c r="O43" i="138"/>
  <c r="K47" i="138"/>
  <c r="K16" i="138"/>
  <c r="K37" i="138"/>
  <c r="K38" i="138"/>
  <c r="K9" i="138"/>
  <c r="K45" i="138"/>
  <c r="K51" i="138"/>
  <c r="P53" i="138"/>
  <c r="O49" i="138"/>
  <c r="O52" i="138"/>
  <c r="K34" i="138"/>
  <c r="O38" i="138"/>
  <c r="K40" i="138"/>
  <c r="K41" i="138"/>
  <c r="K44" i="138"/>
  <c r="P32" i="138"/>
  <c r="O45" i="138"/>
  <c r="K49" i="138"/>
  <c r="K52" i="138"/>
  <c r="N54" i="138"/>
  <c r="K25" i="83" s="1"/>
  <c r="K17" i="138"/>
  <c r="K32" i="138"/>
  <c r="P35" i="138"/>
  <c r="K46" i="138"/>
  <c r="O34" i="138"/>
  <c r="P51" i="138"/>
  <c r="K15" i="138"/>
  <c r="K33" i="138"/>
  <c r="K10" i="138"/>
  <c r="K31" i="138"/>
  <c r="O47" i="138"/>
  <c r="K53" i="138"/>
  <c r="K11" i="138"/>
  <c r="I54" i="138"/>
  <c r="F25" i="83" s="1"/>
  <c r="O29" i="138"/>
  <c r="P33" i="138"/>
  <c r="G58" i="138"/>
  <c r="G65" i="138" s="1"/>
  <c r="K12" i="138"/>
  <c r="K35" i="138"/>
  <c r="K43" i="138"/>
  <c r="P46" i="138"/>
  <c r="F57" i="141"/>
  <c r="K8" i="138"/>
  <c r="P21" i="141"/>
  <c r="K31" i="141"/>
  <c r="O45" i="141"/>
  <c r="K25" i="141"/>
  <c r="O37" i="138"/>
  <c r="O39" i="138"/>
  <c r="O41" i="138"/>
  <c r="I58" i="138"/>
  <c r="I65" i="138" s="1"/>
  <c r="G47" i="139"/>
  <c r="D25" i="104" s="1"/>
  <c r="P36" i="141"/>
  <c r="O21" i="108"/>
  <c r="P21" i="108"/>
  <c r="O28" i="138"/>
  <c r="O8" i="138"/>
  <c r="O10" i="138"/>
  <c r="O12" i="138"/>
  <c r="O15" i="138"/>
  <c r="O17" i="138"/>
  <c r="I47" i="139"/>
  <c r="F25" i="104" s="1"/>
  <c r="K39" i="141"/>
  <c r="K8" i="140"/>
  <c r="O12" i="141"/>
  <c r="K29" i="141"/>
  <c r="P31" i="141"/>
  <c r="O24" i="142"/>
  <c r="O26" i="142"/>
  <c r="O28" i="142"/>
  <c r="O31" i="142"/>
  <c r="O33" i="142"/>
  <c r="O36" i="142"/>
  <c r="O38" i="142"/>
  <c r="O40" i="142"/>
  <c r="O44" i="142"/>
  <c r="O46" i="142"/>
  <c r="M54" i="138"/>
  <c r="O25" i="139"/>
  <c r="O27" i="139"/>
  <c r="O30" i="139"/>
  <c r="O32" i="139"/>
  <c r="O34" i="139"/>
  <c r="O37" i="139"/>
  <c r="O39" i="139"/>
  <c r="O42" i="139"/>
  <c r="O45" i="139"/>
  <c r="G50" i="141"/>
  <c r="G57" i="141" s="1"/>
  <c r="K26" i="141"/>
  <c r="O22" i="108"/>
  <c r="P22" i="108"/>
  <c r="O8" i="140"/>
  <c r="O10" i="140"/>
  <c r="O12" i="140"/>
  <c r="O15" i="140"/>
  <c r="O17" i="140"/>
  <c r="K44" i="141"/>
  <c r="O9" i="139"/>
  <c r="O11" i="139"/>
  <c r="O14" i="139"/>
  <c r="O16" i="139"/>
  <c r="P10" i="141"/>
  <c r="O16" i="141"/>
  <c r="K15" i="141"/>
  <c r="K50" i="141" s="1"/>
  <c r="G54" i="138"/>
  <c r="D25" i="83" s="1"/>
  <c r="P26" i="141"/>
  <c r="J49" i="142"/>
  <c r="K11" i="141"/>
  <c r="O20" i="141"/>
  <c r="O35" i="141"/>
  <c r="M47" i="142"/>
  <c r="O9" i="138"/>
  <c r="O11" i="138"/>
  <c r="O14" i="138"/>
  <c r="O16" i="138"/>
  <c r="H57" i="141"/>
  <c r="N47" i="142"/>
  <c r="O20" i="138"/>
  <c r="N47" i="140"/>
  <c r="O20" i="142"/>
  <c r="P19" i="142"/>
  <c r="P47" i="142" s="1"/>
  <c r="O20" i="140"/>
  <c r="O47" i="140" s="1"/>
  <c r="J51" i="140"/>
  <c r="J58" i="140" s="1"/>
  <c r="M47" i="140"/>
  <c r="J49" i="140"/>
  <c r="J47" i="140"/>
  <c r="G27" i="104" s="1"/>
  <c r="P19" i="140"/>
  <c r="P47" i="140" s="1"/>
  <c r="O20" i="139"/>
  <c r="K49" i="139"/>
  <c r="M47" i="139"/>
  <c r="N47" i="139"/>
  <c r="O20" i="108"/>
  <c r="P20" i="108"/>
  <c r="O19" i="108"/>
  <c r="P19" i="108"/>
  <c r="J48" i="141"/>
  <c r="O22" i="143"/>
  <c r="K24" i="143"/>
  <c r="P22" i="143"/>
  <c r="K22" i="143"/>
  <c r="H40" i="104" s="1"/>
  <c r="K26" i="143"/>
  <c r="K33" i="143" s="1"/>
  <c r="K19" i="142"/>
  <c r="K49" i="142" s="1"/>
  <c r="I51" i="142"/>
  <c r="I58" i="142" s="1"/>
  <c r="J47" i="142"/>
  <c r="G32" i="104" s="1"/>
  <c r="J51" i="142"/>
  <c r="J58" i="142" s="1"/>
  <c r="O19" i="142"/>
  <c r="O47" i="142" s="1"/>
  <c r="N46" i="141"/>
  <c r="P23" i="141"/>
  <c r="M46" i="141"/>
  <c r="I52" i="141"/>
  <c r="K24" i="141"/>
  <c r="O24" i="141"/>
  <c r="O27" i="141"/>
  <c r="O29" i="141"/>
  <c r="O32" i="141"/>
  <c r="O37" i="141"/>
  <c r="O44" i="141"/>
  <c r="G46" i="141"/>
  <c r="D33" i="83" s="1"/>
  <c r="P24" i="141"/>
  <c r="I50" i="141"/>
  <c r="O11" i="141"/>
  <c r="O46" i="141" s="1"/>
  <c r="P8" i="141"/>
  <c r="P15" i="141"/>
  <c r="P19" i="141"/>
  <c r="J46" i="141"/>
  <c r="G33" i="83" s="1"/>
  <c r="O41" i="141"/>
  <c r="O43" i="141"/>
  <c r="J52" i="141"/>
  <c r="J50" i="141"/>
  <c r="J57" i="141" s="1"/>
  <c r="I46" i="141"/>
  <c r="F33" i="83" s="1"/>
  <c r="I47" i="140"/>
  <c r="F27" i="104" s="1"/>
  <c r="K19" i="140"/>
  <c r="K51" i="140" s="1"/>
  <c r="K58" i="140" s="1"/>
  <c r="K47" i="140"/>
  <c r="H27" i="104" s="1"/>
  <c r="K51" i="139"/>
  <c r="K58" i="139" s="1"/>
  <c r="J47" i="139"/>
  <c r="G25" i="104" s="1"/>
  <c r="J51" i="139"/>
  <c r="J58" i="139" s="1"/>
  <c r="P19" i="139"/>
  <c r="P47" i="139" s="1"/>
  <c r="O19" i="139"/>
  <c r="O47" i="139" s="1"/>
  <c r="K47" i="139"/>
  <c r="H25" i="104" s="1"/>
  <c r="J54" i="138"/>
  <c r="G25" i="83" s="1"/>
  <c r="P19" i="138"/>
  <c r="J56" i="138"/>
  <c r="J58" i="138"/>
  <c r="J65" i="138" s="1"/>
  <c r="K54" i="138" l="1"/>
  <c r="H25" i="83" s="1"/>
  <c r="K58" i="138"/>
  <c r="K65" i="138" s="1"/>
  <c r="O54" i="138"/>
  <c r="K56" i="138"/>
  <c r="P54" i="138"/>
  <c r="L25" i="83" s="1"/>
  <c r="K48" i="141"/>
  <c r="K49" i="140"/>
  <c r="K47" i="142"/>
  <c r="H32" i="104" s="1"/>
  <c r="K51" i="142"/>
  <c r="K58" i="142" s="1"/>
  <c r="I57" i="141"/>
  <c r="K52" i="141"/>
  <c r="K57" i="141" s="1"/>
  <c r="K46" i="141"/>
  <c r="H33" i="83" s="1"/>
  <c r="P46" i="141"/>
  <c r="E23" i="104"/>
  <c r="C23" i="104"/>
  <c r="K19" i="137"/>
  <c r="J19" i="137"/>
  <c r="H51" i="137"/>
  <c r="H58" i="137" s="1"/>
  <c r="F51" i="137"/>
  <c r="F58" i="137" s="1"/>
  <c r="B51" i="137"/>
  <c r="B50" i="137"/>
  <c r="H47" i="137"/>
  <c r="F47" i="137"/>
  <c r="A47" i="137"/>
  <c r="P46" i="137"/>
  <c r="N46" i="137"/>
  <c r="M46" i="137"/>
  <c r="J46" i="137"/>
  <c r="O46" i="137" s="1"/>
  <c r="I46" i="137"/>
  <c r="K46" i="137" s="1"/>
  <c r="G46" i="137"/>
  <c r="N45" i="137"/>
  <c r="M45" i="137"/>
  <c r="J45" i="137"/>
  <c r="P45" i="137" s="1"/>
  <c r="I45" i="137"/>
  <c r="K45" i="137" s="1"/>
  <c r="G45" i="137"/>
  <c r="P44" i="137"/>
  <c r="N44" i="137"/>
  <c r="M44" i="137"/>
  <c r="J44" i="137"/>
  <c r="O44" i="137" s="1"/>
  <c r="I44" i="137"/>
  <c r="K44" i="137" s="1"/>
  <c r="G44" i="137"/>
  <c r="N42" i="137"/>
  <c r="M42" i="137"/>
  <c r="J42" i="137"/>
  <c r="P42" i="137" s="1"/>
  <c r="I42" i="137"/>
  <c r="K42" i="137" s="1"/>
  <c r="G42" i="137"/>
  <c r="P40" i="137"/>
  <c r="N40" i="137"/>
  <c r="M40" i="137"/>
  <c r="J40" i="137"/>
  <c r="O40" i="137" s="1"/>
  <c r="I40" i="137"/>
  <c r="K40" i="137" s="1"/>
  <c r="G40" i="137"/>
  <c r="N39" i="137"/>
  <c r="M39" i="137"/>
  <c r="J39" i="137"/>
  <c r="P39" i="137" s="1"/>
  <c r="I39" i="137"/>
  <c r="K39" i="137" s="1"/>
  <c r="G39" i="137"/>
  <c r="P38" i="137"/>
  <c r="N38" i="137"/>
  <c r="M38" i="137"/>
  <c r="J38" i="137"/>
  <c r="O38" i="137" s="1"/>
  <c r="I38" i="137"/>
  <c r="K38" i="137" s="1"/>
  <c r="G38" i="137"/>
  <c r="N37" i="137"/>
  <c r="M37" i="137"/>
  <c r="J37" i="137"/>
  <c r="P37" i="137" s="1"/>
  <c r="I37" i="137"/>
  <c r="K37" i="137" s="1"/>
  <c r="G37" i="137"/>
  <c r="P36" i="137"/>
  <c r="N36" i="137"/>
  <c r="M36" i="137"/>
  <c r="J36" i="137"/>
  <c r="O36" i="137" s="1"/>
  <c r="I36" i="137"/>
  <c r="K36" i="137" s="1"/>
  <c r="G36" i="137"/>
  <c r="N34" i="137"/>
  <c r="M34" i="137"/>
  <c r="J34" i="137"/>
  <c r="P34" i="137" s="1"/>
  <c r="I34" i="137"/>
  <c r="K34" i="137" s="1"/>
  <c r="G34" i="137"/>
  <c r="P33" i="137"/>
  <c r="N33" i="137"/>
  <c r="M33" i="137"/>
  <c r="J33" i="137"/>
  <c r="O33" i="137" s="1"/>
  <c r="I33" i="137"/>
  <c r="K33" i="137" s="1"/>
  <c r="G33" i="137"/>
  <c r="N32" i="137"/>
  <c r="M32" i="137"/>
  <c r="J32" i="137"/>
  <c r="P32" i="137" s="1"/>
  <c r="I32" i="137"/>
  <c r="K32" i="137" s="1"/>
  <c r="G32" i="137"/>
  <c r="P31" i="137"/>
  <c r="N31" i="137"/>
  <c r="M31" i="137"/>
  <c r="J31" i="137"/>
  <c r="O31" i="137" s="1"/>
  <c r="I31" i="137"/>
  <c r="K31" i="137" s="1"/>
  <c r="G31" i="137"/>
  <c r="N30" i="137"/>
  <c r="M30" i="137"/>
  <c r="J30" i="137"/>
  <c r="P30" i="137" s="1"/>
  <c r="I30" i="137"/>
  <c r="K30" i="137" s="1"/>
  <c r="G30" i="137"/>
  <c r="P28" i="137"/>
  <c r="N28" i="137"/>
  <c r="M28" i="137"/>
  <c r="J28" i="137"/>
  <c r="O28" i="137" s="1"/>
  <c r="I28" i="137"/>
  <c r="K28" i="137" s="1"/>
  <c r="G28" i="137"/>
  <c r="N27" i="137"/>
  <c r="M27" i="137"/>
  <c r="J27" i="137"/>
  <c r="P27" i="137" s="1"/>
  <c r="I27" i="137"/>
  <c r="K27" i="137" s="1"/>
  <c r="G27" i="137"/>
  <c r="P26" i="137"/>
  <c r="N26" i="137"/>
  <c r="M26" i="137"/>
  <c r="J26" i="137"/>
  <c r="O26" i="137" s="1"/>
  <c r="I26" i="137"/>
  <c r="K26" i="137" s="1"/>
  <c r="G26" i="137"/>
  <c r="N25" i="137"/>
  <c r="M25" i="137"/>
  <c r="J25" i="137"/>
  <c r="P25" i="137" s="1"/>
  <c r="I25" i="137"/>
  <c r="K25" i="137" s="1"/>
  <c r="G25" i="137"/>
  <c r="P24" i="137"/>
  <c r="N24" i="137"/>
  <c r="M24" i="137"/>
  <c r="J24" i="137"/>
  <c r="O24" i="137" s="1"/>
  <c r="I24" i="137"/>
  <c r="K24" i="137" s="1"/>
  <c r="G24" i="137"/>
  <c r="G51" i="137" s="1"/>
  <c r="G58" i="137" s="1"/>
  <c r="N22" i="137"/>
  <c r="M22" i="137"/>
  <c r="J22" i="137"/>
  <c r="P22" i="137" s="1"/>
  <c r="G22" i="137"/>
  <c r="K22" i="137" s="1"/>
  <c r="P21" i="137"/>
  <c r="O21" i="137"/>
  <c r="N21" i="137"/>
  <c r="M21" i="137"/>
  <c r="J21" i="137"/>
  <c r="G21" i="137"/>
  <c r="K21" i="137" s="1"/>
  <c r="N20" i="137"/>
  <c r="M20" i="137"/>
  <c r="K20" i="137"/>
  <c r="J20" i="137"/>
  <c r="P20" i="137" s="1"/>
  <c r="N19" i="137"/>
  <c r="M19" i="137"/>
  <c r="N17" i="137"/>
  <c r="M17" i="137"/>
  <c r="J17" i="137"/>
  <c r="P17" i="137" s="1"/>
  <c r="I17" i="137"/>
  <c r="K17" i="137" s="1"/>
  <c r="G17" i="137"/>
  <c r="P16" i="137"/>
  <c r="O16" i="137"/>
  <c r="N16" i="137"/>
  <c r="M16" i="137"/>
  <c r="J16" i="137"/>
  <c r="I16" i="137"/>
  <c r="K16" i="137" s="1"/>
  <c r="G16" i="137"/>
  <c r="N15" i="137"/>
  <c r="M15" i="137"/>
  <c r="J15" i="137"/>
  <c r="P15" i="137" s="1"/>
  <c r="I15" i="137"/>
  <c r="K15" i="137" s="1"/>
  <c r="G15" i="137"/>
  <c r="P14" i="137"/>
  <c r="O14" i="137"/>
  <c r="N14" i="137"/>
  <c r="M14" i="137"/>
  <c r="J14" i="137"/>
  <c r="I14" i="137"/>
  <c r="K14" i="137" s="1"/>
  <c r="G14" i="137"/>
  <c r="N12" i="137"/>
  <c r="M12" i="137"/>
  <c r="J12" i="137"/>
  <c r="P12" i="137" s="1"/>
  <c r="I12" i="137"/>
  <c r="K12" i="137" s="1"/>
  <c r="G12" i="137"/>
  <c r="P11" i="137"/>
  <c r="O11" i="137"/>
  <c r="N11" i="137"/>
  <c r="M11" i="137"/>
  <c r="J11" i="137"/>
  <c r="I11" i="137"/>
  <c r="K11" i="137" s="1"/>
  <c r="G11" i="137"/>
  <c r="N10" i="137"/>
  <c r="M10" i="137"/>
  <c r="J10" i="137"/>
  <c r="P10" i="137" s="1"/>
  <c r="I10" i="137"/>
  <c r="K10" i="137" s="1"/>
  <c r="G10" i="137"/>
  <c r="P9" i="137"/>
  <c r="O9" i="137"/>
  <c r="N9" i="137"/>
  <c r="M9" i="137"/>
  <c r="J9" i="137"/>
  <c r="I9" i="137"/>
  <c r="K9" i="137" s="1"/>
  <c r="G9" i="137"/>
  <c r="N8" i="137"/>
  <c r="M8" i="137"/>
  <c r="J8" i="137"/>
  <c r="P8" i="137" s="1"/>
  <c r="I8" i="137"/>
  <c r="K8" i="137" s="1"/>
  <c r="G8" i="137"/>
  <c r="G47" i="137" s="1"/>
  <c r="D23" i="104" s="1"/>
  <c r="J3" i="137"/>
  <c r="J2" i="137"/>
  <c r="H56" i="136"/>
  <c r="F56" i="136"/>
  <c r="B56" i="136"/>
  <c r="I54" i="136"/>
  <c r="H54" i="136"/>
  <c r="H61" i="136" s="1"/>
  <c r="G54" i="136"/>
  <c r="F54" i="136"/>
  <c r="B54" i="136"/>
  <c r="B53" i="136"/>
  <c r="H50" i="136"/>
  <c r="E22" i="83" s="1"/>
  <c r="F50" i="136"/>
  <c r="C22" i="83" s="1"/>
  <c r="A50" i="136"/>
  <c r="P49" i="136"/>
  <c r="N49" i="136"/>
  <c r="M49" i="136"/>
  <c r="J49" i="136"/>
  <c r="O49" i="136" s="1"/>
  <c r="I49" i="136"/>
  <c r="K49" i="136" s="1"/>
  <c r="G49" i="136"/>
  <c r="P48" i="136"/>
  <c r="O48" i="136"/>
  <c r="N48" i="136"/>
  <c r="M48" i="136"/>
  <c r="J48" i="136"/>
  <c r="I48" i="136"/>
  <c r="K48" i="136" s="1"/>
  <c r="G48" i="136"/>
  <c r="P47" i="136"/>
  <c r="N47" i="136"/>
  <c r="M47" i="136"/>
  <c r="J47" i="136"/>
  <c r="O47" i="136" s="1"/>
  <c r="I47" i="136"/>
  <c r="K47" i="136" s="1"/>
  <c r="G47" i="136"/>
  <c r="P46" i="136"/>
  <c r="O46" i="136"/>
  <c r="N46" i="136"/>
  <c r="M46" i="136"/>
  <c r="P45" i="136"/>
  <c r="O45" i="136"/>
  <c r="N45" i="136"/>
  <c r="M45" i="136"/>
  <c r="K45" i="136"/>
  <c r="J45" i="136"/>
  <c r="I45" i="136"/>
  <c r="G45" i="136"/>
  <c r="P44" i="136"/>
  <c r="O44" i="136"/>
  <c r="N44" i="136"/>
  <c r="M44" i="136"/>
  <c r="P43" i="136"/>
  <c r="O43" i="136"/>
  <c r="N43" i="136"/>
  <c r="M43" i="136"/>
  <c r="J43" i="136"/>
  <c r="I43" i="136"/>
  <c r="K43" i="136" s="1"/>
  <c r="G43" i="136"/>
  <c r="P42" i="136"/>
  <c r="N42" i="136"/>
  <c r="M42" i="136"/>
  <c r="J42" i="136"/>
  <c r="O42" i="136" s="1"/>
  <c r="I42" i="136"/>
  <c r="K42" i="136" s="1"/>
  <c r="G42" i="136"/>
  <c r="P41" i="136"/>
  <c r="O41" i="136"/>
  <c r="N41" i="136"/>
  <c r="M41" i="136"/>
  <c r="J41" i="136"/>
  <c r="I41" i="136"/>
  <c r="K41" i="136" s="1"/>
  <c r="G41" i="136"/>
  <c r="P40" i="136"/>
  <c r="N40" i="136"/>
  <c r="M40" i="136"/>
  <c r="J40" i="136"/>
  <c r="O40" i="136" s="1"/>
  <c r="I40" i="136"/>
  <c r="K40" i="136" s="1"/>
  <c r="G40" i="136"/>
  <c r="P39" i="136"/>
  <c r="O39" i="136"/>
  <c r="N39" i="136"/>
  <c r="M39" i="136"/>
  <c r="J39" i="136"/>
  <c r="I39" i="136"/>
  <c r="K39" i="136" s="1"/>
  <c r="G39" i="136"/>
  <c r="P38" i="136"/>
  <c r="O38" i="136"/>
  <c r="N38" i="136"/>
  <c r="M38" i="136"/>
  <c r="N37" i="136"/>
  <c r="M37" i="136"/>
  <c r="J37" i="136"/>
  <c r="P37" i="136" s="1"/>
  <c r="I37" i="136"/>
  <c r="G37" i="136"/>
  <c r="K37" i="136" s="1"/>
  <c r="P36" i="136"/>
  <c r="O36" i="136"/>
  <c r="N36" i="136"/>
  <c r="M36" i="136"/>
  <c r="K36" i="136"/>
  <c r="J36" i="136"/>
  <c r="I36" i="136"/>
  <c r="G36" i="136"/>
  <c r="N35" i="136"/>
  <c r="M35" i="136"/>
  <c r="J35" i="136"/>
  <c r="P35" i="136" s="1"/>
  <c r="I35" i="136"/>
  <c r="G35" i="136"/>
  <c r="K35" i="136" s="1"/>
  <c r="P34" i="136"/>
  <c r="O34" i="136"/>
  <c r="N34" i="136"/>
  <c r="M34" i="136"/>
  <c r="K34" i="136"/>
  <c r="J34" i="136"/>
  <c r="I34" i="136"/>
  <c r="G34" i="136"/>
  <c r="N33" i="136"/>
  <c r="M33" i="136"/>
  <c r="J33" i="136"/>
  <c r="P33" i="136" s="1"/>
  <c r="I33" i="136"/>
  <c r="G33" i="136"/>
  <c r="K33" i="136" s="1"/>
  <c r="P32" i="136"/>
  <c r="O32" i="136"/>
  <c r="N32" i="136"/>
  <c r="M32" i="136"/>
  <c r="P31" i="136"/>
  <c r="N31" i="136"/>
  <c r="M31" i="136"/>
  <c r="J31" i="136"/>
  <c r="O31" i="136" s="1"/>
  <c r="I31" i="136"/>
  <c r="K31" i="136" s="1"/>
  <c r="G31" i="136"/>
  <c r="P30" i="136"/>
  <c r="O30" i="136"/>
  <c r="N30" i="136"/>
  <c r="M30" i="136"/>
  <c r="J30" i="136"/>
  <c r="I30" i="136"/>
  <c r="K30" i="136" s="1"/>
  <c r="G30" i="136"/>
  <c r="P29" i="136"/>
  <c r="N29" i="136"/>
  <c r="M29" i="136"/>
  <c r="J29" i="136"/>
  <c r="O29" i="136" s="1"/>
  <c r="I29" i="136"/>
  <c r="K29" i="136" s="1"/>
  <c r="G29" i="136"/>
  <c r="P28" i="136"/>
  <c r="O28" i="136"/>
  <c r="N28" i="136"/>
  <c r="M28" i="136"/>
  <c r="J28" i="136"/>
  <c r="I28" i="136"/>
  <c r="K28" i="136" s="1"/>
  <c r="G28" i="136"/>
  <c r="P27" i="136"/>
  <c r="N27" i="136"/>
  <c r="M27" i="136"/>
  <c r="J27" i="136"/>
  <c r="O27" i="136" s="1"/>
  <c r="I27" i="136"/>
  <c r="K27" i="136" s="1"/>
  <c r="G27" i="136"/>
  <c r="P26" i="136"/>
  <c r="O26" i="136"/>
  <c r="N26" i="136"/>
  <c r="M26" i="136"/>
  <c r="P25" i="136"/>
  <c r="O25" i="136"/>
  <c r="N25" i="136"/>
  <c r="M25" i="136"/>
  <c r="K25" i="136"/>
  <c r="J25" i="136"/>
  <c r="G25" i="136"/>
  <c r="N24" i="136"/>
  <c r="M24" i="136"/>
  <c r="J24" i="136"/>
  <c r="P24" i="136" s="1"/>
  <c r="I24" i="136"/>
  <c r="I56" i="136" s="1"/>
  <c r="G24" i="136"/>
  <c r="G56" i="136" s="1"/>
  <c r="N23" i="136"/>
  <c r="M23" i="136"/>
  <c r="K23" i="136"/>
  <c r="J23" i="136"/>
  <c r="J56" i="136" s="1"/>
  <c r="P22" i="136"/>
  <c r="O22" i="136"/>
  <c r="N22" i="136"/>
  <c r="M22" i="136"/>
  <c r="P21" i="136"/>
  <c r="O21" i="136"/>
  <c r="N21" i="136"/>
  <c r="M21" i="136"/>
  <c r="N20" i="136"/>
  <c r="M20" i="136"/>
  <c r="K20" i="136"/>
  <c r="J20" i="136"/>
  <c r="P20" i="136" s="1"/>
  <c r="N19" i="136"/>
  <c r="M19" i="136"/>
  <c r="J19" i="136"/>
  <c r="P19" i="136" s="1"/>
  <c r="I50" i="136"/>
  <c r="F22" i="83" s="1"/>
  <c r="N17" i="136"/>
  <c r="M17" i="136"/>
  <c r="J17" i="136"/>
  <c r="P17" i="136" s="1"/>
  <c r="I17" i="136"/>
  <c r="G17" i="136"/>
  <c r="K17" i="136" s="1"/>
  <c r="P16" i="136"/>
  <c r="N16" i="136"/>
  <c r="M16" i="136"/>
  <c r="J16" i="136"/>
  <c r="O16" i="136" s="1"/>
  <c r="I16" i="136"/>
  <c r="K16" i="136" s="1"/>
  <c r="G16" i="136"/>
  <c r="N15" i="136"/>
  <c r="M15" i="136"/>
  <c r="J15" i="136"/>
  <c r="P15" i="136" s="1"/>
  <c r="I15" i="136"/>
  <c r="G15" i="136"/>
  <c r="K15" i="136" s="1"/>
  <c r="P14" i="136"/>
  <c r="N14" i="136"/>
  <c r="M14" i="136"/>
  <c r="J14" i="136"/>
  <c r="O14" i="136" s="1"/>
  <c r="I14" i="136"/>
  <c r="K14" i="136" s="1"/>
  <c r="G14" i="136"/>
  <c r="N12" i="136"/>
  <c r="M12" i="136"/>
  <c r="J12" i="136"/>
  <c r="P12" i="136" s="1"/>
  <c r="I12" i="136"/>
  <c r="G12" i="136"/>
  <c r="K12" i="136" s="1"/>
  <c r="P11" i="136"/>
  <c r="N11" i="136"/>
  <c r="M11" i="136"/>
  <c r="J11" i="136"/>
  <c r="O11" i="136" s="1"/>
  <c r="I11" i="136"/>
  <c r="K11" i="136" s="1"/>
  <c r="G11" i="136"/>
  <c r="N10" i="136"/>
  <c r="M10" i="136"/>
  <c r="J10" i="136"/>
  <c r="P10" i="136" s="1"/>
  <c r="I10" i="136"/>
  <c r="G10" i="136"/>
  <c r="K10" i="136" s="1"/>
  <c r="P9" i="136"/>
  <c r="N9" i="136"/>
  <c r="M9" i="136"/>
  <c r="J9" i="136"/>
  <c r="O9" i="136" s="1"/>
  <c r="I9" i="136"/>
  <c r="K9" i="136" s="1"/>
  <c r="G9" i="136"/>
  <c r="N8" i="136"/>
  <c r="M8" i="136"/>
  <c r="J8" i="136"/>
  <c r="P8" i="136" s="1"/>
  <c r="I8" i="136"/>
  <c r="G8" i="136"/>
  <c r="K8" i="136" s="1"/>
  <c r="J3" i="136"/>
  <c r="J2" i="136"/>
  <c r="G118" i="82"/>
  <c r="B66" i="121"/>
  <c r="B68" i="120"/>
  <c r="I66" i="120"/>
  <c r="G66" i="120"/>
  <c r="K41" i="120"/>
  <c r="L41" i="120"/>
  <c r="L42" i="120"/>
  <c r="K42" i="120"/>
  <c r="L52" i="120"/>
  <c r="K52" i="120"/>
  <c r="J53" i="120"/>
  <c r="K53" i="120"/>
  <c r="L53" i="120"/>
  <c r="J54" i="120"/>
  <c r="L54" i="120" s="1"/>
  <c r="K54" i="120"/>
  <c r="J55" i="120"/>
  <c r="L55" i="120" s="1"/>
  <c r="K55" i="120"/>
  <c r="J56" i="120"/>
  <c r="L56" i="120" s="1"/>
  <c r="K56" i="120"/>
  <c r="J57" i="120"/>
  <c r="L57" i="120" s="1"/>
  <c r="K57" i="120"/>
  <c r="A43" i="109"/>
  <c r="A44" i="109" s="1"/>
  <c r="A45" i="109" s="1"/>
  <c r="A46" i="109" s="1"/>
  <c r="A47" i="109" s="1"/>
  <c r="A48" i="109" s="1"/>
  <c r="A49" i="109" s="1"/>
  <c r="A50" i="109" s="1"/>
  <c r="A51" i="109" s="1"/>
  <c r="A52" i="109" s="1"/>
  <c r="A53" i="109" s="1"/>
  <c r="A54" i="109" s="1"/>
  <c r="A55" i="109" s="1"/>
  <c r="A56" i="109" s="1"/>
  <c r="A57" i="109" s="1"/>
  <c r="H70" i="109"/>
  <c r="G70" i="109"/>
  <c r="F70" i="109"/>
  <c r="B70" i="109"/>
  <c r="I69" i="109"/>
  <c r="H69" i="109"/>
  <c r="G69" i="109"/>
  <c r="F69" i="109"/>
  <c r="J60" i="109"/>
  <c r="I60" i="109"/>
  <c r="K60" i="109" s="1"/>
  <c r="J59" i="109"/>
  <c r="I59" i="109"/>
  <c r="K59" i="109" s="1"/>
  <c r="J58" i="109"/>
  <c r="I58" i="109"/>
  <c r="K58" i="109" s="1"/>
  <c r="J57" i="109"/>
  <c r="I57" i="109"/>
  <c r="K57" i="109" s="1"/>
  <c r="K56" i="109"/>
  <c r="J56" i="109"/>
  <c r="J55" i="109"/>
  <c r="K55" i="109"/>
  <c r="J54" i="109"/>
  <c r="K54" i="109"/>
  <c r="J53" i="109"/>
  <c r="K53" i="109"/>
  <c r="K52" i="109"/>
  <c r="J52" i="109"/>
  <c r="J51" i="109"/>
  <c r="K51" i="109"/>
  <c r="J50" i="109"/>
  <c r="K50" i="109"/>
  <c r="J49" i="109"/>
  <c r="K49" i="109"/>
  <c r="K48" i="109"/>
  <c r="J48" i="109"/>
  <c r="J47" i="109"/>
  <c r="K47" i="109"/>
  <c r="J46" i="109"/>
  <c r="K46" i="109"/>
  <c r="J45" i="109"/>
  <c r="K45" i="109"/>
  <c r="K44" i="109"/>
  <c r="J44" i="109"/>
  <c r="J43" i="109"/>
  <c r="K43" i="109"/>
  <c r="J42" i="109"/>
  <c r="K42" i="109"/>
  <c r="J22" i="135"/>
  <c r="I22" i="135"/>
  <c r="K22" i="135" s="1"/>
  <c r="J21" i="135"/>
  <c r="I21" i="135"/>
  <c r="K21" i="135" s="1"/>
  <c r="J20" i="135"/>
  <c r="I20" i="135"/>
  <c r="K20" i="135" s="1"/>
  <c r="I56" i="128"/>
  <c r="H56" i="128"/>
  <c r="G56" i="128"/>
  <c r="F56" i="128"/>
  <c r="H52" i="128"/>
  <c r="B59" i="128"/>
  <c r="H59" i="128"/>
  <c r="G59" i="128"/>
  <c r="F59" i="128"/>
  <c r="J27" i="128"/>
  <c r="K27" i="128"/>
  <c r="J26" i="128"/>
  <c r="K26" i="128"/>
  <c r="J25" i="128"/>
  <c r="K25" i="128"/>
  <c r="J24" i="128"/>
  <c r="K24" i="128"/>
  <c r="J23" i="128"/>
  <c r="K23" i="128"/>
  <c r="G61" i="136" l="1"/>
  <c r="I51" i="137"/>
  <c r="I58" i="137" s="1"/>
  <c r="G50" i="136"/>
  <c r="D22" i="83" s="1"/>
  <c r="J49" i="137"/>
  <c r="O23" i="136"/>
  <c r="K24" i="136"/>
  <c r="K56" i="136" s="1"/>
  <c r="O57" i="109"/>
  <c r="P57" i="109"/>
  <c r="I61" i="136"/>
  <c r="O8" i="137"/>
  <c r="O10" i="137"/>
  <c r="O12" i="137"/>
  <c r="O15" i="137"/>
  <c r="O17" i="137"/>
  <c r="P23" i="136"/>
  <c r="P50" i="136" s="1"/>
  <c r="O33" i="136"/>
  <c r="O35" i="136"/>
  <c r="O37" i="136"/>
  <c r="O58" i="109"/>
  <c r="P58" i="109"/>
  <c r="O24" i="136"/>
  <c r="M47" i="137"/>
  <c r="I47" i="137"/>
  <c r="F23" i="104" s="1"/>
  <c r="O60" i="109"/>
  <c r="P60" i="109"/>
  <c r="N47" i="137"/>
  <c r="P59" i="109"/>
  <c r="O59" i="109"/>
  <c r="O8" i="136"/>
  <c r="O10" i="136"/>
  <c r="O12" i="136"/>
  <c r="O15" i="136"/>
  <c r="O17" i="136"/>
  <c r="O22" i="137"/>
  <c r="O25" i="137"/>
  <c r="O27" i="137"/>
  <c r="O30" i="137"/>
  <c r="O32" i="137"/>
  <c r="O34" i="137"/>
  <c r="O37" i="137"/>
  <c r="O39" i="137"/>
  <c r="O42" i="137"/>
  <c r="O45" i="137"/>
  <c r="P54" i="120"/>
  <c r="Q54" i="120"/>
  <c r="P53" i="120"/>
  <c r="Q53" i="120"/>
  <c r="Q57" i="120"/>
  <c r="P57" i="120"/>
  <c r="P55" i="120"/>
  <c r="Q55" i="120"/>
  <c r="P56" i="120"/>
  <c r="Q56" i="120"/>
  <c r="O24" i="128"/>
  <c r="P24" i="128"/>
  <c r="O25" i="128"/>
  <c r="P25" i="128"/>
  <c r="K59" i="128"/>
  <c r="O23" i="128"/>
  <c r="P23" i="128"/>
  <c r="J59" i="128"/>
  <c r="O26" i="128"/>
  <c r="P26" i="128"/>
  <c r="O27" i="128"/>
  <c r="P27" i="128"/>
  <c r="M50" i="136"/>
  <c r="N50" i="136"/>
  <c r="O20" i="136"/>
  <c r="J52" i="136"/>
  <c r="P52" i="120"/>
  <c r="Q52" i="120"/>
  <c r="P42" i="120"/>
  <c r="Q42" i="120"/>
  <c r="P41" i="120"/>
  <c r="Q41" i="120"/>
  <c r="O56" i="109"/>
  <c r="P56" i="109"/>
  <c r="P55" i="109"/>
  <c r="O55" i="109"/>
  <c r="K70" i="109"/>
  <c r="O54" i="109"/>
  <c r="P54" i="109"/>
  <c r="O49" i="109"/>
  <c r="P49" i="109"/>
  <c r="P45" i="109"/>
  <c r="O45" i="109"/>
  <c r="O48" i="109"/>
  <c r="P48" i="109"/>
  <c r="P50" i="109"/>
  <c r="O50" i="109"/>
  <c r="P51" i="109"/>
  <c r="O51" i="109"/>
  <c r="O42" i="109"/>
  <c r="P42" i="109"/>
  <c r="O46" i="109"/>
  <c r="P46" i="109"/>
  <c r="O43" i="109"/>
  <c r="P43" i="109"/>
  <c r="O52" i="109"/>
  <c r="P52" i="109"/>
  <c r="P53" i="109"/>
  <c r="O53" i="109"/>
  <c r="P44" i="109"/>
  <c r="O44" i="109"/>
  <c r="P47" i="109"/>
  <c r="O47" i="109"/>
  <c r="I59" i="128"/>
  <c r="K51" i="137"/>
  <c r="K58" i="137" s="1"/>
  <c r="K49" i="137"/>
  <c r="O20" i="137"/>
  <c r="J51" i="137"/>
  <c r="J58" i="137" s="1"/>
  <c r="J47" i="137"/>
  <c r="G23" i="104" s="1"/>
  <c r="O19" i="137"/>
  <c r="P19" i="137"/>
  <c r="P47" i="137" s="1"/>
  <c r="K47" i="137"/>
  <c r="H23" i="104" s="1"/>
  <c r="K19" i="136"/>
  <c r="K54" i="136" s="1"/>
  <c r="K61" i="136" s="1"/>
  <c r="J54" i="136"/>
  <c r="J61" i="136" s="1"/>
  <c r="J50" i="136"/>
  <c r="G22" i="83" s="1"/>
  <c r="O19" i="136"/>
  <c r="F61" i="136"/>
  <c r="I70" i="109"/>
  <c r="H60" i="128"/>
  <c r="F60" i="128"/>
  <c r="B60" i="128"/>
  <c r="H55" i="128"/>
  <c r="F55" i="128"/>
  <c r="B55" i="128"/>
  <c r="J32" i="128"/>
  <c r="I32" i="128"/>
  <c r="J31" i="128"/>
  <c r="I31" i="128"/>
  <c r="J30" i="128"/>
  <c r="K30" i="128"/>
  <c r="J29" i="128"/>
  <c r="K29" i="128"/>
  <c r="O50" i="136" l="1"/>
  <c r="P32" i="128"/>
  <c r="O32" i="128"/>
  <c r="O31" i="128"/>
  <c r="P31" i="128"/>
  <c r="O47" i="137"/>
  <c r="O29" i="128"/>
  <c r="P29" i="128"/>
  <c r="O30" i="128"/>
  <c r="P30" i="128"/>
  <c r="K52" i="136"/>
  <c r="K50" i="136"/>
  <c r="H22" i="83" s="1"/>
  <c r="H55" i="116" l="1"/>
  <c r="F55" i="116"/>
  <c r="B55" i="116"/>
  <c r="H53" i="116"/>
  <c r="G53" i="116"/>
  <c r="F53" i="116"/>
  <c r="H52" i="134"/>
  <c r="F52" i="134"/>
  <c r="B52" i="134"/>
  <c r="H50" i="134"/>
  <c r="F50" i="134"/>
  <c r="I23" i="134"/>
  <c r="N13" i="114" l="1"/>
  <c r="O13" i="114"/>
  <c r="P13" i="114"/>
  <c r="Q13" i="114"/>
  <c r="N14" i="114"/>
  <c r="O14" i="114"/>
  <c r="N15" i="114"/>
  <c r="O15" i="114"/>
  <c r="P15" i="114"/>
  <c r="Q15" i="114"/>
  <c r="N16" i="114"/>
  <c r="O16" i="114"/>
  <c r="N17" i="114"/>
  <c r="O17" i="114"/>
  <c r="N18" i="114"/>
  <c r="O18" i="114"/>
  <c r="P18" i="114"/>
  <c r="Q18" i="114"/>
  <c r="N19" i="114"/>
  <c r="O19" i="114"/>
  <c r="P19" i="114"/>
  <c r="Q19" i="114"/>
  <c r="N20" i="114"/>
  <c r="O20" i="114"/>
  <c r="P20" i="114"/>
  <c r="Q20" i="114"/>
  <c r="N21" i="114"/>
  <c r="O21" i="114"/>
  <c r="P21" i="114"/>
  <c r="Q21" i="114"/>
  <c r="N22" i="114"/>
  <c r="O22" i="114"/>
  <c r="N23" i="114"/>
  <c r="O23" i="114"/>
  <c r="N24" i="114"/>
  <c r="O24" i="114"/>
  <c r="N25" i="114"/>
  <c r="O25" i="114"/>
  <c r="N26" i="114"/>
  <c r="O26" i="114"/>
  <c r="N27" i="114"/>
  <c r="O27" i="114"/>
  <c r="N28" i="114"/>
  <c r="O28" i="114"/>
  <c r="N29" i="114"/>
  <c r="O29" i="114"/>
  <c r="N30" i="114"/>
  <c r="O30" i="114"/>
  <c r="N31" i="114"/>
  <c r="O31" i="114"/>
  <c r="P31" i="114"/>
  <c r="Q31" i="114"/>
  <c r="N32" i="114"/>
  <c r="O32" i="114"/>
  <c r="N33" i="114"/>
  <c r="O33" i="114"/>
  <c r="N34" i="114"/>
  <c r="O34" i="114"/>
  <c r="N35" i="114"/>
  <c r="O35" i="114"/>
  <c r="N36" i="114"/>
  <c r="O36" i="114"/>
  <c r="N37" i="114"/>
  <c r="O37" i="114"/>
  <c r="P37" i="114"/>
  <c r="Q37" i="114"/>
  <c r="N38" i="114"/>
  <c r="O38" i="114"/>
  <c r="N39" i="114"/>
  <c r="O39" i="114"/>
  <c r="N40" i="114"/>
  <c r="O40" i="114"/>
  <c r="N41" i="114"/>
  <c r="O41" i="114"/>
  <c r="N42" i="114"/>
  <c r="O42" i="114"/>
  <c r="N43" i="114"/>
  <c r="O43" i="114"/>
  <c r="P43" i="114"/>
  <c r="Q43" i="114"/>
  <c r="N44" i="114"/>
  <c r="O44" i="114"/>
  <c r="N45" i="114"/>
  <c r="O45" i="114"/>
  <c r="P45" i="114"/>
  <c r="Q45" i="114"/>
  <c r="N46" i="114"/>
  <c r="O46" i="114"/>
  <c r="N47" i="114"/>
  <c r="O47" i="114"/>
  <c r="N48" i="114"/>
  <c r="O48" i="114"/>
  <c r="M19" i="116"/>
  <c r="N19" i="116"/>
  <c r="M20" i="116"/>
  <c r="N20" i="116"/>
  <c r="M21" i="116"/>
  <c r="N21" i="116"/>
  <c r="M22" i="116"/>
  <c r="N22" i="116"/>
  <c r="M23" i="116"/>
  <c r="N23" i="116"/>
  <c r="M24" i="116"/>
  <c r="N24" i="116"/>
  <c r="M25" i="116"/>
  <c r="N25" i="116"/>
  <c r="O25" i="116"/>
  <c r="P25" i="116"/>
  <c r="M26" i="116"/>
  <c r="N26" i="116"/>
  <c r="O26" i="116"/>
  <c r="P26" i="116"/>
  <c r="M27" i="116"/>
  <c r="N27" i="116"/>
  <c r="O27" i="116"/>
  <c r="P27" i="116"/>
  <c r="M28" i="116"/>
  <c r="N28" i="116"/>
  <c r="M29" i="116"/>
  <c r="N29" i="116"/>
  <c r="M30" i="116"/>
  <c r="N30" i="116"/>
  <c r="M31" i="116"/>
  <c r="N31" i="116"/>
  <c r="O31" i="116"/>
  <c r="P31" i="116"/>
  <c r="M32" i="116"/>
  <c r="N32" i="116"/>
  <c r="M33" i="116"/>
  <c r="N33" i="116"/>
  <c r="M34" i="116"/>
  <c r="N34" i="116"/>
  <c r="M35" i="116"/>
  <c r="N35" i="116"/>
  <c r="M36" i="116"/>
  <c r="N36" i="116"/>
  <c r="M37" i="116"/>
  <c r="N37" i="116"/>
  <c r="O37" i="116"/>
  <c r="P37" i="116"/>
  <c r="M38" i="116"/>
  <c r="N38" i="116"/>
  <c r="M39" i="116"/>
  <c r="N39" i="116"/>
  <c r="M40" i="116"/>
  <c r="N40" i="116"/>
  <c r="M41" i="116"/>
  <c r="N41" i="116"/>
  <c r="M42" i="116"/>
  <c r="N42" i="116"/>
  <c r="M43" i="116"/>
  <c r="N43" i="116"/>
  <c r="O43" i="116"/>
  <c r="P43" i="116"/>
  <c r="M44" i="116"/>
  <c r="N44" i="116"/>
  <c r="M45" i="116"/>
  <c r="N45" i="116"/>
  <c r="O45" i="116"/>
  <c r="P45" i="116"/>
  <c r="M46" i="116"/>
  <c r="N46" i="116"/>
  <c r="M47" i="116"/>
  <c r="N47" i="116"/>
  <c r="M48" i="116"/>
  <c r="N48" i="116"/>
  <c r="M20" i="106"/>
  <c r="N20" i="106"/>
  <c r="M21" i="106"/>
  <c r="N21" i="106"/>
  <c r="M22" i="106"/>
  <c r="N22" i="106"/>
  <c r="M23" i="106"/>
  <c r="N23" i="106"/>
  <c r="O23" i="106"/>
  <c r="P23" i="106"/>
  <c r="M24" i="106"/>
  <c r="N24" i="106"/>
  <c r="M25" i="106"/>
  <c r="N25" i="106"/>
  <c r="M26" i="106"/>
  <c r="N26" i="106"/>
  <c r="M27" i="106"/>
  <c r="N27" i="106"/>
  <c r="M28" i="106"/>
  <c r="N28" i="106"/>
  <c r="M29" i="106"/>
  <c r="N29" i="106"/>
  <c r="O29" i="106"/>
  <c r="P29" i="106"/>
  <c r="M30" i="106"/>
  <c r="N30" i="106"/>
  <c r="M31" i="106"/>
  <c r="N31" i="106"/>
  <c r="M32" i="106"/>
  <c r="N32" i="106"/>
  <c r="M33" i="106"/>
  <c r="N33" i="106"/>
  <c r="M34" i="106"/>
  <c r="N34" i="106"/>
  <c r="M35" i="106"/>
  <c r="N35" i="106"/>
  <c r="O35" i="106"/>
  <c r="P35" i="106"/>
  <c r="M36" i="106"/>
  <c r="N36" i="106"/>
  <c r="M37" i="106"/>
  <c r="N37" i="106"/>
  <c r="M38" i="106"/>
  <c r="N38" i="106"/>
  <c r="M39" i="106"/>
  <c r="N39" i="106"/>
  <c r="M40" i="106"/>
  <c r="N40" i="106"/>
  <c r="M41" i="106"/>
  <c r="N41" i="106"/>
  <c r="O41" i="106"/>
  <c r="P41" i="106"/>
  <c r="M42" i="106"/>
  <c r="N42" i="106"/>
  <c r="M43" i="106"/>
  <c r="N43" i="106"/>
  <c r="O43" i="106"/>
  <c r="P43" i="106"/>
  <c r="M44" i="106"/>
  <c r="N44" i="106"/>
  <c r="M45" i="106"/>
  <c r="N45" i="106"/>
  <c r="M46" i="106"/>
  <c r="N46" i="106"/>
  <c r="M20" i="103"/>
  <c r="N20" i="103"/>
  <c r="M21" i="103"/>
  <c r="N21" i="103"/>
  <c r="M22" i="103"/>
  <c r="N22" i="103"/>
  <c r="M23" i="103"/>
  <c r="N23" i="103"/>
  <c r="O23" i="103"/>
  <c r="P23" i="103"/>
  <c r="M24" i="103"/>
  <c r="N24" i="103"/>
  <c r="M25" i="103"/>
  <c r="N25" i="103"/>
  <c r="M26" i="103"/>
  <c r="N26" i="103"/>
  <c r="M27" i="103"/>
  <c r="N27" i="103"/>
  <c r="M28" i="103"/>
  <c r="N28" i="103"/>
  <c r="M29" i="103"/>
  <c r="N29" i="103"/>
  <c r="O29" i="103"/>
  <c r="P29" i="103"/>
  <c r="M30" i="103"/>
  <c r="N30" i="103"/>
  <c r="M31" i="103"/>
  <c r="N31" i="103"/>
  <c r="M32" i="103"/>
  <c r="N32" i="103"/>
  <c r="M33" i="103"/>
  <c r="N33" i="103"/>
  <c r="M34" i="103"/>
  <c r="N34" i="103"/>
  <c r="M35" i="103"/>
  <c r="N35" i="103"/>
  <c r="O35" i="103"/>
  <c r="P35" i="103"/>
  <c r="M36" i="103"/>
  <c r="N36" i="103"/>
  <c r="M37" i="103"/>
  <c r="N37" i="103"/>
  <c r="M38" i="103"/>
  <c r="N38" i="103"/>
  <c r="M39" i="103"/>
  <c r="N39" i="103"/>
  <c r="M40" i="103"/>
  <c r="N40" i="103"/>
  <c r="M41" i="103"/>
  <c r="N41" i="103"/>
  <c r="O41" i="103"/>
  <c r="P41" i="103"/>
  <c r="M42" i="103"/>
  <c r="N42" i="103"/>
  <c r="M43" i="103"/>
  <c r="N43" i="103"/>
  <c r="O43" i="103"/>
  <c r="P43" i="103"/>
  <c r="M44" i="103"/>
  <c r="N44" i="103"/>
  <c r="M45" i="103"/>
  <c r="N45" i="103"/>
  <c r="M46" i="103"/>
  <c r="N46" i="103"/>
  <c r="M20" i="134"/>
  <c r="N20" i="134"/>
  <c r="M21" i="134"/>
  <c r="N21" i="134"/>
  <c r="M22" i="134"/>
  <c r="N22" i="134"/>
  <c r="O22" i="134"/>
  <c r="P22" i="134"/>
  <c r="M23" i="134"/>
  <c r="N23" i="134"/>
  <c r="M24" i="134"/>
  <c r="N24" i="134"/>
  <c r="M25" i="134"/>
  <c r="N25" i="134"/>
  <c r="M26" i="134"/>
  <c r="N26" i="134"/>
  <c r="M27" i="134"/>
  <c r="N27" i="134"/>
  <c r="M28" i="134"/>
  <c r="N28" i="134"/>
  <c r="O28" i="134"/>
  <c r="P28" i="134"/>
  <c r="M29" i="134"/>
  <c r="N29" i="134"/>
  <c r="M30" i="134"/>
  <c r="N30" i="134"/>
  <c r="M31" i="134"/>
  <c r="N31" i="134"/>
  <c r="M32" i="134"/>
  <c r="N32" i="134"/>
  <c r="M33" i="134"/>
  <c r="N33" i="134"/>
  <c r="M34" i="134"/>
  <c r="N34" i="134"/>
  <c r="O34" i="134"/>
  <c r="P34" i="134"/>
  <c r="M35" i="134"/>
  <c r="N35" i="134"/>
  <c r="M36" i="134"/>
  <c r="N36" i="134"/>
  <c r="M37" i="134"/>
  <c r="N37" i="134"/>
  <c r="M38" i="134"/>
  <c r="N38" i="134"/>
  <c r="M39" i="134"/>
  <c r="N39" i="134"/>
  <c r="M40" i="134"/>
  <c r="N40" i="134"/>
  <c r="O40" i="134"/>
  <c r="P40" i="134"/>
  <c r="M41" i="134"/>
  <c r="N41" i="134"/>
  <c r="M42" i="134"/>
  <c r="N42" i="134"/>
  <c r="O42" i="134"/>
  <c r="P42" i="134"/>
  <c r="M43" i="134"/>
  <c r="N43" i="134"/>
  <c r="M44" i="134"/>
  <c r="N44" i="134"/>
  <c r="M45" i="134"/>
  <c r="N45" i="134"/>
  <c r="M20" i="132"/>
  <c r="N20" i="132"/>
  <c r="M21" i="132"/>
  <c r="N21" i="132"/>
  <c r="M22" i="132"/>
  <c r="N22" i="132"/>
  <c r="M23" i="132"/>
  <c r="N23" i="132"/>
  <c r="O23" i="132"/>
  <c r="P23" i="132"/>
  <c r="M24" i="132"/>
  <c r="N24" i="132"/>
  <c r="M25" i="132"/>
  <c r="N25" i="132"/>
  <c r="M26" i="132"/>
  <c r="N26" i="132"/>
  <c r="M27" i="132"/>
  <c r="N27" i="132"/>
  <c r="M28" i="132"/>
  <c r="N28" i="132"/>
  <c r="M29" i="132"/>
  <c r="N29" i="132"/>
  <c r="O29" i="132"/>
  <c r="P29" i="132"/>
  <c r="M30" i="132"/>
  <c r="N30" i="132"/>
  <c r="M31" i="132"/>
  <c r="N31" i="132"/>
  <c r="M32" i="132"/>
  <c r="N32" i="132"/>
  <c r="M33" i="132"/>
  <c r="N33" i="132"/>
  <c r="M34" i="132"/>
  <c r="N34" i="132"/>
  <c r="M35" i="132"/>
  <c r="N35" i="132"/>
  <c r="O35" i="132"/>
  <c r="P35" i="132"/>
  <c r="M36" i="132"/>
  <c r="N36" i="132"/>
  <c r="M37" i="132"/>
  <c r="N37" i="132"/>
  <c r="M38" i="132"/>
  <c r="N38" i="132"/>
  <c r="M39" i="132"/>
  <c r="N39" i="132"/>
  <c r="M40" i="132"/>
  <c r="N40" i="132"/>
  <c r="M41" i="132"/>
  <c r="N41" i="132"/>
  <c r="O41" i="132"/>
  <c r="P41" i="132"/>
  <c r="M42" i="132"/>
  <c r="N42" i="132"/>
  <c r="M43" i="132"/>
  <c r="N43" i="132"/>
  <c r="O43" i="132"/>
  <c r="P43" i="132"/>
  <c r="M44" i="132"/>
  <c r="N44" i="132"/>
  <c r="M45" i="132"/>
  <c r="N45" i="132"/>
  <c r="M46" i="132"/>
  <c r="N46" i="132"/>
  <c r="M43" i="131"/>
  <c r="N43" i="131"/>
  <c r="O43" i="131"/>
  <c r="P43" i="131"/>
  <c r="M44" i="131"/>
  <c r="N44" i="131"/>
  <c r="M45" i="131"/>
  <c r="N45" i="131"/>
  <c r="M46" i="131"/>
  <c r="N46" i="131"/>
  <c r="M20" i="130"/>
  <c r="N20" i="130"/>
  <c r="M21" i="130"/>
  <c r="N21" i="130"/>
  <c r="M22" i="130"/>
  <c r="N22" i="130"/>
  <c r="M23" i="130"/>
  <c r="N23" i="130"/>
  <c r="O23" i="130"/>
  <c r="P23" i="130"/>
  <c r="M24" i="130"/>
  <c r="N24" i="130"/>
  <c r="M25" i="130"/>
  <c r="N25" i="130"/>
  <c r="M26" i="130"/>
  <c r="N26" i="130"/>
  <c r="M27" i="130"/>
  <c r="N27" i="130"/>
  <c r="M28" i="130"/>
  <c r="N28" i="130"/>
  <c r="M29" i="130"/>
  <c r="N29" i="130"/>
  <c r="O29" i="130"/>
  <c r="P29" i="130"/>
  <c r="M30" i="130"/>
  <c r="N30" i="130"/>
  <c r="M31" i="130"/>
  <c r="N31" i="130"/>
  <c r="M32" i="130"/>
  <c r="N32" i="130"/>
  <c r="M33" i="130"/>
  <c r="N33" i="130"/>
  <c r="M34" i="130"/>
  <c r="N34" i="130"/>
  <c r="M35" i="130"/>
  <c r="N35" i="130"/>
  <c r="O35" i="130"/>
  <c r="P35" i="130"/>
  <c r="M36" i="130"/>
  <c r="N36" i="130"/>
  <c r="M37" i="130"/>
  <c r="N37" i="130"/>
  <c r="M38" i="130"/>
  <c r="N38" i="130"/>
  <c r="M39" i="130"/>
  <c r="N39" i="130"/>
  <c r="M40" i="130"/>
  <c r="N40" i="130"/>
  <c r="M41" i="130"/>
  <c r="N41" i="130"/>
  <c r="O41" i="130"/>
  <c r="P41" i="130"/>
  <c r="M42" i="130"/>
  <c r="N42" i="130"/>
  <c r="M43" i="130"/>
  <c r="N43" i="130"/>
  <c r="O43" i="130"/>
  <c r="P43" i="130"/>
  <c r="M44" i="130"/>
  <c r="N44" i="130"/>
  <c r="M45" i="130"/>
  <c r="N45" i="130"/>
  <c r="M46" i="130"/>
  <c r="N46" i="130"/>
  <c r="M20" i="124"/>
  <c r="N20" i="124"/>
  <c r="M21" i="124"/>
  <c r="N21" i="124"/>
  <c r="M22" i="124"/>
  <c r="N22" i="124"/>
  <c r="M23" i="124"/>
  <c r="N23" i="124"/>
  <c r="O23" i="124"/>
  <c r="P23" i="124"/>
  <c r="M24" i="124"/>
  <c r="N24" i="124"/>
  <c r="M25" i="124"/>
  <c r="N25" i="124"/>
  <c r="M26" i="124"/>
  <c r="N26" i="124"/>
  <c r="M27" i="124"/>
  <c r="N27" i="124"/>
  <c r="M28" i="124"/>
  <c r="N28" i="124"/>
  <c r="M29" i="124"/>
  <c r="N29" i="124"/>
  <c r="O29" i="124"/>
  <c r="P29" i="124"/>
  <c r="M30" i="124"/>
  <c r="N30" i="124"/>
  <c r="M31" i="124"/>
  <c r="N31" i="124"/>
  <c r="M32" i="124"/>
  <c r="N32" i="124"/>
  <c r="M33" i="124"/>
  <c r="N33" i="124"/>
  <c r="M34" i="124"/>
  <c r="N34" i="124"/>
  <c r="M35" i="124"/>
  <c r="N35" i="124"/>
  <c r="O35" i="124"/>
  <c r="P35" i="124"/>
  <c r="M36" i="124"/>
  <c r="N36" i="124"/>
  <c r="M37" i="124"/>
  <c r="N37" i="124"/>
  <c r="M38" i="124"/>
  <c r="N38" i="124"/>
  <c r="M39" i="124"/>
  <c r="N39" i="124"/>
  <c r="M40" i="124"/>
  <c r="N40" i="124"/>
  <c r="M41" i="124"/>
  <c r="N41" i="124"/>
  <c r="O41" i="124"/>
  <c r="P41" i="124"/>
  <c r="M42" i="124"/>
  <c r="N42" i="124"/>
  <c r="M43" i="124"/>
  <c r="N43" i="124"/>
  <c r="O43" i="124"/>
  <c r="P43" i="124"/>
  <c r="M44" i="124"/>
  <c r="N44" i="124"/>
  <c r="M45" i="124"/>
  <c r="N45" i="124"/>
  <c r="M46" i="124"/>
  <c r="N46" i="124"/>
  <c r="N20" i="110"/>
  <c r="O20" i="110"/>
  <c r="N21" i="110"/>
  <c r="O21" i="110"/>
  <c r="N22" i="110"/>
  <c r="O22" i="110"/>
  <c r="N23" i="110"/>
  <c r="O23" i="110"/>
  <c r="P23" i="110"/>
  <c r="Q23" i="110"/>
  <c r="N24" i="110"/>
  <c r="O24" i="110"/>
  <c r="N25" i="110"/>
  <c r="O25" i="110"/>
  <c r="N26" i="110"/>
  <c r="O26" i="110"/>
  <c r="N27" i="110"/>
  <c r="O27" i="110"/>
  <c r="N28" i="110"/>
  <c r="O28" i="110"/>
  <c r="N29" i="110"/>
  <c r="O29" i="110"/>
  <c r="P29" i="110"/>
  <c r="Q29" i="110"/>
  <c r="N30" i="110"/>
  <c r="O30" i="110"/>
  <c r="N31" i="110"/>
  <c r="O31" i="110"/>
  <c r="N32" i="110"/>
  <c r="O32" i="110"/>
  <c r="N33" i="110"/>
  <c r="O33" i="110"/>
  <c r="N34" i="110"/>
  <c r="O34" i="110"/>
  <c r="N35" i="110"/>
  <c r="O35" i="110"/>
  <c r="P35" i="110"/>
  <c r="Q35" i="110"/>
  <c r="N36" i="110"/>
  <c r="O36" i="110"/>
  <c r="N37" i="110"/>
  <c r="O37" i="110"/>
  <c r="N38" i="110"/>
  <c r="O38" i="110"/>
  <c r="N39" i="110"/>
  <c r="O39" i="110"/>
  <c r="N40" i="110"/>
  <c r="O40" i="110"/>
  <c r="N41" i="110"/>
  <c r="O41" i="110"/>
  <c r="P41" i="110"/>
  <c r="Q41" i="110"/>
  <c r="N42" i="110"/>
  <c r="O42" i="110"/>
  <c r="N43" i="110"/>
  <c r="O43" i="110"/>
  <c r="P43" i="110"/>
  <c r="Q43" i="110"/>
  <c r="N44" i="110"/>
  <c r="O44" i="110"/>
  <c r="N45" i="110"/>
  <c r="O45" i="110"/>
  <c r="N46" i="110"/>
  <c r="O46" i="110"/>
  <c r="N57" i="122"/>
  <c r="O57" i="122"/>
  <c r="P57" i="122"/>
  <c r="Q57" i="122"/>
  <c r="N58" i="122"/>
  <c r="O58" i="122"/>
  <c r="P58" i="122"/>
  <c r="Q58" i="122"/>
  <c r="N59" i="122"/>
  <c r="O59" i="122"/>
  <c r="P59" i="122"/>
  <c r="Q59" i="122"/>
  <c r="N60" i="122"/>
  <c r="O60" i="122"/>
  <c r="N61" i="122"/>
  <c r="O61" i="122"/>
  <c r="N62" i="122"/>
  <c r="O62" i="122"/>
  <c r="N63" i="122"/>
  <c r="O63" i="122"/>
  <c r="P63" i="122"/>
  <c r="Q63" i="122"/>
  <c r="N64" i="122"/>
  <c r="O64" i="122"/>
  <c r="N65" i="122"/>
  <c r="O65" i="122"/>
  <c r="N66" i="122"/>
  <c r="O66" i="122"/>
  <c r="N79" i="122"/>
  <c r="O79" i="122"/>
  <c r="N80" i="122"/>
  <c r="O80" i="122"/>
  <c r="N81" i="122"/>
  <c r="O81" i="122"/>
  <c r="P81" i="122"/>
  <c r="Q81" i="122"/>
  <c r="N82" i="122"/>
  <c r="O82" i="122"/>
  <c r="N83" i="122"/>
  <c r="O83" i="122"/>
  <c r="N84" i="122"/>
  <c r="O84" i="122"/>
  <c r="N85" i="122"/>
  <c r="O85" i="122"/>
  <c r="N86" i="122"/>
  <c r="O86" i="122"/>
  <c r="N87" i="122"/>
  <c r="O87" i="122"/>
  <c r="P87" i="122"/>
  <c r="Q87" i="122"/>
  <c r="N88" i="122"/>
  <c r="O88" i="122"/>
  <c r="N89" i="122"/>
  <c r="O89" i="122"/>
  <c r="P89" i="122"/>
  <c r="Q89" i="122"/>
  <c r="N90" i="122"/>
  <c r="O90" i="122"/>
  <c r="N91" i="122"/>
  <c r="O91" i="122"/>
  <c r="N92" i="122"/>
  <c r="O92" i="122"/>
  <c r="P20" i="82" l="1"/>
  <c r="P21" i="82"/>
  <c r="P22" i="82"/>
  <c r="P23" i="82"/>
  <c r="P24" i="82"/>
  <c r="P25" i="82"/>
  <c r="P26" i="82"/>
  <c r="P27" i="82"/>
  <c r="P29" i="82"/>
  <c r="P30" i="82"/>
  <c r="P31" i="82"/>
  <c r="P32" i="82"/>
  <c r="P34" i="82"/>
  <c r="P35" i="82"/>
  <c r="P37" i="82"/>
  <c r="P38" i="82"/>
  <c r="P39" i="82"/>
  <c r="P40" i="82"/>
  <c r="P41" i="82"/>
  <c r="P42" i="82"/>
  <c r="P43" i="82"/>
  <c r="P45" i="82"/>
  <c r="P46" i="82"/>
  <c r="P47" i="82"/>
  <c r="P48" i="82"/>
  <c r="P49" i="82"/>
  <c r="P50" i="82"/>
  <c r="P51" i="82"/>
  <c r="P52" i="82"/>
  <c r="P54" i="82"/>
  <c r="P55" i="82"/>
  <c r="P56" i="82"/>
  <c r="P57" i="82"/>
  <c r="P58" i="82"/>
  <c r="P61" i="82"/>
  <c r="P63" i="82"/>
  <c r="P64" i="82"/>
  <c r="P69" i="82"/>
  <c r="P70" i="82"/>
  <c r="P71" i="82"/>
  <c r="P73" i="82"/>
  <c r="P74" i="82"/>
  <c r="P75" i="82"/>
  <c r="P76" i="82"/>
  <c r="P77" i="82"/>
  <c r="P79" i="82"/>
  <c r="P80" i="82"/>
  <c r="P102" i="82"/>
  <c r="P103" i="82"/>
  <c r="P104" i="82"/>
  <c r="P106" i="82"/>
  <c r="P107" i="82"/>
  <c r="P108" i="82"/>
  <c r="P109" i="82"/>
  <c r="P110" i="82"/>
  <c r="P111" i="82"/>
  <c r="P112" i="82"/>
  <c r="P113" i="82"/>
  <c r="P114" i="82"/>
  <c r="P115" i="82"/>
  <c r="P116" i="82"/>
  <c r="K19" i="134" l="1"/>
  <c r="E19" i="132"/>
  <c r="H56" i="112"/>
  <c r="H54" i="112"/>
  <c r="G54" i="112"/>
  <c r="F54" i="112"/>
  <c r="F56" i="112"/>
  <c r="G67" i="82" s="1"/>
  <c r="B56" i="112"/>
  <c r="I20" i="112"/>
  <c r="K20" i="112" s="1"/>
  <c r="J20" i="112"/>
  <c r="J23" i="112"/>
  <c r="I60" i="121"/>
  <c r="G60" i="121"/>
  <c r="B60" i="121"/>
  <c r="J101" i="122"/>
  <c r="I101" i="122"/>
  <c r="H101" i="122"/>
  <c r="H78" i="82" s="1"/>
  <c r="J99" i="122"/>
  <c r="I99" i="122"/>
  <c r="H99" i="122"/>
  <c r="B101" i="122"/>
  <c r="K52" i="122"/>
  <c r="L52" i="122"/>
  <c r="L49" i="122"/>
  <c r="K49" i="122"/>
  <c r="L50" i="122"/>
  <c r="K50" i="122"/>
  <c r="K51" i="122"/>
  <c r="L51" i="122"/>
  <c r="G99" i="122"/>
  <c r="L26" i="123"/>
  <c r="L35" i="123"/>
  <c r="K35" i="123"/>
  <c r="K24" i="115"/>
  <c r="Q24" i="115" s="1"/>
  <c r="L24" i="115"/>
  <c r="K23" i="116"/>
  <c r="J23" i="116"/>
  <c r="H32" i="135"/>
  <c r="F32" i="135"/>
  <c r="B32" i="135"/>
  <c r="B31" i="135"/>
  <c r="H28" i="135"/>
  <c r="E34" i="104" s="1"/>
  <c r="F28" i="135"/>
  <c r="C34" i="104" s="1"/>
  <c r="A28" i="135"/>
  <c r="N27" i="135"/>
  <c r="M27" i="135"/>
  <c r="J27" i="135"/>
  <c r="P27" i="135" s="1"/>
  <c r="I27" i="135"/>
  <c r="G27" i="135"/>
  <c r="N26" i="135"/>
  <c r="M26" i="135"/>
  <c r="J26" i="135"/>
  <c r="O26" i="135" s="1"/>
  <c r="I26" i="135"/>
  <c r="G26" i="135"/>
  <c r="N25" i="135"/>
  <c r="M25" i="135"/>
  <c r="J25" i="135"/>
  <c r="P25" i="135" s="1"/>
  <c r="I25" i="135"/>
  <c r="G25" i="135"/>
  <c r="N23" i="135"/>
  <c r="M23" i="135"/>
  <c r="J23" i="135"/>
  <c r="P23" i="135" s="1"/>
  <c r="I23" i="135"/>
  <c r="N22" i="135"/>
  <c r="M22" i="135"/>
  <c r="O22" i="135"/>
  <c r="N21" i="135"/>
  <c r="M21" i="135"/>
  <c r="P21" i="135"/>
  <c r="N20" i="135"/>
  <c r="M20" i="135"/>
  <c r="P20" i="135"/>
  <c r="N19" i="135"/>
  <c r="M19" i="135"/>
  <c r="J19" i="135"/>
  <c r="P19" i="135" s="1"/>
  <c r="K19" i="135"/>
  <c r="N17" i="135"/>
  <c r="M17" i="135"/>
  <c r="J17" i="135"/>
  <c r="P17" i="135" s="1"/>
  <c r="I17" i="135"/>
  <c r="G17" i="135"/>
  <c r="N16" i="135"/>
  <c r="M16" i="135"/>
  <c r="J16" i="135"/>
  <c r="O16" i="135" s="1"/>
  <c r="I16" i="135"/>
  <c r="G16" i="135"/>
  <c r="N15" i="135"/>
  <c r="M15" i="135"/>
  <c r="J15" i="135"/>
  <c r="P15" i="135" s="1"/>
  <c r="I15" i="135"/>
  <c r="G15" i="135"/>
  <c r="N14" i="135"/>
  <c r="M14" i="135"/>
  <c r="J14" i="135"/>
  <c r="P14" i="135" s="1"/>
  <c r="I14" i="135"/>
  <c r="K14" i="135" s="1"/>
  <c r="G14" i="135"/>
  <c r="N12" i="135"/>
  <c r="M12" i="135"/>
  <c r="J12" i="135"/>
  <c r="O12" i="135" s="1"/>
  <c r="I12" i="135"/>
  <c r="G12" i="135"/>
  <c r="N11" i="135"/>
  <c r="M11" i="135"/>
  <c r="J11" i="135"/>
  <c r="P11" i="135" s="1"/>
  <c r="I11" i="135"/>
  <c r="G11" i="135"/>
  <c r="N10" i="135"/>
  <c r="M10" i="135"/>
  <c r="J10" i="135"/>
  <c r="O10" i="135" s="1"/>
  <c r="I10" i="135"/>
  <c r="G10" i="135"/>
  <c r="N9" i="135"/>
  <c r="M9" i="135"/>
  <c r="J9" i="135"/>
  <c r="O9" i="135" s="1"/>
  <c r="I9" i="135"/>
  <c r="G9" i="135"/>
  <c r="N8" i="135"/>
  <c r="M8" i="135"/>
  <c r="J8" i="135"/>
  <c r="I8" i="135"/>
  <c r="G8" i="135"/>
  <c r="J3" i="135"/>
  <c r="J2" i="135"/>
  <c r="J19" i="128"/>
  <c r="K19" i="128"/>
  <c r="H58" i="128"/>
  <c r="H63" i="128" s="1"/>
  <c r="F58" i="128"/>
  <c r="B58" i="128"/>
  <c r="H57" i="134"/>
  <c r="F57" i="134"/>
  <c r="B50" i="134"/>
  <c r="B49" i="134"/>
  <c r="H46" i="134"/>
  <c r="E31" i="83" s="1"/>
  <c r="F46" i="134"/>
  <c r="C31" i="83" s="1"/>
  <c r="A46" i="134"/>
  <c r="J45" i="134"/>
  <c r="I45" i="134"/>
  <c r="G45" i="134"/>
  <c r="J44" i="134"/>
  <c r="I44" i="134"/>
  <c r="G44" i="134"/>
  <c r="J43" i="134"/>
  <c r="I43" i="134"/>
  <c r="G43" i="134"/>
  <c r="J41" i="134"/>
  <c r="I41" i="134"/>
  <c r="G41" i="134"/>
  <c r="J39" i="134"/>
  <c r="I39" i="134"/>
  <c r="G39" i="134"/>
  <c r="J38" i="134"/>
  <c r="I38" i="134"/>
  <c r="G38" i="134"/>
  <c r="J37" i="134"/>
  <c r="I37" i="134"/>
  <c r="G37" i="134"/>
  <c r="J36" i="134"/>
  <c r="I36" i="134"/>
  <c r="G36" i="134"/>
  <c r="J35" i="134"/>
  <c r="I35" i="134"/>
  <c r="G35" i="134"/>
  <c r="J33" i="134"/>
  <c r="I33" i="134"/>
  <c r="G33" i="134"/>
  <c r="J32" i="134"/>
  <c r="I32" i="134"/>
  <c r="G32" i="134"/>
  <c r="K32" i="134" s="1"/>
  <c r="J31" i="134"/>
  <c r="I31" i="134"/>
  <c r="G31" i="134"/>
  <c r="J30" i="134"/>
  <c r="I30" i="134"/>
  <c r="G30" i="134"/>
  <c r="J29" i="134"/>
  <c r="I29" i="134"/>
  <c r="K29" i="134" s="1"/>
  <c r="G29" i="134"/>
  <c r="J27" i="134"/>
  <c r="I27" i="134"/>
  <c r="G27" i="134"/>
  <c r="J26" i="134"/>
  <c r="I26" i="134"/>
  <c r="G26" i="134"/>
  <c r="J25" i="134"/>
  <c r="I25" i="134"/>
  <c r="G25" i="134"/>
  <c r="J24" i="134"/>
  <c r="I24" i="134"/>
  <c r="I52" i="134" s="1"/>
  <c r="G24" i="134"/>
  <c r="G52" i="134" s="1"/>
  <c r="J23" i="134"/>
  <c r="J52" i="134" s="1"/>
  <c r="J21" i="134"/>
  <c r="G21" i="134"/>
  <c r="K21" i="134" s="1"/>
  <c r="J20" i="134"/>
  <c r="G20" i="134"/>
  <c r="K20" i="134" s="1"/>
  <c r="N19" i="134"/>
  <c r="M19" i="134"/>
  <c r="J19" i="134"/>
  <c r="P19" i="134" s="1"/>
  <c r="N17" i="134"/>
  <c r="M17" i="134"/>
  <c r="J17" i="134"/>
  <c r="P17" i="134" s="1"/>
  <c r="I17" i="134"/>
  <c r="G17" i="134"/>
  <c r="N16" i="134"/>
  <c r="M16" i="134"/>
  <c r="J16" i="134"/>
  <c r="P16" i="134" s="1"/>
  <c r="I16" i="134"/>
  <c r="K16" i="134" s="1"/>
  <c r="G16" i="134"/>
  <c r="N15" i="134"/>
  <c r="M15" i="134"/>
  <c r="J15" i="134"/>
  <c r="P15" i="134" s="1"/>
  <c r="I15" i="134"/>
  <c r="G15" i="134"/>
  <c r="N14" i="134"/>
  <c r="M14" i="134"/>
  <c r="J14" i="134"/>
  <c r="P14" i="134" s="1"/>
  <c r="I14" i="134"/>
  <c r="G14" i="134"/>
  <c r="N12" i="134"/>
  <c r="M12" i="134"/>
  <c r="J12" i="134"/>
  <c r="O12" i="134" s="1"/>
  <c r="I12" i="134"/>
  <c r="K12" i="134" s="1"/>
  <c r="G12" i="134"/>
  <c r="N11" i="134"/>
  <c r="M11" i="134"/>
  <c r="J11" i="134"/>
  <c r="P11" i="134" s="1"/>
  <c r="I11" i="134"/>
  <c r="G11" i="134"/>
  <c r="N10" i="134"/>
  <c r="M10" i="134"/>
  <c r="J10" i="134"/>
  <c r="P10" i="134" s="1"/>
  <c r="I10" i="134"/>
  <c r="G10" i="134"/>
  <c r="N9" i="134"/>
  <c r="M9" i="134"/>
  <c r="J9" i="134"/>
  <c r="P9" i="134" s="1"/>
  <c r="I9" i="134"/>
  <c r="K9" i="134" s="1"/>
  <c r="G9" i="134"/>
  <c r="N8" i="134"/>
  <c r="M8" i="134"/>
  <c r="J8" i="134"/>
  <c r="I8" i="134"/>
  <c r="G8" i="134"/>
  <c r="J3" i="134"/>
  <c r="J2" i="134"/>
  <c r="H51" i="133"/>
  <c r="H58" i="133" s="1"/>
  <c r="F51" i="133"/>
  <c r="F58" i="133" s="1"/>
  <c r="B51" i="133"/>
  <c r="B50" i="133"/>
  <c r="H47" i="133"/>
  <c r="E29" i="104" s="1"/>
  <c r="F47" i="133"/>
  <c r="C29" i="104" s="1"/>
  <c r="A47" i="133"/>
  <c r="O46" i="133"/>
  <c r="N46" i="133"/>
  <c r="M46" i="133"/>
  <c r="J46" i="133"/>
  <c r="P46" i="133" s="1"/>
  <c r="I46" i="133"/>
  <c r="K46" i="133" s="1"/>
  <c r="G46" i="133"/>
  <c r="N45" i="133"/>
  <c r="M45" i="133"/>
  <c r="J45" i="133"/>
  <c r="O45" i="133" s="1"/>
  <c r="I45" i="133"/>
  <c r="G45" i="133"/>
  <c r="P44" i="133"/>
  <c r="O44" i="133"/>
  <c r="N44" i="133"/>
  <c r="M44" i="133"/>
  <c r="K44" i="133"/>
  <c r="J44" i="133"/>
  <c r="I44" i="133"/>
  <c r="G44" i="133"/>
  <c r="N42" i="133"/>
  <c r="M42" i="133"/>
  <c r="J42" i="133"/>
  <c r="P42" i="133" s="1"/>
  <c r="I42" i="133"/>
  <c r="K42" i="133" s="1"/>
  <c r="G42" i="133"/>
  <c r="P40" i="133"/>
  <c r="N40" i="133"/>
  <c r="M40" i="133"/>
  <c r="J40" i="133"/>
  <c r="O40" i="133" s="1"/>
  <c r="I40" i="133"/>
  <c r="K40" i="133" s="1"/>
  <c r="G40" i="133"/>
  <c r="N39" i="133"/>
  <c r="M39" i="133"/>
  <c r="J39" i="133"/>
  <c r="P39" i="133" s="1"/>
  <c r="I39" i="133"/>
  <c r="K39" i="133" s="1"/>
  <c r="G39" i="133"/>
  <c r="N38" i="133"/>
  <c r="M38" i="133"/>
  <c r="J38" i="133"/>
  <c r="P38" i="133" s="1"/>
  <c r="I38" i="133"/>
  <c r="G38" i="133"/>
  <c r="K38" i="133" s="1"/>
  <c r="P37" i="133"/>
  <c r="N37" i="133"/>
  <c r="M37" i="133"/>
  <c r="J37" i="133"/>
  <c r="O37" i="133" s="1"/>
  <c r="I37" i="133"/>
  <c r="G37" i="133"/>
  <c r="N36" i="133"/>
  <c r="M36" i="133"/>
  <c r="J36" i="133"/>
  <c r="P36" i="133" s="1"/>
  <c r="I36" i="133"/>
  <c r="G36" i="133"/>
  <c r="K36" i="133" s="1"/>
  <c r="O34" i="133"/>
  <c r="N34" i="133"/>
  <c r="M34" i="133"/>
  <c r="J34" i="133"/>
  <c r="P34" i="133" s="1"/>
  <c r="I34" i="133"/>
  <c r="K34" i="133" s="1"/>
  <c r="G34" i="133"/>
  <c r="N33" i="133"/>
  <c r="M33" i="133"/>
  <c r="J33" i="133"/>
  <c r="O33" i="133" s="1"/>
  <c r="I33" i="133"/>
  <c r="G33" i="133"/>
  <c r="P32" i="133"/>
  <c r="N32" i="133"/>
  <c r="M32" i="133"/>
  <c r="K32" i="133"/>
  <c r="J32" i="133"/>
  <c r="O32" i="133" s="1"/>
  <c r="I32" i="133"/>
  <c r="G32" i="133"/>
  <c r="N31" i="133"/>
  <c r="M31" i="133"/>
  <c r="J31" i="133"/>
  <c r="P31" i="133" s="1"/>
  <c r="I31" i="133"/>
  <c r="K31" i="133" s="1"/>
  <c r="G31" i="133"/>
  <c r="N30" i="133"/>
  <c r="M30" i="133"/>
  <c r="J30" i="133"/>
  <c r="O30" i="133" s="1"/>
  <c r="I30" i="133"/>
  <c r="G30" i="133"/>
  <c r="P28" i="133"/>
  <c r="N28" i="133"/>
  <c r="M28" i="133"/>
  <c r="J28" i="133"/>
  <c r="O28" i="133" s="1"/>
  <c r="I28" i="133"/>
  <c r="K28" i="133" s="1"/>
  <c r="G28" i="133"/>
  <c r="O27" i="133"/>
  <c r="N27" i="133"/>
  <c r="M27" i="133"/>
  <c r="J27" i="133"/>
  <c r="P27" i="133" s="1"/>
  <c r="I27" i="133"/>
  <c r="K27" i="133" s="1"/>
  <c r="G27" i="133"/>
  <c r="P26" i="133"/>
  <c r="N26" i="133"/>
  <c r="M26" i="133"/>
  <c r="J26" i="133"/>
  <c r="O26" i="133" s="1"/>
  <c r="I26" i="133"/>
  <c r="G26" i="133"/>
  <c r="N25" i="133"/>
  <c r="M25" i="133"/>
  <c r="J25" i="133"/>
  <c r="P25" i="133" s="1"/>
  <c r="I25" i="133"/>
  <c r="K25" i="133" s="1"/>
  <c r="G25" i="133"/>
  <c r="O24" i="133"/>
  <c r="N24" i="133"/>
  <c r="M24" i="133"/>
  <c r="K24" i="133"/>
  <c r="J24" i="133"/>
  <c r="P24" i="133" s="1"/>
  <c r="I24" i="133"/>
  <c r="G24" i="133"/>
  <c r="N22" i="133"/>
  <c r="M22" i="133"/>
  <c r="J22" i="133"/>
  <c r="O22" i="133" s="1"/>
  <c r="G22" i="133"/>
  <c r="K22" i="133" s="1"/>
  <c r="N21" i="133"/>
  <c r="M21" i="133"/>
  <c r="J21" i="133"/>
  <c r="O21" i="133" s="1"/>
  <c r="G21" i="133"/>
  <c r="K21" i="133" s="1"/>
  <c r="P20" i="133"/>
  <c r="O20" i="133"/>
  <c r="N20" i="133"/>
  <c r="M20" i="133"/>
  <c r="J20" i="133"/>
  <c r="G20" i="133"/>
  <c r="K20" i="133" s="1"/>
  <c r="N19" i="133"/>
  <c r="M19" i="133"/>
  <c r="J19" i="133"/>
  <c r="P19" i="133" s="1"/>
  <c r="K19" i="133"/>
  <c r="O17" i="133"/>
  <c r="N17" i="133"/>
  <c r="M17" i="133"/>
  <c r="K17" i="133"/>
  <c r="J17" i="133"/>
  <c r="P17" i="133" s="1"/>
  <c r="I17" i="133"/>
  <c r="G17" i="133"/>
  <c r="P16" i="133"/>
  <c r="N16" i="133"/>
  <c r="M16" i="133"/>
  <c r="J16" i="133"/>
  <c r="O16" i="133" s="1"/>
  <c r="I16" i="133"/>
  <c r="G16" i="133"/>
  <c r="N15" i="133"/>
  <c r="M15" i="133"/>
  <c r="J15" i="133"/>
  <c r="P15" i="133" s="1"/>
  <c r="I15" i="133"/>
  <c r="K15" i="133" s="1"/>
  <c r="G15" i="133"/>
  <c r="O14" i="133"/>
  <c r="N14" i="133"/>
  <c r="M14" i="133"/>
  <c r="K14" i="133"/>
  <c r="J14" i="133"/>
  <c r="P14" i="133" s="1"/>
  <c r="I14" i="133"/>
  <c r="G14" i="133"/>
  <c r="N12" i="133"/>
  <c r="M12" i="133"/>
  <c r="J12" i="133"/>
  <c r="O12" i="133" s="1"/>
  <c r="I12" i="133"/>
  <c r="K12" i="133" s="1"/>
  <c r="G12" i="133"/>
  <c r="N11" i="133"/>
  <c r="M11" i="133"/>
  <c r="J11" i="133"/>
  <c r="P11" i="133" s="1"/>
  <c r="I11" i="133"/>
  <c r="K11" i="133" s="1"/>
  <c r="G11" i="133"/>
  <c r="N10" i="133"/>
  <c r="M10" i="133"/>
  <c r="J10" i="133"/>
  <c r="P10" i="133" s="1"/>
  <c r="I10" i="133"/>
  <c r="K10" i="133" s="1"/>
  <c r="G10" i="133"/>
  <c r="N9" i="133"/>
  <c r="M9" i="133"/>
  <c r="J9" i="133"/>
  <c r="O9" i="133" s="1"/>
  <c r="I9" i="133"/>
  <c r="K9" i="133" s="1"/>
  <c r="G9" i="133"/>
  <c r="P8" i="133"/>
  <c r="O8" i="133"/>
  <c r="N8" i="133"/>
  <c r="M8" i="133"/>
  <c r="J8" i="133"/>
  <c r="I8" i="133"/>
  <c r="K8" i="133" s="1"/>
  <c r="G8" i="133"/>
  <c r="J3" i="133"/>
  <c r="J2" i="133"/>
  <c r="B51" i="132"/>
  <c r="B50" i="132"/>
  <c r="H47" i="132"/>
  <c r="E30" i="83" s="1"/>
  <c r="F47" i="132"/>
  <c r="C30" i="83" s="1"/>
  <c r="A47" i="132"/>
  <c r="J46" i="132"/>
  <c r="I46" i="132"/>
  <c r="K46" i="132" s="1"/>
  <c r="G46" i="132"/>
  <c r="J45" i="132"/>
  <c r="I45" i="132"/>
  <c r="K45" i="132" s="1"/>
  <c r="G45" i="132"/>
  <c r="J44" i="132"/>
  <c r="I44" i="132"/>
  <c r="K44" i="132" s="1"/>
  <c r="G44" i="132"/>
  <c r="J42" i="132"/>
  <c r="I42" i="132"/>
  <c r="G42" i="132"/>
  <c r="J40" i="132"/>
  <c r="I40" i="132"/>
  <c r="K40" i="132" s="1"/>
  <c r="G40" i="132"/>
  <c r="J39" i="132"/>
  <c r="I39" i="132"/>
  <c r="K39" i="132" s="1"/>
  <c r="G39" i="132"/>
  <c r="J38" i="132"/>
  <c r="I38" i="132"/>
  <c r="K38" i="132" s="1"/>
  <c r="G38" i="132"/>
  <c r="J37" i="132"/>
  <c r="I37" i="132"/>
  <c r="G37" i="132"/>
  <c r="J36" i="132"/>
  <c r="I36" i="132"/>
  <c r="G36" i="132"/>
  <c r="K36" i="132" s="1"/>
  <c r="J34" i="132"/>
  <c r="I34" i="132"/>
  <c r="G34" i="132"/>
  <c r="J33" i="132"/>
  <c r="I33" i="132"/>
  <c r="K33" i="132" s="1"/>
  <c r="G33" i="132"/>
  <c r="J32" i="132"/>
  <c r="I32" i="132"/>
  <c r="G32" i="132"/>
  <c r="J31" i="132"/>
  <c r="I31" i="132"/>
  <c r="G31" i="132"/>
  <c r="J30" i="132"/>
  <c r="I30" i="132"/>
  <c r="K30" i="132" s="1"/>
  <c r="G30" i="132"/>
  <c r="J28" i="132"/>
  <c r="I28" i="132"/>
  <c r="G28" i="132"/>
  <c r="J27" i="132"/>
  <c r="I27" i="132"/>
  <c r="K27" i="132" s="1"/>
  <c r="G27" i="132"/>
  <c r="J26" i="132"/>
  <c r="I26" i="132"/>
  <c r="G26" i="132"/>
  <c r="J25" i="132"/>
  <c r="I25" i="132"/>
  <c r="G25" i="132"/>
  <c r="K25" i="132" s="1"/>
  <c r="J24" i="132"/>
  <c r="I24" i="132"/>
  <c r="G24" i="132"/>
  <c r="J22" i="132"/>
  <c r="G22" i="132"/>
  <c r="K22" i="132" s="1"/>
  <c r="J21" i="132"/>
  <c r="G21" i="132"/>
  <c r="K21" i="132" s="1"/>
  <c r="J20" i="132"/>
  <c r="G20" i="132"/>
  <c r="K20" i="132" s="1"/>
  <c r="N19" i="132"/>
  <c r="M19" i="132"/>
  <c r="J19" i="132"/>
  <c r="K19" i="132"/>
  <c r="N17" i="132"/>
  <c r="M17" i="132"/>
  <c r="J17" i="132"/>
  <c r="P17" i="132" s="1"/>
  <c r="I17" i="132"/>
  <c r="G17" i="132"/>
  <c r="N16" i="132"/>
  <c r="M16" i="132"/>
  <c r="J16" i="132"/>
  <c r="O16" i="132" s="1"/>
  <c r="I16" i="132"/>
  <c r="K16" i="132" s="1"/>
  <c r="G16" i="132"/>
  <c r="N15" i="132"/>
  <c r="M15" i="132"/>
  <c r="J15" i="132"/>
  <c r="P15" i="132" s="1"/>
  <c r="I15" i="132"/>
  <c r="K15" i="132" s="1"/>
  <c r="G15" i="132"/>
  <c r="P14" i="132"/>
  <c r="O14" i="132"/>
  <c r="N14" i="132"/>
  <c r="M14" i="132"/>
  <c r="J14" i="132"/>
  <c r="I14" i="132"/>
  <c r="K14" i="132" s="1"/>
  <c r="G14" i="132"/>
  <c r="P12" i="132"/>
  <c r="N12" i="132"/>
  <c r="M12" i="132"/>
  <c r="J12" i="132"/>
  <c r="O12" i="132" s="1"/>
  <c r="I12" i="132"/>
  <c r="K12" i="132" s="1"/>
  <c r="G12" i="132"/>
  <c r="N11" i="132"/>
  <c r="M11" i="132"/>
  <c r="J11" i="132"/>
  <c r="P11" i="132" s="1"/>
  <c r="I11" i="132"/>
  <c r="G11" i="132"/>
  <c r="K11" i="132" s="1"/>
  <c r="P10" i="132"/>
  <c r="O10" i="132"/>
  <c r="N10" i="132"/>
  <c r="M10" i="132"/>
  <c r="J10" i="132"/>
  <c r="I10" i="132"/>
  <c r="G10" i="132"/>
  <c r="N9" i="132"/>
  <c r="M9" i="132"/>
  <c r="J9" i="132"/>
  <c r="O9" i="132" s="1"/>
  <c r="I9" i="132"/>
  <c r="G9" i="132"/>
  <c r="K9" i="132" s="1"/>
  <c r="P8" i="132"/>
  <c r="O8" i="132"/>
  <c r="N8" i="132"/>
  <c r="M8" i="132"/>
  <c r="J8" i="132"/>
  <c r="I8" i="132"/>
  <c r="G8" i="132"/>
  <c r="J3" i="132"/>
  <c r="J2" i="132"/>
  <c r="N20" i="113"/>
  <c r="M20" i="113"/>
  <c r="J20" i="113"/>
  <c r="P20" i="113" s="1"/>
  <c r="K20" i="113"/>
  <c r="I24" i="112"/>
  <c r="I19" i="112"/>
  <c r="I54" i="112" s="1"/>
  <c r="L44" i="122"/>
  <c r="K44" i="122"/>
  <c r="K20" i="122"/>
  <c r="L21" i="122"/>
  <c r="K21" i="122"/>
  <c r="F58" i="131"/>
  <c r="B51" i="131"/>
  <c r="B50" i="131"/>
  <c r="H47" i="131"/>
  <c r="E28" i="83" s="1"/>
  <c r="F47" i="131"/>
  <c r="C28" i="83" s="1"/>
  <c r="A47" i="131"/>
  <c r="J46" i="131"/>
  <c r="I46" i="131"/>
  <c r="K46" i="131" s="1"/>
  <c r="G46" i="131"/>
  <c r="J45" i="131"/>
  <c r="I45" i="131"/>
  <c r="G45" i="131"/>
  <c r="J44" i="131"/>
  <c r="I44" i="131"/>
  <c r="G44" i="131"/>
  <c r="J42" i="131"/>
  <c r="I42" i="131"/>
  <c r="G42" i="131"/>
  <c r="J40" i="131"/>
  <c r="I40" i="131"/>
  <c r="G40" i="131"/>
  <c r="J39" i="131"/>
  <c r="I39" i="131"/>
  <c r="G39" i="131"/>
  <c r="J38" i="131"/>
  <c r="I38" i="131"/>
  <c r="G38" i="131"/>
  <c r="J37" i="131"/>
  <c r="I37" i="131"/>
  <c r="G37" i="131"/>
  <c r="J36" i="131"/>
  <c r="I36" i="131"/>
  <c r="K36" i="131" s="1"/>
  <c r="G36" i="131"/>
  <c r="J34" i="131"/>
  <c r="I34" i="131"/>
  <c r="G34" i="131"/>
  <c r="J33" i="131"/>
  <c r="I33" i="131"/>
  <c r="G33" i="131"/>
  <c r="J32" i="131"/>
  <c r="I32" i="131"/>
  <c r="G32" i="131"/>
  <c r="J31" i="131"/>
  <c r="I31" i="131"/>
  <c r="K31" i="131" s="1"/>
  <c r="G31" i="131"/>
  <c r="J30" i="131"/>
  <c r="I30" i="131"/>
  <c r="G30" i="131"/>
  <c r="J28" i="131"/>
  <c r="G28" i="131"/>
  <c r="J27" i="131"/>
  <c r="G27" i="131"/>
  <c r="J26" i="131"/>
  <c r="G26" i="131"/>
  <c r="K26" i="131" s="1"/>
  <c r="J25" i="131"/>
  <c r="G25" i="131"/>
  <c r="J24" i="131"/>
  <c r="J22" i="131"/>
  <c r="G22" i="131"/>
  <c r="K22" i="131" s="1"/>
  <c r="K21" i="131"/>
  <c r="J21" i="131"/>
  <c r="G21" i="131"/>
  <c r="J20" i="131"/>
  <c r="G20" i="131"/>
  <c r="K20" i="131" s="1"/>
  <c r="J19" i="131"/>
  <c r="I19" i="131"/>
  <c r="J17" i="131"/>
  <c r="I17" i="131"/>
  <c r="K17" i="131" s="1"/>
  <c r="G17" i="131"/>
  <c r="N16" i="131"/>
  <c r="M16" i="131"/>
  <c r="J16" i="131"/>
  <c r="P16" i="131" s="1"/>
  <c r="I16" i="131"/>
  <c r="G16" i="131"/>
  <c r="P15" i="131"/>
  <c r="N15" i="131"/>
  <c r="M15" i="131"/>
  <c r="K15" i="131"/>
  <c r="J15" i="131"/>
  <c r="O15" i="131" s="1"/>
  <c r="I15" i="131"/>
  <c r="G15" i="131"/>
  <c r="N14" i="131"/>
  <c r="M14" i="131"/>
  <c r="J14" i="131"/>
  <c r="P14" i="131" s="1"/>
  <c r="I14" i="131"/>
  <c r="G14" i="131"/>
  <c r="P12" i="131"/>
  <c r="N12" i="131"/>
  <c r="M12" i="131"/>
  <c r="K12" i="131"/>
  <c r="J12" i="131"/>
  <c r="O12" i="131" s="1"/>
  <c r="I12" i="131"/>
  <c r="G12" i="131"/>
  <c r="N11" i="131"/>
  <c r="M11" i="131"/>
  <c r="J11" i="131"/>
  <c r="P11" i="131" s="1"/>
  <c r="I11" i="131"/>
  <c r="G11" i="131"/>
  <c r="P10" i="131"/>
  <c r="N10" i="131"/>
  <c r="M10" i="131"/>
  <c r="J10" i="131"/>
  <c r="O10" i="131" s="1"/>
  <c r="I10" i="131"/>
  <c r="K10" i="131" s="1"/>
  <c r="G10" i="131"/>
  <c r="N9" i="131"/>
  <c r="M9" i="131"/>
  <c r="J9" i="131"/>
  <c r="P9" i="131" s="1"/>
  <c r="I9" i="131"/>
  <c r="G9" i="131"/>
  <c r="N8" i="131"/>
  <c r="M8" i="131"/>
  <c r="J8" i="131"/>
  <c r="I8" i="131"/>
  <c r="G8" i="131"/>
  <c r="J3" i="131"/>
  <c r="J2" i="131"/>
  <c r="J19" i="130"/>
  <c r="O19" i="130" s="1"/>
  <c r="I19" i="130"/>
  <c r="K19" i="130" s="1"/>
  <c r="H51" i="130"/>
  <c r="H58" i="130" s="1"/>
  <c r="F51" i="130"/>
  <c r="B51" i="130"/>
  <c r="B50" i="130"/>
  <c r="H47" i="130"/>
  <c r="E26" i="83" s="1"/>
  <c r="F47" i="130"/>
  <c r="C26" i="83" s="1"/>
  <c r="A47" i="130"/>
  <c r="J46" i="130"/>
  <c r="I46" i="130"/>
  <c r="G46" i="130"/>
  <c r="J45" i="130"/>
  <c r="I45" i="130"/>
  <c r="K45" i="130" s="1"/>
  <c r="G45" i="130"/>
  <c r="J44" i="130"/>
  <c r="I44" i="130"/>
  <c r="K44" i="130" s="1"/>
  <c r="G44" i="130"/>
  <c r="J42" i="130"/>
  <c r="I42" i="130"/>
  <c r="K42" i="130" s="1"/>
  <c r="G42" i="130"/>
  <c r="J40" i="130"/>
  <c r="I40" i="130"/>
  <c r="G40" i="130"/>
  <c r="J39" i="130"/>
  <c r="I39" i="130"/>
  <c r="K39" i="130" s="1"/>
  <c r="G39" i="130"/>
  <c r="J38" i="130"/>
  <c r="I38" i="130"/>
  <c r="G38" i="130"/>
  <c r="K37" i="130"/>
  <c r="J37" i="130"/>
  <c r="I37" i="130"/>
  <c r="G37" i="130"/>
  <c r="J36" i="130"/>
  <c r="I36" i="130"/>
  <c r="G36" i="130"/>
  <c r="J34" i="130"/>
  <c r="I34" i="130"/>
  <c r="K34" i="130" s="1"/>
  <c r="G34" i="130"/>
  <c r="J33" i="130"/>
  <c r="I33" i="130"/>
  <c r="G33" i="130"/>
  <c r="J32" i="130"/>
  <c r="I32" i="130"/>
  <c r="K32" i="130" s="1"/>
  <c r="G32" i="130"/>
  <c r="J31" i="130"/>
  <c r="I31" i="130"/>
  <c r="G31" i="130"/>
  <c r="J30" i="130"/>
  <c r="I30" i="130"/>
  <c r="K30" i="130" s="1"/>
  <c r="G30" i="130"/>
  <c r="J28" i="130"/>
  <c r="I28" i="130"/>
  <c r="G28" i="130"/>
  <c r="J27" i="130"/>
  <c r="I27" i="130"/>
  <c r="G27" i="130"/>
  <c r="K27" i="130" s="1"/>
  <c r="J26" i="130"/>
  <c r="I26" i="130"/>
  <c r="K26" i="130" s="1"/>
  <c r="G26" i="130"/>
  <c r="J25" i="130"/>
  <c r="I25" i="130"/>
  <c r="G25" i="130"/>
  <c r="K25" i="130" s="1"/>
  <c r="J24" i="130"/>
  <c r="I24" i="130"/>
  <c r="K24" i="130" s="1"/>
  <c r="G24" i="130"/>
  <c r="K22" i="130"/>
  <c r="J22" i="130"/>
  <c r="G22" i="130"/>
  <c r="J21" i="130"/>
  <c r="G21" i="130"/>
  <c r="K21" i="130" s="1"/>
  <c r="J20" i="130"/>
  <c r="G20" i="130"/>
  <c r="K20" i="130" s="1"/>
  <c r="N19" i="130"/>
  <c r="M19" i="130"/>
  <c r="N17" i="130"/>
  <c r="M17" i="130"/>
  <c r="J17" i="130"/>
  <c r="P17" i="130" s="1"/>
  <c r="I17" i="130"/>
  <c r="G17" i="130"/>
  <c r="N16" i="130"/>
  <c r="M16" i="130"/>
  <c r="J16" i="130"/>
  <c r="P16" i="130" s="1"/>
  <c r="I16" i="130"/>
  <c r="G16" i="130"/>
  <c r="K16" i="130" s="1"/>
  <c r="O15" i="130"/>
  <c r="N15" i="130"/>
  <c r="M15" i="130"/>
  <c r="J15" i="130"/>
  <c r="P15" i="130" s="1"/>
  <c r="I15" i="130"/>
  <c r="K15" i="130" s="1"/>
  <c r="G15" i="130"/>
  <c r="N14" i="130"/>
  <c r="M14" i="130"/>
  <c r="J14" i="130"/>
  <c r="P14" i="130" s="1"/>
  <c r="I14" i="130"/>
  <c r="K14" i="130" s="1"/>
  <c r="G14" i="130"/>
  <c r="O12" i="130"/>
  <c r="N12" i="130"/>
  <c r="M12" i="130"/>
  <c r="J12" i="130"/>
  <c r="P12" i="130" s="1"/>
  <c r="I12" i="130"/>
  <c r="K12" i="130" s="1"/>
  <c r="G12" i="130"/>
  <c r="N11" i="130"/>
  <c r="M11" i="130"/>
  <c r="J11" i="130"/>
  <c r="P11" i="130" s="1"/>
  <c r="I11" i="130"/>
  <c r="K11" i="130" s="1"/>
  <c r="G11" i="130"/>
  <c r="N10" i="130"/>
  <c r="M10" i="130"/>
  <c r="J10" i="130"/>
  <c r="P10" i="130" s="1"/>
  <c r="I10" i="130"/>
  <c r="G10" i="130"/>
  <c r="O9" i="130"/>
  <c r="N9" i="130"/>
  <c r="M9" i="130"/>
  <c r="J9" i="130"/>
  <c r="I9" i="130"/>
  <c r="G9" i="130"/>
  <c r="K9" i="130" s="1"/>
  <c r="N8" i="130"/>
  <c r="M8" i="130"/>
  <c r="J8" i="130"/>
  <c r="P8" i="130" s="1"/>
  <c r="I8" i="130"/>
  <c r="G8" i="130"/>
  <c r="J3" i="130"/>
  <c r="J2" i="130"/>
  <c r="K53" i="122"/>
  <c r="L53" i="122"/>
  <c r="K43" i="122"/>
  <c r="L43" i="122"/>
  <c r="K42" i="122"/>
  <c r="L42" i="122"/>
  <c r="K41" i="122"/>
  <c r="L41" i="122"/>
  <c r="K20" i="110"/>
  <c r="J20" i="110"/>
  <c r="H19" i="110"/>
  <c r="K20" i="129"/>
  <c r="J20" i="129"/>
  <c r="L20" i="129" s="1"/>
  <c r="I49" i="129"/>
  <c r="I54" i="129" s="1"/>
  <c r="H49" i="129"/>
  <c r="H54" i="129" s="1"/>
  <c r="G49" i="129"/>
  <c r="G54" i="129" s="1"/>
  <c r="B49" i="129"/>
  <c r="K47" i="129"/>
  <c r="J47" i="129"/>
  <c r="I47" i="129"/>
  <c r="H47" i="129"/>
  <c r="G47" i="129"/>
  <c r="B47" i="129"/>
  <c r="B46" i="129"/>
  <c r="I43" i="129"/>
  <c r="E16" i="83" s="1"/>
  <c r="G43" i="129"/>
  <c r="C16" i="83" s="1"/>
  <c r="A43" i="129"/>
  <c r="K42" i="129"/>
  <c r="J42" i="129"/>
  <c r="H42" i="129"/>
  <c r="L42" i="129" s="1"/>
  <c r="K41" i="129"/>
  <c r="J41" i="129"/>
  <c r="L41" i="129" s="1"/>
  <c r="H41" i="129"/>
  <c r="K40" i="129"/>
  <c r="J40" i="129"/>
  <c r="L40" i="129" s="1"/>
  <c r="H40" i="129"/>
  <c r="K38" i="129"/>
  <c r="J38" i="129"/>
  <c r="H38" i="129"/>
  <c r="K36" i="129"/>
  <c r="J36" i="129"/>
  <c r="H36" i="129"/>
  <c r="L36" i="129" s="1"/>
  <c r="K35" i="129"/>
  <c r="J35" i="129"/>
  <c r="L35" i="129" s="1"/>
  <c r="H35" i="129"/>
  <c r="L34" i="129"/>
  <c r="K34" i="129"/>
  <c r="J34" i="129"/>
  <c r="H34" i="129"/>
  <c r="K33" i="129"/>
  <c r="J33" i="129"/>
  <c r="L33" i="129" s="1"/>
  <c r="H33" i="129"/>
  <c r="K32" i="129"/>
  <c r="J32" i="129"/>
  <c r="L32" i="129" s="1"/>
  <c r="H32" i="129"/>
  <c r="K30" i="129"/>
  <c r="J30" i="129"/>
  <c r="L30" i="129" s="1"/>
  <c r="H30" i="129"/>
  <c r="K29" i="129"/>
  <c r="J29" i="129"/>
  <c r="L29" i="129" s="1"/>
  <c r="H29" i="129"/>
  <c r="K28" i="129"/>
  <c r="J28" i="129"/>
  <c r="H28" i="129"/>
  <c r="K27" i="129"/>
  <c r="J27" i="129"/>
  <c r="H27" i="129"/>
  <c r="L27" i="129" s="1"/>
  <c r="K26" i="129"/>
  <c r="J26" i="129"/>
  <c r="H26" i="129"/>
  <c r="K24" i="129"/>
  <c r="J24" i="129"/>
  <c r="L24" i="129" s="1"/>
  <c r="H24" i="129"/>
  <c r="K23" i="129"/>
  <c r="H23" i="129"/>
  <c r="L23" i="129" s="1"/>
  <c r="K22" i="129"/>
  <c r="H22" i="129"/>
  <c r="L22" i="129" s="1"/>
  <c r="L18" i="129"/>
  <c r="K18" i="129"/>
  <c r="L16" i="129"/>
  <c r="K16" i="129"/>
  <c r="K9" i="129"/>
  <c r="J9" i="129"/>
  <c r="H9" i="129"/>
  <c r="O8" i="129"/>
  <c r="N8" i="129"/>
  <c r="K8" i="129"/>
  <c r="Q8" i="129" s="1"/>
  <c r="J8" i="129"/>
  <c r="H8" i="129"/>
  <c r="H43" i="129" s="1"/>
  <c r="D16" i="83" s="1"/>
  <c r="K3" i="129"/>
  <c r="K2" i="129"/>
  <c r="H68" i="109"/>
  <c r="G68" i="109"/>
  <c r="F68" i="109"/>
  <c r="B68" i="109"/>
  <c r="J24" i="109"/>
  <c r="I24" i="109"/>
  <c r="I68" i="109" s="1"/>
  <c r="H44" i="82"/>
  <c r="G44" i="82"/>
  <c r="B98" i="122"/>
  <c r="K30" i="122"/>
  <c r="L30" i="122"/>
  <c r="K29" i="122"/>
  <c r="L29" i="122"/>
  <c r="J18" i="128"/>
  <c r="K18" i="128"/>
  <c r="K56" i="128" s="1"/>
  <c r="B56" i="128"/>
  <c r="E35" i="83"/>
  <c r="F52" i="128"/>
  <c r="C35" i="83" s="1"/>
  <c r="A52" i="128"/>
  <c r="J51" i="128"/>
  <c r="I51" i="128"/>
  <c r="G51" i="128"/>
  <c r="J50" i="128"/>
  <c r="I50" i="128"/>
  <c r="G50" i="128"/>
  <c r="J49" i="128"/>
  <c r="I49" i="128"/>
  <c r="G49" i="128"/>
  <c r="J47" i="128"/>
  <c r="I47" i="128"/>
  <c r="G47" i="128"/>
  <c r="J45" i="128"/>
  <c r="I45" i="128"/>
  <c r="G45" i="128"/>
  <c r="J44" i="128"/>
  <c r="I44" i="128"/>
  <c r="K44" i="128" s="1"/>
  <c r="G44" i="128"/>
  <c r="J43" i="128"/>
  <c r="I43" i="128"/>
  <c r="G43" i="128"/>
  <c r="J42" i="128"/>
  <c r="I42" i="128"/>
  <c r="G42" i="128"/>
  <c r="J39" i="128"/>
  <c r="I39" i="128"/>
  <c r="G39" i="128"/>
  <c r="J38" i="128"/>
  <c r="I38" i="128"/>
  <c r="G38" i="128"/>
  <c r="J37" i="128"/>
  <c r="I37" i="128"/>
  <c r="G37" i="128"/>
  <c r="J36" i="128"/>
  <c r="I36" i="128"/>
  <c r="G36" i="128"/>
  <c r="J35" i="128"/>
  <c r="I35" i="128"/>
  <c r="G35" i="128"/>
  <c r="J33" i="128"/>
  <c r="I33" i="128"/>
  <c r="I60" i="128" s="1"/>
  <c r="G33" i="128"/>
  <c r="G32" i="128"/>
  <c r="K32" i="128" s="1"/>
  <c r="G31" i="128"/>
  <c r="J16" i="128"/>
  <c r="J15" i="128"/>
  <c r="G58" i="128"/>
  <c r="J14" i="128"/>
  <c r="I58" i="128"/>
  <c r="J12" i="128"/>
  <c r="I12" i="128"/>
  <c r="G12" i="128"/>
  <c r="J11" i="128"/>
  <c r="I11" i="128"/>
  <c r="G11" i="128"/>
  <c r="G52" i="128" s="1"/>
  <c r="J10" i="128"/>
  <c r="K10" i="128"/>
  <c r="G10" i="128"/>
  <c r="J9" i="128"/>
  <c r="N8" i="128"/>
  <c r="M8" i="128"/>
  <c r="J8" i="128"/>
  <c r="J3" i="128"/>
  <c r="J2" i="128"/>
  <c r="K18" i="127"/>
  <c r="J18" i="127"/>
  <c r="I27" i="127"/>
  <c r="I34" i="127" s="1"/>
  <c r="G27" i="127"/>
  <c r="G34" i="127" s="1"/>
  <c r="B27" i="127"/>
  <c r="B26" i="127"/>
  <c r="I23" i="127"/>
  <c r="E39" i="104" s="1"/>
  <c r="G23" i="127"/>
  <c r="C39" i="104" s="1"/>
  <c r="A23" i="127"/>
  <c r="O22" i="127"/>
  <c r="N22" i="127"/>
  <c r="K22" i="127"/>
  <c r="Q22" i="127" s="1"/>
  <c r="J22" i="127"/>
  <c r="H22" i="127"/>
  <c r="O21" i="127"/>
  <c r="N21" i="127"/>
  <c r="K21" i="127"/>
  <c r="Q21" i="127" s="1"/>
  <c r="J21" i="127"/>
  <c r="H21" i="127"/>
  <c r="O20" i="127"/>
  <c r="N20" i="127"/>
  <c r="Q20" i="127"/>
  <c r="H20" i="127"/>
  <c r="L20" i="127" s="1"/>
  <c r="O18" i="127"/>
  <c r="N18" i="127"/>
  <c r="O16" i="127"/>
  <c r="N16" i="127"/>
  <c r="K16" i="127"/>
  <c r="Q16" i="127" s="1"/>
  <c r="J16" i="127"/>
  <c r="H16" i="127"/>
  <c r="O15" i="127"/>
  <c r="N15" i="127"/>
  <c r="K15" i="127"/>
  <c r="Q15" i="127" s="1"/>
  <c r="J15" i="127"/>
  <c r="H15" i="127"/>
  <c r="O14" i="127"/>
  <c r="N14" i="127"/>
  <c r="K14" i="127"/>
  <c r="Q14" i="127" s="1"/>
  <c r="J14" i="127"/>
  <c r="H14" i="127"/>
  <c r="O12" i="127"/>
  <c r="N12" i="127"/>
  <c r="K12" i="127"/>
  <c r="Q12" i="127" s="1"/>
  <c r="J12" i="127"/>
  <c r="H12" i="127"/>
  <c r="O11" i="127"/>
  <c r="N11" i="127"/>
  <c r="K11" i="127"/>
  <c r="Q11" i="127" s="1"/>
  <c r="J11" i="127"/>
  <c r="H11" i="127"/>
  <c r="O10" i="127"/>
  <c r="N10" i="127"/>
  <c r="K10" i="127"/>
  <c r="Q10" i="127" s="1"/>
  <c r="J10" i="127"/>
  <c r="H10" i="127"/>
  <c r="O9" i="127"/>
  <c r="N9" i="127"/>
  <c r="K9" i="127"/>
  <c r="P9" i="127" s="1"/>
  <c r="J9" i="127"/>
  <c r="H9" i="127"/>
  <c r="O8" i="127"/>
  <c r="N8" i="127"/>
  <c r="K8" i="127"/>
  <c r="P8" i="127" s="1"/>
  <c r="J8" i="127"/>
  <c r="L8" i="127" s="1"/>
  <c r="H8" i="127"/>
  <c r="K3" i="127"/>
  <c r="K2" i="127"/>
  <c r="H55" i="108"/>
  <c r="F55" i="108"/>
  <c r="B55" i="108"/>
  <c r="B53" i="108"/>
  <c r="I53" i="108"/>
  <c r="H53" i="108"/>
  <c r="F53" i="108"/>
  <c r="K23" i="115"/>
  <c r="L23" i="115"/>
  <c r="K27" i="114"/>
  <c r="J27" i="114"/>
  <c r="L27" i="114" s="1"/>
  <c r="G19" i="117"/>
  <c r="J22" i="117"/>
  <c r="I22" i="117"/>
  <c r="K22" i="117" s="1"/>
  <c r="G21" i="117"/>
  <c r="G20" i="117"/>
  <c r="J24" i="116"/>
  <c r="I24" i="116"/>
  <c r="K24" i="116" s="1"/>
  <c r="J22" i="116"/>
  <c r="I22" i="116"/>
  <c r="K22" i="116" s="1"/>
  <c r="J21" i="116"/>
  <c r="I21" i="116"/>
  <c r="I62" i="121"/>
  <c r="G62" i="121"/>
  <c r="J14" i="121"/>
  <c r="L14" i="121" s="1"/>
  <c r="K14" i="121"/>
  <c r="K13" i="121"/>
  <c r="J13" i="121"/>
  <c r="L13" i="121" s="1"/>
  <c r="V44" i="82" l="1"/>
  <c r="V78" i="82"/>
  <c r="O21" i="116"/>
  <c r="P21" i="116"/>
  <c r="O39" i="128"/>
  <c r="P39" i="128"/>
  <c r="P34" i="129"/>
  <c r="Q34" i="129"/>
  <c r="P26" i="130"/>
  <c r="O26" i="130"/>
  <c r="P20" i="112"/>
  <c r="O20" i="112"/>
  <c r="O18" i="128"/>
  <c r="P18" i="128"/>
  <c r="J56" i="128"/>
  <c r="P22" i="116"/>
  <c r="O22" i="116"/>
  <c r="O47" i="128"/>
  <c r="P47" i="128"/>
  <c r="J43" i="129"/>
  <c r="F16" i="83" s="1"/>
  <c r="P29" i="129"/>
  <c r="Q29" i="129"/>
  <c r="P41" i="129"/>
  <c r="Q41" i="129"/>
  <c r="K10" i="130"/>
  <c r="K38" i="130"/>
  <c r="K16" i="131"/>
  <c r="O22" i="131"/>
  <c r="P22" i="131"/>
  <c r="P31" i="131"/>
  <c r="O31" i="131"/>
  <c r="K30" i="133"/>
  <c r="K49" i="133" s="1"/>
  <c r="K36" i="134"/>
  <c r="O41" i="128"/>
  <c r="P41" i="128"/>
  <c r="P38" i="130"/>
  <c r="O38" i="130"/>
  <c r="O24" i="116"/>
  <c r="P24" i="116"/>
  <c r="O11" i="128"/>
  <c r="P11" i="128"/>
  <c r="O35" i="128"/>
  <c r="P35" i="128"/>
  <c r="K49" i="128"/>
  <c r="P24" i="129"/>
  <c r="Q24" i="129"/>
  <c r="P35" i="129"/>
  <c r="Q35" i="129"/>
  <c r="G51" i="130"/>
  <c r="K33" i="130"/>
  <c r="O45" i="130"/>
  <c r="P45" i="130"/>
  <c r="G53" i="131"/>
  <c r="O38" i="131"/>
  <c r="P38" i="131"/>
  <c r="K28" i="132"/>
  <c r="K44" i="134"/>
  <c r="O20" i="130"/>
  <c r="P20" i="130"/>
  <c r="O32" i="130"/>
  <c r="P32" i="130"/>
  <c r="O44" i="130"/>
  <c r="P44" i="130"/>
  <c r="O49" i="128"/>
  <c r="P49" i="128"/>
  <c r="P16" i="132"/>
  <c r="O11" i="133"/>
  <c r="O19" i="128"/>
  <c r="P19" i="128"/>
  <c r="K36" i="128"/>
  <c r="O42" i="128"/>
  <c r="P42" i="128"/>
  <c r="P30" i="129"/>
  <c r="Q30" i="129"/>
  <c r="P20" i="129"/>
  <c r="Q20" i="129"/>
  <c r="Q43" i="129" s="1"/>
  <c r="L16" i="83" s="1"/>
  <c r="O10" i="130"/>
  <c r="O47" i="130" s="1"/>
  <c r="K28" i="130"/>
  <c r="O39" i="130"/>
  <c r="P39" i="130"/>
  <c r="G51" i="131"/>
  <c r="K14" i="131"/>
  <c r="K42" i="132"/>
  <c r="P30" i="133"/>
  <c r="K45" i="133"/>
  <c r="K14" i="134"/>
  <c r="O33" i="128"/>
  <c r="P33" i="128"/>
  <c r="P23" i="129"/>
  <c r="Q23" i="129"/>
  <c r="O21" i="130"/>
  <c r="P21" i="130"/>
  <c r="O27" i="130"/>
  <c r="P27" i="130"/>
  <c r="P12" i="128"/>
  <c r="O12" i="128"/>
  <c r="P36" i="128"/>
  <c r="O36" i="128"/>
  <c r="L9" i="129"/>
  <c r="L26" i="129"/>
  <c r="P36" i="129"/>
  <c r="Q36" i="129"/>
  <c r="O16" i="130"/>
  <c r="O28" i="130"/>
  <c r="P28" i="130"/>
  <c r="K46" i="130"/>
  <c r="I51" i="131"/>
  <c r="P39" i="131"/>
  <c r="O39" i="131"/>
  <c r="O11" i="132"/>
  <c r="G53" i="132"/>
  <c r="P9" i="133"/>
  <c r="K33" i="133"/>
  <c r="O38" i="133"/>
  <c r="K10" i="134"/>
  <c r="K17" i="134"/>
  <c r="P10" i="135"/>
  <c r="O33" i="130"/>
  <c r="P33" i="130"/>
  <c r="P26" i="129"/>
  <c r="Q26" i="129"/>
  <c r="O32" i="131"/>
  <c r="P32" i="131"/>
  <c r="O50" i="128"/>
  <c r="P50" i="128"/>
  <c r="P9" i="129"/>
  <c r="Q9" i="129"/>
  <c r="I53" i="132"/>
  <c r="O14" i="128"/>
  <c r="P14" i="128"/>
  <c r="P16" i="129"/>
  <c r="Q16" i="129"/>
  <c r="P32" i="129"/>
  <c r="Q32" i="129"/>
  <c r="Q20" i="110"/>
  <c r="P20" i="110"/>
  <c r="O8" i="130"/>
  <c r="K17" i="130"/>
  <c r="O24" i="130"/>
  <c r="P24" i="130"/>
  <c r="K40" i="130"/>
  <c r="K8" i="131"/>
  <c r="K40" i="131"/>
  <c r="P9" i="132"/>
  <c r="J53" i="132"/>
  <c r="I85" i="82" s="1"/>
  <c r="O36" i="133"/>
  <c r="P22" i="130"/>
  <c r="O22" i="130"/>
  <c r="P46" i="130"/>
  <c r="O46" i="130"/>
  <c r="P17" i="131"/>
  <c r="O17" i="131"/>
  <c r="O43" i="128"/>
  <c r="P43" i="128"/>
  <c r="P13" i="121"/>
  <c r="Q13" i="121"/>
  <c r="O37" i="128"/>
  <c r="P37" i="128"/>
  <c r="O24" i="109"/>
  <c r="P24" i="109"/>
  <c r="L38" i="129"/>
  <c r="O14" i="130"/>
  <c r="O30" i="130"/>
  <c r="P30" i="130"/>
  <c r="O40" i="130"/>
  <c r="P40" i="130"/>
  <c r="M47" i="131"/>
  <c r="K11" i="131"/>
  <c r="O40" i="131"/>
  <c r="P40" i="131"/>
  <c r="K37" i="132"/>
  <c r="O15" i="133"/>
  <c r="O25" i="133"/>
  <c r="P45" i="133"/>
  <c r="O14" i="134"/>
  <c r="G65" i="82"/>
  <c r="Q27" i="114"/>
  <c r="P27" i="114"/>
  <c r="O15" i="128"/>
  <c r="P15" i="128"/>
  <c r="O51" i="128"/>
  <c r="P51" i="128"/>
  <c r="P18" i="129"/>
  <c r="Q18" i="129"/>
  <c r="P27" i="129"/>
  <c r="Q27" i="129"/>
  <c r="P38" i="129"/>
  <c r="Q38" i="129"/>
  <c r="K36" i="130"/>
  <c r="G47" i="130"/>
  <c r="D26" i="83" s="1"/>
  <c r="N47" i="131"/>
  <c r="O19" i="131"/>
  <c r="P19" i="131"/>
  <c r="O34" i="131"/>
  <c r="P34" i="131"/>
  <c r="G51" i="132"/>
  <c r="K10" i="132"/>
  <c r="O17" i="132"/>
  <c r="K31" i="132"/>
  <c r="P33" i="133"/>
  <c r="G50" i="134"/>
  <c r="G57" i="134" s="1"/>
  <c r="K26" i="134"/>
  <c r="P34" i="130"/>
  <c r="O34" i="130"/>
  <c r="O8" i="131"/>
  <c r="J51" i="131"/>
  <c r="O33" i="131"/>
  <c r="P33" i="131"/>
  <c r="O16" i="128"/>
  <c r="P16" i="128"/>
  <c r="P44" i="128"/>
  <c r="O44" i="128"/>
  <c r="J51" i="130"/>
  <c r="J58" i="130" s="1"/>
  <c r="O25" i="130"/>
  <c r="P25" i="130"/>
  <c r="O36" i="130"/>
  <c r="P36" i="130"/>
  <c r="P8" i="131"/>
  <c r="I51" i="132"/>
  <c r="P12" i="133"/>
  <c r="P47" i="133" s="1"/>
  <c r="P22" i="133"/>
  <c r="K37" i="133"/>
  <c r="O42" i="133"/>
  <c r="I50" i="134"/>
  <c r="P42" i="129"/>
  <c r="Q42" i="129"/>
  <c r="G60" i="128"/>
  <c r="K31" i="128"/>
  <c r="O38" i="128"/>
  <c r="P38" i="128"/>
  <c r="P33" i="129"/>
  <c r="Q33" i="129"/>
  <c r="O11" i="130"/>
  <c r="O17" i="130"/>
  <c r="K31" i="130"/>
  <c r="P42" i="130"/>
  <c r="O42" i="130"/>
  <c r="O20" i="131"/>
  <c r="P20" i="131"/>
  <c r="O42" i="131"/>
  <c r="P42" i="131"/>
  <c r="J51" i="132"/>
  <c r="O15" i="132"/>
  <c r="O47" i="132" s="1"/>
  <c r="K16" i="133"/>
  <c r="K26" i="133"/>
  <c r="O31" i="133"/>
  <c r="J50" i="134"/>
  <c r="K16" i="135"/>
  <c r="P14" i="121"/>
  <c r="Q14" i="121"/>
  <c r="P22" i="129"/>
  <c r="Q22" i="129"/>
  <c r="L28" i="129"/>
  <c r="P40" i="129"/>
  <c r="Q40" i="129"/>
  <c r="O31" i="130"/>
  <c r="P31" i="130"/>
  <c r="K9" i="131"/>
  <c r="O36" i="131"/>
  <c r="P36" i="131"/>
  <c r="K8" i="132"/>
  <c r="K26" i="132"/>
  <c r="K32" i="132"/>
  <c r="O10" i="133"/>
  <c r="O39" i="133"/>
  <c r="O37" i="131"/>
  <c r="P37" i="131"/>
  <c r="K21" i="116"/>
  <c r="I53" i="116"/>
  <c r="O45" i="128"/>
  <c r="P45" i="128"/>
  <c r="P28" i="129"/>
  <c r="Q28" i="129"/>
  <c r="O37" i="130"/>
  <c r="P37" i="130"/>
  <c r="F58" i="130"/>
  <c r="G66" i="82"/>
  <c r="P21" i="131"/>
  <c r="O21" i="131"/>
  <c r="O30" i="131"/>
  <c r="P30" i="131"/>
  <c r="M47" i="132"/>
  <c r="O23" i="112"/>
  <c r="P23" i="112"/>
  <c r="P35" i="123"/>
  <c r="Q35" i="123"/>
  <c r="P26" i="123"/>
  <c r="Q26" i="123"/>
  <c r="J49" i="132"/>
  <c r="P44" i="132"/>
  <c r="O44" i="132"/>
  <c r="K24" i="132"/>
  <c r="K53" i="132" s="1"/>
  <c r="O27" i="132"/>
  <c r="P27" i="132"/>
  <c r="O39" i="132"/>
  <c r="P39" i="132"/>
  <c r="O24" i="132"/>
  <c r="P24" i="132"/>
  <c r="O36" i="132"/>
  <c r="P36" i="132"/>
  <c r="F58" i="132"/>
  <c r="P32" i="132"/>
  <c r="O32" i="132"/>
  <c r="P20" i="132"/>
  <c r="O20" i="132"/>
  <c r="O28" i="132"/>
  <c r="P28" i="132"/>
  <c r="O45" i="132"/>
  <c r="P45" i="132"/>
  <c r="H58" i="132"/>
  <c r="O25" i="132"/>
  <c r="P25" i="132"/>
  <c r="O37" i="132"/>
  <c r="P37" i="132"/>
  <c r="O21" i="132"/>
  <c r="P21" i="132"/>
  <c r="O33" i="132"/>
  <c r="P33" i="132"/>
  <c r="O40" i="132"/>
  <c r="P40" i="132"/>
  <c r="O30" i="132"/>
  <c r="P30" i="132"/>
  <c r="O46" i="132"/>
  <c r="P46" i="132"/>
  <c r="O31" i="132"/>
  <c r="P31" i="132"/>
  <c r="P26" i="132"/>
  <c r="O26" i="132"/>
  <c r="O42" i="132"/>
  <c r="P42" i="132"/>
  <c r="O22" i="132"/>
  <c r="P22" i="132"/>
  <c r="K34" i="132"/>
  <c r="P38" i="132"/>
  <c r="O38" i="132"/>
  <c r="O34" i="132"/>
  <c r="P34" i="132"/>
  <c r="H39" i="135"/>
  <c r="F39" i="135"/>
  <c r="P10" i="128"/>
  <c r="O10" i="128"/>
  <c r="O9" i="128"/>
  <c r="P9" i="128"/>
  <c r="O27" i="131"/>
  <c r="P27" i="131"/>
  <c r="O28" i="131"/>
  <c r="P28" i="131"/>
  <c r="O25" i="131"/>
  <c r="P25" i="131"/>
  <c r="O26" i="131"/>
  <c r="P26" i="131"/>
  <c r="O24" i="131"/>
  <c r="P24" i="131"/>
  <c r="J53" i="131"/>
  <c r="J58" i="131" s="1"/>
  <c r="P49" i="122"/>
  <c r="Q49" i="122"/>
  <c r="Q42" i="122"/>
  <c r="P42" i="122"/>
  <c r="P50" i="122"/>
  <c r="Q50" i="122"/>
  <c r="P29" i="122"/>
  <c r="Q29" i="122"/>
  <c r="P43" i="122"/>
  <c r="Q43" i="122"/>
  <c r="Q21" i="122"/>
  <c r="P21" i="122"/>
  <c r="P52" i="122"/>
  <c r="Q52" i="122"/>
  <c r="Q30" i="122"/>
  <c r="P30" i="122"/>
  <c r="P53" i="122"/>
  <c r="Q53" i="122"/>
  <c r="P20" i="122"/>
  <c r="Q20" i="122"/>
  <c r="P44" i="122"/>
  <c r="Q44" i="122"/>
  <c r="Q51" i="122"/>
  <c r="P51" i="122"/>
  <c r="P41" i="122"/>
  <c r="Q41" i="122"/>
  <c r="P8" i="128"/>
  <c r="J52" i="128"/>
  <c r="G35" i="83" s="1"/>
  <c r="I52" i="128"/>
  <c r="F35" i="83" s="1"/>
  <c r="L98" i="122"/>
  <c r="L44" i="82" s="1"/>
  <c r="K98" i="122"/>
  <c r="K44" i="82" s="1"/>
  <c r="L101" i="122"/>
  <c r="L78" i="82" s="1"/>
  <c r="I47" i="131"/>
  <c r="F28" i="83" s="1"/>
  <c r="K24" i="131"/>
  <c r="K28" i="131"/>
  <c r="K33" i="131"/>
  <c r="K38" i="131"/>
  <c r="K44" i="131"/>
  <c r="O44" i="131"/>
  <c r="P44" i="131"/>
  <c r="K42" i="131"/>
  <c r="K27" i="131"/>
  <c r="K25" i="131"/>
  <c r="K30" i="131"/>
  <c r="K34" i="131"/>
  <c r="K39" i="131"/>
  <c r="K45" i="131"/>
  <c r="K37" i="131"/>
  <c r="O45" i="131"/>
  <c r="P45" i="131"/>
  <c r="G58" i="131"/>
  <c r="K32" i="131"/>
  <c r="P46" i="131"/>
  <c r="O46" i="131"/>
  <c r="K10" i="135"/>
  <c r="K12" i="135"/>
  <c r="K15" i="135"/>
  <c r="O17" i="135"/>
  <c r="K9" i="135"/>
  <c r="K11" i="135"/>
  <c r="O14" i="135"/>
  <c r="K17" i="135"/>
  <c r="K25" i="135"/>
  <c r="O27" i="135"/>
  <c r="K23" i="135"/>
  <c r="K26" i="135"/>
  <c r="G28" i="135"/>
  <c r="D34" i="104" s="1"/>
  <c r="O23" i="135"/>
  <c r="K27" i="135"/>
  <c r="G55" i="128"/>
  <c r="I55" i="128"/>
  <c r="K12" i="128"/>
  <c r="J60" i="128"/>
  <c r="K19" i="82" s="1"/>
  <c r="P19" i="82" s="1"/>
  <c r="M52" i="128"/>
  <c r="N52" i="128"/>
  <c r="M46" i="134"/>
  <c r="K23" i="134"/>
  <c r="K52" i="134" s="1"/>
  <c r="K27" i="134"/>
  <c r="K15" i="134"/>
  <c r="O10" i="134"/>
  <c r="O17" i="134"/>
  <c r="K11" i="134"/>
  <c r="K38" i="134"/>
  <c r="K39" i="134"/>
  <c r="K37" i="134"/>
  <c r="O24" i="134"/>
  <c r="P24" i="134"/>
  <c r="O29" i="134"/>
  <c r="P29" i="134"/>
  <c r="P37" i="134"/>
  <c r="O37" i="134"/>
  <c r="O41" i="134"/>
  <c r="P41" i="134"/>
  <c r="K43" i="134"/>
  <c r="K25" i="134"/>
  <c r="K33" i="134"/>
  <c r="P43" i="134"/>
  <c r="O43" i="134"/>
  <c r="K24" i="134"/>
  <c r="O33" i="134"/>
  <c r="P33" i="134"/>
  <c r="O20" i="134"/>
  <c r="P20" i="134"/>
  <c r="P25" i="134"/>
  <c r="O25" i="134"/>
  <c r="K30" i="134"/>
  <c r="O38" i="134"/>
  <c r="P38" i="134"/>
  <c r="O30" i="134"/>
  <c r="P30" i="134"/>
  <c r="K35" i="134"/>
  <c r="O44" i="134"/>
  <c r="P44" i="134"/>
  <c r="O35" i="134"/>
  <c r="P35" i="134"/>
  <c r="O26" i="134"/>
  <c r="P26" i="134"/>
  <c r="K31" i="134"/>
  <c r="O39" i="134"/>
  <c r="P39" i="134"/>
  <c r="K45" i="134"/>
  <c r="O21" i="134"/>
  <c r="P21" i="134"/>
  <c r="P31" i="134"/>
  <c r="O31" i="134"/>
  <c r="O45" i="134"/>
  <c r="P45" i="134"/>
  <c r="O32" i="134"/>
  <c r="P32" i="134"/>
  <c r="O36" i="134"/>
  <c r="P36" i="134"/>
  <c r="O23" i="134"/>
  <c r="P23" i="134"/>
  <c r="O27" i="134"/>
  <c r="P27" i="134"/>
  <c r="K41" i="134"/>
  <c r="M47" i="133"/>
  <c r="N47" i="133"/>
  <c r="J49" i="133"/>
  <c r="O20" i="113"/>
  <c r="P29" i="114"/>
  <c r="Q29" i="114"/>
  <c r="Q28" i="114"/>
  <c r="P28" i="114"/>
  <c r="P23" i="116"/>
  <c r="O23" i="116"/>
  <c r="K101" i="122"/>
  <c r="K23" i="112"/>
  <c r="M28" i="135"/>
  <c r="I32" i="135"/>
  <c r="O20" i="135"/>
  <c r="J32" i="135"/>
  <c r="N28" i="135"/>
  <c r="K8" i="135"/>
  <c r="P9" i="135"/>
  <c r="P12" i="135"/>
  <c r="P16" i="135"/>
  <c r="P22" i="135"/>
  <c r="P26" i="135"/>
  <c r="I28" i="135"/>
  <c r="F34" i="104" s="1"/>
  <c r="G32" i="135"/>
  <c r="O19" i="135"/>
  <c r="J28" i="135"/>
  <c r="G34" i="104" s="1"/>
  <c r="O8" i="135"/>
  <c r="O11" i="135"/>
  <c r="O15" i="135"/>
  <c r="O25" i="135"/>
  <c r="P8" i="135"/>
  <c r="O21" i="135"/>
  <c r="J30" i="135"/>
  <c r="K51" i="128"/>
  <c r="J58" i="128"/>
  <c r="K42" i="128"/>
  <c r="F63" i="128"/>
  <c r="K14" i="128"/>
  <c r="J48" i="134"/>
  <c r="N46" i="134"/>
  <c r="K31" i="83" s="1"/>
  <c r="O9" i="134"/>
  <c r="O16" i="134"/>
  <c r="G46" i="134"/>
  <c r="D31" i="83" s="1"/>
  <c r="K8" i="134"/>
  <c r="K50" i="134" s="1"/>
  <c r="P12" i="134"/>
  <c r="I46" i="134"/>
  <c r="F31" i="83" s="1"/>
  <c r="O19" i="134"/>
  <c r="J46" i="134"/>
  <c r="G31" i="83" s="1"/>
  <c r="O8" i="134"/>
  <c r="O11" i="134"/>
  <c r="O15" i="134"/>
  <c r="P8" i="134"/>
  <c r="G47" i="133"/>
  <c r="D29" i="104" s="1"/>
  <c r="I51" i="133"/>
  <c r="G51" i="133"/>
  <c r="O19" i="133"/>
  <c r="J47" i="133"/>
  <c r="G29" i="104" s="1"/>
  <c r="I47" i="133"/>
  <c r="F29" i="104" s="1"/>
  <c r="J51" i="133"/>
  <c r="P21" i="133"/>
  <c r="K18" i="82"/>
  <c r="N47" i="132"/>
  <c r="K30" i="83" s="1"/>
  <c r="G47" i="132"/>
  <c r="D30" i="83" s="1"/>
  <c r="K17" i="132"/>
  <c r="V18" i="82"/>
  <c r="O19" i="132"/>
  <c r="J47" i="132"/>
  <c r="G30" i="83" s="1"/>
  <c r="I47" i="132"/>
  <c r="F30" i="83" s="1"/>
  <c r="P19" i="132"/>
  <c r="L20" i="122"/>
  <c r="P19" i="130"/>
  <c r="I51" i="130"/>
  <c r="I58" i="130" s="1"/>
  <c r="G58" i="130"/>
  <c r="K33" i="128"/>
  <c r="K60" i="128" s="1"/>
  <c r="L19" i="82" s="1"/>
  <c r="K45" i="128"/>
  <c r="J49" i="129"/>
  <c r="I47" i="130"/>
  <c r="F26" i="83" s="1"/>
  <c r="H58" i="131"/>
  <c r="J47" i="130"/>
  <c r="G26" i="83" s="1"/>
  <c r="K49" i="129"/>
  <c r="K54" i="129" s="1"/>
  <c r="P9" i="130"/>
  <c r="J49" i="130"/>
  <c r="D35" i="83"/>
  <c r="K43" i="128"/>
  <c r="K37" i="128"/>
  <c r="K50" i="128"/>
  <c r="L8" i="129"/>
  <c r="L45" i="129" s="1"/>
  <c r="G47" i="131"/>
  <c r="D28" i="83" s="1"/>
  <c r="J62" i="121"/>
  <c r="K24" i="109"/>
  <c r="O9" i="131"/>
  <c r="O11" i="131"/>
  <c r="O14" i="131"/>
  <c r="O16" i="131"/>
  <c r="K47" i="128"/>
  <c r="J47" i="131"/>
  <c r="G28" i="83" s="1"/>
  <c r="Q9" i="127"/>
  <c r="P8" i="129"/>
  <c r="K8" i="130"/>
  <c r="K47" i="130" s="1"/>
  <c r="H26" i="83" s="1"/>
  <c r="H23" i="127"/>
  <c r="D39" i="104" s="1"/>
  <c r="L15" i="127"/>
  <c r="O8" i="128"/>
  <c r="K11" i="128"/>
  <c r="K35" i="128"/>
  <c r="K16" i="128"/>
  <c r="L11" i="127"/>
  <c r="L21" i="127"/>
  <c r="J49" i="131"/>
  <c r="K39" i="128"/>
  <c r="K9" i="128"/>
  <c r="K38" i="128"/>
  <c r="K15" i="128"/>
  <c r="M47" i="130"/>
  <c r="N47" i="130"/>
  <c r="K19" i="131"/>
  <c r="I58" i="131"/>
  <c r="L49" i="129"/>
  <c r="K43" i="129"/>
  <c r="G16" i="83" s="1"/>
  <c r="K45" i="129"/>
  <c r="N43" i="129"/>
  <c r="O43" i="129"/>
  <c r="L47" i="129"/>
  <c r="J54" i="128"/>
  <c r="K8" i="128"/>
  <c r="L12" i="127"/>
  <c r="L10" i="127"/>
  <c r="N23" i="127"/>
  <c r="O23" i="127"/>
  <c r="P22" i="127"/>
  <c r="L14" i="127"/>
  <c r="H27" i="127"/>
  <c r="H34" i="127" s="1"/>
  <c r="L22" i="127"/>
  <c r="J27" i="127"/>
  <c r="J34" i="127" s="1"/>
  <c r="L18" i="127"/>
  <c r="P12" i="127"/>
  <c r="L9" i="127"/>
  <c r="L16" i="127"/>
  <c r="P15" i="127"/>
  <c r="P21" i="127"/>
  <c r="P11" i="127"/>
  <c r="Q8" i="127"/>
  <c r="J23" i="127"/>
  <c r="F39" i="104" s="1"/>
  <c r="P10" i="127"/>
  <c r="P14" i="127"/>
  <c r="P16" i="127"/>
  <c r="P20" i="127"/>
  <c r="K25" i="127"/>
  <c r="P18" i="127"/>
  <c r="Q18" i="127"/>
  <c r="K27" i="127"/>
  <c r="K34" i="127" s="1"/>
  <c r="K23" i="127"/>
  <c r="G39" i="104" s="1"/>
  <c r="M6" i="82"/>
  <c r="M5" i="82"/>
  <c r="V85" i="82" l="1"/>
  <c r="K47" i="132"/>
  <c r="H30" i="83" s="1"/>
  <c r="J85" i="82"/>
  <c r="J44" i="82"/>
  <c r="I78" i="82"/>
  <c r="J78" i="82"/>
  <c r="P44" i="82"/>
  <c r="I44" i="82"/>
  <c r="K47" i="133"/>
  <c r="H29" i="104" s="1"/>
  <c r="P47" i="131"/>
  <c r="L28" i="83" s="1"/>
  <c r="K51" i="132"/>
  <c r="K51" i="130"/>
  <c r="K51" i="133"/>
  <c r="K49" i="130"/>
  <c r="P47" i="130"/>
  <c r="L26" i="83" s="1"/>
  <c r="L43" i="129"/>
  <c r="H16" i="83" s="1"/>
  <c r="O47" i="133"/>
  <c r="L18" i="82"/>
  <c r="K51" i="131"/>
  <c r="P47" i="132"/>
  <c r="L30" i="83" s="1"/>
  <c r="K49" i="132"/>
  <c r="I39" i="135"/>
  <c r="J39" i="135"/>
  <c r="G39" i="135"/>
  <c r="K53" i="131"/>
  <c r="K58" i="131" s="1"/>
  <c r="K16" i="82"/>
  <c r="J63" i="128"/>
  <c r="K52" i="128"/>
  <c r="H35" i="83" s="1"/>
  <c r="I63" i="128"/>
  <c r="G63" i="128"/>
  <c r="K66" i="82"/>
  <c r="P66" i="82" s="1"/>
  <c r="H66" i="82"/>
  <c r="K49" i="131"/>
  <c r="K55" i="128"/>
  <c r="P46" i="134"/>
  <c r="L31" i="83" s="1"/>
  <c r="I58" i="133"/>
  <c r="G58" i="133"/>
  <c r="J58" i="133"/>
  <c r="K58" i="133"/>
  <c r="O52" i="128"/>
  <c r="P52" i="128"/>
  <c r="L35" i="83" s="1"/>
  <c r="J57" i="134"/>
  <c r="I58" i="132"/>
  <c r="K58" i="132"/>
  <c r="J58" i="132"/>
  <c r="P18" i="82"/>
  <c r="G58" i="132"/>
  <c r="I57" i="134"/>
  <c r="P28" i="135"/>
  <c r="O28" i="135"/>
  <c r="K30" i="135"/>
  <c r="K32" i="135"/>
  <c r="K28" i="135"/>
  <c r="H34" i="104" s="1"/>
  <c r="K58" i="128"/>
  <c r="K48" i="134"/>
  <c r="K46" i="134"/>
  <c r="H31" i="83" s="1"/>
  <c r="O46" i="134"/>
  <c r="O47" i="131"/>
  <c r="K47" i="131"/>
  <c r="H28" i="83" s="1"/>
  <c r="P43" i="129"/>
  <c r="K58" i="130"/>
  <c r="K54" i="128"/>
  <c r="L25" i="127"/>
  <c r="J54" i="129"/>
  <c r="L23" i="127"/>
  <c r="H39" i="104" s="1"/>
  <c r="L54" i="129"/>
  <c r="L27" i="127"/>
  <c r="L34" i="127" s="1"/>
  <c r="P23" i="127"/>
  <c r="Q23" i="127"/>
  <c r="J21" i="117"/>
  <c r="K21" i="117"/>
  <c r="K20" i="117"/>
  <c r="J20" i="117"/>
  <c r="C24" i="104"/>
  <c r="H51" i="126"/>
  <c r="H58" i="126" s="1"/>
  <c r="F51" i="126"/>
  <c r="F58" i="126" s="1"/>
  <c r="B51" i="126"/>
  <c r="B50" i="126"/>
  <c r="H47" i="126"/>
  <c r="F47" i="126"/>
  <c r="A47" i="126"/>
  <c r="N46" i="126"/>
  <c r="M46" i="126"/>
  <c r="J46" i="126"/>
  <c r="P46" i="126" s="1"/>
  <c r="I46" i="126"/>
  <c r="K46" i="126" s="1"/>
  <c r="G46" i="126"/>
  <c r="N45" i="126"/>
  <c r="M45" i="126"/>
  <c r="J45" i="126"/>
  <c r="P45" i="126" s="1"/>
  <c r="I45" i="126"/>
  <c r="G45" i="126"/>
  <c r="N44" i="126"/>
  <c r="M44" i="126"/>
  <c r="J44" i="126"/>
  <c r="P44" i="126" s="1"/>
  <c r="I44" i="126"/>
  <c r="K44" i="126" s="1"/>
  <c r="G44" i="126"/>
  <c r="N42" i="126"/>
  <c r="M42" i="126"/>
  <c r="J42" i="126"/>
  <c r="P42" i="126" s="1"/>
  <c r="I42" i="126"/>
  <c r="G42" i="126"/>
  <c r="N40" i="126"/>
  <c r="M40" i="126"/>
  <c r="J40" i="126"/>
  <c r="P40" i="126" s="1"/>
  <c r="I40" i="126"/>
  <c r="G40" i="126"/>
  <c r="N39" i="126"/>
  <c r="M39" i="126"/>
  <c r="J39" i="126"/>
  <c r="P39" i="126" s="1"/>
  <c r="I39" i="126"/>
  <c r="K39" i="126" s="1"/>
  <c r="G39" i="126"/>
  <c r="N38" i="126"/>
  <c r="M38" i="126"/>
  <c r="J38" i="126"/>
  <c r="P38" i="126" s="1"/>
  <c r="I38" i="126"/>
  <c r="K38" i="126" s="1"/>
  <c r="G38" i="126"/>
  <c r="N37" i="126"/>
  <c r="M37" i="126"/>
  <c r="J37" i="126"/>
  <c r="P37" i="126" s="1"/>
  <c r="I37" i="126"/>
  <c r="G37" i="126"/>
  <c r="N36" i="126"/>
  <c r="M36" i="126"/>
  <c r="J36" i="126"/>
  <c r="P36" i="126" s="1"/>
  <c r="I36" i="126"/>
  <c r="G36" i="126"/>
  <c r="N34" i="126"/>
  <c r="M34" i="126"/>
  <c r="J34" i="126"/>
  <c r="P34" i="126" s="1"/>
  <c r="I34" i="126"/>
  <c r="G34" i="126"/>
  <c r="N33" i="126"/>
  <c r="M33" i="126"/>
  <c r="J33" i="126"/>
  <c r="P33" i="126" s="1"/>
  <c r="I33" i="126"/>
  <c r="G33" i="126"/>
  <c r="N32" i="126"/>
  <c r="M32" i="126"/>
  <c r="J32" i="126"/>
  <c r="P32" i="126" s="1"/>
  <c r="I32" i="126"/>
  <c r="G32" i="126"/>
  <c r="N31" i="126"/>
  <c r="M31" i="126"/>
  <c r="J31" i="126"/>
  <c r="P31" i="126" s="1"/>
  <c r="I31" i="126"/>
  <c r="G31" i="126"/>
  <c r="N30" i="126"/>
  <c r="M30" i="126"/>
  <c r="J30" i="126"/>
  <c r="P30" i="126" s="1"/>
  <c r="I30" i="126"/>
  <c r="K30" i="126" s="1"/>
  <c r="G30" i="126"/>
  <c r="N28" i="126"/>
  <c r="M28" i="126"/>
  <c r="J28" i="126"/>
  <c r="P28" i="126" s="1"/>
  <c r="I28" i="126"/>
  <c r="K28" i="126" s="1"/>
  <c r="G28" i="126"/>
  <c r="N27" i="126"/>
  <c r="M27" i="126"/>
  <c r="J27" i="126"/>
  <c r="P27" i="126" s="1"/>
  <c r="I27" i="126"/>
  <c r="G27" i="126"/>
  <c r="N26" i="126"/>
  <c r="M26" i="126"/>
  <c r="J26" i="126"/>
  <c r="P26" i="126" s="1"/>
  <c r="I26" i="126"/>
  <c r="K26" i="126" s="1"/>
  <c r="G26" i="126"/>
  <c r="N25" i="126"/>
  <c r="M25" i="126"/>
  <c r="J25" i="126"/>
  <c r="P25" i="126" s="1"/>
  <c r="I25" i="126"/>
  <c r="G25" i="126"/>
  <c r="N24" i="126"/>
  <c r="M24" i="126"/>
  <c r="J24" i="126"/>
  <c r="P24" i="126" s="1"/>
  <c r="I24" i="126"/>
  <c r="K24" i="126" s="1"/>
  <c r="G24" i="126"/>
  <c r="N22" i="126"/>
  <c r="M22" i="126"/>
  <c r="J22" i="126"/>
  <c r="P22" i="126" s="1"/>
  <c r="G22" i="126"/>
  <c r="K22" i="126" s="1"/>
  <c r="N21" i="126"/>
  <c r="M21" i="126"/>
  <c r="J21" i="126"/>
  <c r="O21" i="126" s="1"/>
  <c r="G21" i="126"/>
  <c r="K21" i="126" s="1"/>
  <c r="N20" i="126"/>
  <c r="M20" i="126"/>
  <c r="K20" i="126"/>
  <c r="J20" i="126"/>
  <c r="O20" i="126" s="1"/>
  <c r="N19" i="126"/>
  <c r="M19" i="126"/>
  <c r="J19" i="126"/>
  <c r="P19" i="126" s="1"/>
  <c r="K19" i="126"/>
  <c r="P17" i="126"/>
  <c r="O17" i="126"/>
  <c r="N17" i="126"/>
  <c r="M17" i="126"/>
  <c r="J17" i="126"/>
  <c r="I17" i="126"/>
  <c r="G17" i="126"/>
  <c r="N16" i="126"/>
  <c r="M16" i="126"/>
  <c r="J16" i="126"/>
  <c r="P16" i="126" s="1"/>
  <c r="I16" i="126"/>
  <c r="G16" i="126"/>
  <c r="N15" i="126"/>
  <c r="M15" i="126"/>
  <c r="J15" i="126"/>
  <c r="P15" i="126" s="1"/>
  <c r="I15" i="126"/>
  <c r="G15" i="126"/>
  <c r="N14" i="126"/>
  <c r="M14" i="126"/>
  <c r="J14" i="126"/>
  <c r="P14" i="126" s="1"/>
  <c r="I14" i="126"/>
  <c r="G14" i="126"/>
  <c r="P12" i="126"/>
  <c r="N12" i="126"/>
  <c r="M12" i="126"/>
  <c r="J12" i="126"/>
  <c r="O12" i="126" s="1"/>
  <c r="I12" i="126"/>
  <c r="K12" i="126" s="1"/>
  <c r="G12" i="126"/>
  <c r="N11" i="126"/>
  <c r="M11" i="126"/>
  <c r="J11" i="126"/>
  <c r="P11" i="126" s="1"/>
  <c r="I11" i="126"/>
  <c r="K11" i="126" s="1"/>
  <c r="G11" i="126"/>
  <c r="N10" i="126"/>
  <c r="M10" i="126"/>
  <c r="J10" i="126"/>
  <c r="P10" i="126" s="1"/>
  <c r="I10" i="126"/>
  <c r="G10" i="126"/>
  <c r="N9" i="126"/>
  <c r="M9" i="126"/>
  <c r="J9" i="126"/>
  <c r="P9" i="126" s="1"/>
  <c r="I9" i="126"/>
  <c r="G9" i="126"/>
  <c r="P8" i="126"/>
  <c r="O8" i="126"/>
  <c r="N8" i="126"/>
  <c r="M8" i="126"/>
  <c r="J8" i="126"/>
  <c r="I8" i="126"/>
  <c r="G8" i="126"/>
  <c r="J3" i="126"/>
  <c r="J2" i="126"/>
  <c r="K19" i="113"/>
  <c r="J19" i="113"/>
  <c r="J28" i="108"/>
  <c r="K28" i="108"/>
  <c r="I16" i="82" l="1"/>
  <c r="P78" i="82"/>
  <c r="K25" i="126"/>
  <c r="G51" i="126"/>
  <c r="D24" i="104" s="1"/>
  <c r="K10" i="126"/>
  <c r="K32" i="126"/>
  <c r="K8" i="126"/>
  <c r="O10" i="126"/>
  <c r="K17" i="126"/>
  <c r="K37" i="126"/>
  <c r="K33" i="126"/>
  <c r="P21" i="126"/>
  <c r="K15" i="126"/>
  <c r="K42" i="126"/>
  <c r="K40" i="126"/>
  <c r="K34" i="126"/>
  <c r="K9" i="126"/>
  <c r="K49" i="126" s="1"/>
  <c r="K31" i="126"/>
  <c r="K45" i="126"/>
  <c r="O15" i="126"/>
  <c r="M47" i="126"/>
  <c r="K27" i="126"/>
  <c r="K14" i="126"/>
  <c r="O28" i="108"/>
  <c r="P28" i="108"/>
  <c r="N47" i="126"/>
  <c r="K16" i="126"/>
  <c r="K36" i="126"/>
  <c r="K39" i="135"/>
  <c r="L16" i="82"/>
  <c r="K63" i="128"/>
  <c r="L66" i="82"/>
  <c r="K57" i="134"/>
  <c r="G58" i="126"/>
  <c r="G47" i="126"/>
  <c r="O22" i="126"/>
  <c r="O25" i="126"/>
  <c r="O27" i="126"/>
  <c r="O30" i="126"/>
  <c r="O32" i="126"/>
  <c r="O34" i="126"/>
  <c r="O37" i="126"/>
  <c r="O39" i="126"/>
  <c r="O42" i="126"/>
  <c r="O45" i="126"/>
  <c r="O9" i="126"/>
  <c r="O11" i="126"/>
  <c r="O14" i="126"/>
  <c r="O16" i="126"/>
  <c r="O24" i="126"/>
  <c r="O26" i="126"/>
  <c r="O28" i="126"/>
  <c r="O31" i="126"/>
  <c r="O33" i="126"/>
  <c r="O36" i="126"/>
  <c r="O38" i="126"/>
  <c r="O40" i="126"/>
  <c r="O44" i="126"/>
  <c r="O46" i="126"/>
  <c r="E24" i="104"/>
  <c r="P20" i="126"/>
  <c r="P47" i="126" s="1"/>
  <c r="J49" i="126"/>
  <c r="I47" i="126"/>
  <c r="J51" i="126"/>
  <c r="I51" i="126"/>
  <c r="O19" i="126"/>
  <c r="J47" i="126"/>
  <c r="K19" i="122"/>
  <c r="L19" i="122"/>
  <c r="J20" i="116"/>
  <c r="K20" i="116"/>
  <c r="K19" i="116"/>
  <c r="J19" i="116"/>
  <c r="J46" i="125"/>
  <c r="I46" i="125"/>
  <c r="G46" i="125"/>
  <c r="B46" i="125"/>
  <c r="L9" i="125"/>
  <c r="K9" i="125"/>
  <c r="B45" i="125"/>
  <c r="I42" i="125"/>
  <c r="E42" i="83" s="1"/>
  <c r="G42" i="125"/>
  <c r="C42" i="83" s="1"/>
  <c r="A42" i="125"/>
  <c r="K41" i="125"/>
  <c r="J41" i="125"/>
  <c r="H41" i="125"/>
  <c r="K40" i="125"/>
  <c r="J40" i="125"/>
  <c r="H40" i="125"/>
  <c r="K39" i="125"/>
  <c r="J39" i="125"/>
  <c r="H39" i="125"/>
  <c r="K37" i="125"/>
  <c r="J37" i="125"/>
  <c r="H37" i="125"/>
  <c r="K35" i="125"/>
  <c r="J35" i="125"/>
  <c r="L35" i="125" s="1"/>
  <c r="H35" i="125"/>
  <c r="K34" i="125"/>
  <c r="J34" i="125"/>
  <c r="H34" i="125"/>
  <c r="K33" i="125"/>
  <c r="J33" i="125"/>
  <c r="H33" i="125"/>
  <c r="K32" i="125"/>
  <c r="J32" i="125"/>
  <c r="H32" i="125"/>
  <c r="K31" i="125"/>
  <c r="J31" i="125"/>
  <c r="H31" i="125"/>
  <c r="K29" i="125"/>
  <c r="J29" i="125"/>
  <c r="H29" i="125"/>
  <c r="K28" i="125"/>
  <c r="J28" i="125"/>
  <c r="H28" i="125"/>
  <c r="K27" i="125"/>
  <c r="J27" i="125"/>
  <c r="L27" i="125" s="1"/>
  <c r="H27" i="125"/>
  <c r="K26" i="125"/>
  <c r="J26" i="125"/>
  <c r="H26" i="125"/>
  <c r="K25" i="125"/>
  <c r="J25" i="125"/>
  <c r="H25" i="125"/>
  <c r="K23" i="125"/>
  <c r="J23" i="125"/>
  <c r="H23" i="125"/>
  <c r="K22" i="125"/>
  <c r="J22" i="125"/>
  <c r="H22" i="125"/>
  <c r="K21" i="125"/>
  <c r="H21" i="125"/>
  <c r="L21" i="125" s="1"/>
  <c r="K17" i="125"/>
  <c r="J17" i="125"/>
  <c r="H17" i="125"/>
  <c r="L15" i="125"/>
  <c r="K15" i="125"/>
  <c r="J15" i="125"/>
  <c r="K13" i="125"/>
  <c r="J13" i="125"/>
  <c r="H13" i="125"/>
  <c r="K10" i="125"/>
  <c r="H10" i="125"/>
  <c r="H46" i="125" s="1"/>
  <c r="O8" i="125"/>
  <c r="N8" i="125"/>
  <c r="K8" i="125"/>
  <c r="Q8" i="125" s="1"/>
  <c r="K3" i="125"/>
  <c r="K2" i="125"/>
  <c r="H51" i="124"/>
  <c r="H58" i="124" s="1"/>
  <c r="F51" i="124"/>
  <c r="F58" i="124" s="1"/>
  <c r="B51" i="124"/>
  <c r="B50" i="124"/>
  <c r="H47" i="124"/>
  <c r="E23" i="83" s="1"/>
  <c r="F47" i="124"/>
  <c r="C23" i="83" s="1"/>
  <c r="A47" i="124"/>
  <c r="J46" i="124"/>
  <c r="I46" i="124"/>
  <c r="G46" i="124"/>
  <c r="J45" i="124"/>
  <c r="I45" i="124"/>
  <c r="G45" i="124"/>
  <c r="J44" i="124"/>
  <c r="I44" i="124"/>
  <c r="G44" i="124"/>
  <c r="J42" i="124"/>
  <c r="I42" i="124"/>
  <c r="G42" i="124"/>
  <c r="J40" i="124"/>
  <c r="I40" i="124"/>
  <c r="K40" i="124" s="1"/>
  <c r="G40" i="124"/>
  <c r="J39" i="124"/>
  <c r="I39" i="124"/>
  <c r="K39" i="124" s="1"/>
  <c r="G39" i="124"/>
  <c r="J38" i="124"/>
  <c r="I38" i="124"/>
  <c r="K38" i="124" s="1"/>
  <c r="G38" i="124"/>
  <c r="J37" i="124"/>
  <c r="I37" i="124"/>
  <c r="G37" i="124"/>
  <c r="J36" i="124"/>
  <c r="I36" i="124"/>
  <c r="G36" i="124"/>
  <c r="J34" i="124"/>
  <c r="I34" i="124"/>
  <c r="G34" i="124"/>
  <c r="J33" i="124"/>
  <c r="I33" i="124"/>
  <c r="K33" i="124" s="1"/>
  <c r="G33" i="124"/>
  <c r="J32" i="124"/>
  <c r="I32" i="124"/>
  <c r="G32" i="124"/>
  <c r="J31" i="124"/>
  <c r="I31" i="124"/>
  <c r="K31" i="124" s="1"/>
  <c r="G31" i="124"/>
  <c r="J30" i="124"/>
  <c r="I30" i="124"/>
  <c r="G30" i="124"/>
  <c r="J28" i="124"/>
  <c r="I28" i="124"/>
  <c r="K28" i="124" s="1"/>
  <c r="G28" i="124"/>
  <c r="J27" i="124"/>
  <c r="I27" i="124"/>
  <c r="K27" i="124" s="1"/>
  <c r="G27" i="124"/>
  <c r="J26" i="124"/>
  <c r="I26" i="124"/>
  <c r="G26" i="124"/>
  <c r="J25" i="124"/>
  <c r="I25" i="124"/>
  <c r="G25" i="124"/>
  <c r="J24" i="124"/>
  <c r="I24" i="124"/>
  <c r="G24" i="124"/>
  <c r="J22" i="124"/>
  <c r="G22" i="124"/>
  <c r="J21" i="124"/>
  <c r="G21" i="124"/>
  <c r="K21" i="124" s="1"/>
  <c r="K20" i="124"/>
  <c r="J20" i="124"/>
  <c r="G20" i="124"/>
  <c r="N19" i="124"/>
  <c r="M19" i="124"/>
  <c r="J19" i="124"/>
  <c r="P19" i="124" s="1"/>
  <c r="K19" i="124"/>
  <c r="N17" i="124"/>
  <c r="M17" i="124"/>
  <c r="J17" i="124"/>
  <c r="P17" i="124" s="1"/>
  <c r="I17" i="124"/>
  <c r="G17" i="124"/>
  <c r="N16" i="124"/>
  <c r="M16" i="124"/>
  <c r="J16" i="124"/>
  <c r="O16" i="124" s="1"/>
  <c r="I16" i="124"/>
  <c r="K16" i="124" s="1"/>
  <c r="G16" i="124"/>
  <c r="N15" i="124"/>
  <c r="M15" i="124"/>
  <c r="J15" i="124"/>
  <c r="P15" i="124" s="1"/>
  <c r="I15" i="124"/>
  <c r="K15" i="124" s="1"/>
  <c r="G15" i="124"/>
  <c r="N14" i="124"/>
  <c r="M14" i="124"/>
  <c r="J14" i="124"/>
  <c r="O14" i="124" s="1"/>
  <c r="I14" i="124"/>
  <c r="G14" i="124"/>
  <c r="N12" i="124"/>
  <c r="M12" i="124"/>
  <c r="J12" i="124"/>
  <c r="P12" i="124" s="1"/>
  <c r="I12" i="124"/>
  <c r="K12" i="124" s="1"/>
  <c r="G12" i="124"/>
  <c r="N11" i="124"/>
  <c r="M11" i="124"/>
  <c r="J11" i="124"/>
  <c r="P11" i="124" s="1"/>
  <c r="I11" i="124"/>
  <c r="K11" i="124" s="1"/>
  <c r="G11" i="124"/>
  <c r="N10" i="124"/>
  <c r="M10" i="124"/>
  <c r="J10" i="124"/>
  <c r="P10" i="124" s="1"/>
  <c r="I10" i="124"/>
  <c r="G10" i="124"/>
  <c r="N9" i="124"/>
  <c r="M9" i="124"/>
  <c r="J9" i="124"/>
  <c r="O9" i="124" s="1"/>
  <c r="I9" i="124"/>
  <c r="K9" i="124" s="1"/>
  <c r="G9" i="124"/>
  <c r="N8" i="124"/>
  <c r="M8" i="124"/>
  <c r="J8" i="124"/>
  <c r="P8" i="124" s="1"/>
  <c r="I8" i="124"/>
  <c r="G8" i="124"/>
  <c r="J3" i="124"/>
  <c r="J2" i="124"/>
  <c r="J19" i="112"/>
  <c r="J54" i="112" s="1"/>
  <c r="K19" i="112"/>
  <c r="K54" i="112" s="1"/>
  <c r="V16" i="82" l="1"/>
  <c r="O20" i="124"/>
  <c r="P20" i="124"/>
  <c r="O33" i="124"/>
  <c r="P33" i="124"/>
  <c r="P25" i="125"/>
  <c r="Q25" i="125"/>
  <c r="P31" i="125"/>
  <c r="Q31" i="125"/>
  <c r="L39" i="125"/>
  <c r="G53" i="125"/>
  <c r="K51" i="126"/>
  <c r="P27" i="124"/>
  <c r="O27" i="124"/>
  <c r="K34" i="124"/>
  <c r="O40" i="124"/>
  <c r="P40" i="124"/>
  <c r="P39" i="125"/>
  <c r="Q39" i="125"/>
  <c r="O21" i="124"/>
  <c r="P21" i="124"/>
  <c r="O22" i="124"/>
  <c r="P22" i="124"/>
  <c r="P17" i="125"/>
  <c r="Q17" i="125"/>
  <c r="P27" i="125"/>
  <c r="Q27" i="125"/>
  <c r="P33" i="125"/>
  <c r="Q33" i="125"/>
  <c r="O20" i="116"/>
  <c r="P20" i="116"/>
  <c r="I53" i="125"/>
  <c r="K17" i="124"/>
  <c r="O30" i="124"/>
  <c r="P30" i="124"/>
  <c r="O24" i="124"/>
  <c r="P24" i="124"/>
  <c r="K37" i="124"/>
  <c r="O44" i="124"/>
  <c r="P44" i="124"/>
  <c r="L34" i="125"/>
  <c r="P41" i="125"/>
  <c r="Q41" i="125"/>
  <c r="O34" i="124"/>
  <c r="P34" i="124"/>
  <c r="O28" i="124"/>
  <c r="P28" i="124"/>
  <c r="K10" i="124"/>
  <c r="K36" i="124"/>
  <c r="G51" i="124"/>
  <c r="G58" i="124" s="1"/>
  <c r="P34" i="125"/>
  <c r="Q34" i="125"/>
  <c r="K47" i="126"/>
  <c r="P15" i="125"/>
  <c r="Q15" i="125"/>
  <c r="O12" i="124"/>
  <c r="K30" i="124"/>
  <c r="K8" i="124"/>
  <c r="O17" i="124"/>
  <c r="K25" i="124"/>
  <c r="K51" i="124" s="1"/>
  <c r="K58" i="124" s="1"/>
  <c r="P31" i="124"/>
  <c r="O31" i="124"/>
  <c r="O47" i="124" s="1"/>
  <c r="K45" i="124"/>
  <c r="P22" i="125"/>
  <c r="Q22" i="125"/>
  <c r="Q28" i="125"/>
  <c r="P28" i="125"/>
  <c r="P19" i="116"/>
  <c r="O19" i="116"/>
  <c r="K42" i="124"/>
  <c r="P21" i="125"/>
  <c r="Q21" i="125"/>
  <c r="O25" i="124"/>
  <c r="P25" i="124"/>
  <c r="O45" i="124"/>
  <c r="P45" i="124"/>
  <c r="P26" i="125"/>
  <c r="Q26" i="125"/>
  <c r="G47" i="124"/>
  <c r="D23" i="83" s="1"/>
  <c r="K32" i="124"/>
  <c r="K47" i="124" s="1"/>
  <c r="H23" i="83" s="1"/>
  <c r="O38" i="124"/>
  <c r="P38" i="124"/>
  <c r="P10" i="125"/>
  <c r="Q10" i="125"/>
  <c r="L23" i="125"/>
  <c r="P35" i="125"/>
  <c r="Q35" i="125"/>
  <c r="O36" i="124"/>
  <c r="P36" i="124"/>
  <c r="M47" i="124"/>
  <c r="K26" i="124"/>
  <c r="O32" i="124"/>
  <c r="P32" i="124"/>
  <c r="K46" i="124"/>
  <c r="P23" i="125"/>
  <c r="Q23" i="125"/>
  <c r="P29" i="125"/>
  <c r="Q29" i="125"/>
  <c r="P9" i="125"/>
  <c r="Q9" i="125"/>
  <c r="Q32" i="125"/>
  <c r="P32" i="125"/>
  <c r="L33" i="125"/>
  <c r="K14" i="124"/>
  <c r="O10" i="124"/>
  <c r="O8" i="124"/>
  <c r="N47" i="124"/>
  <c r="O26" i="124"/>
  <c r="P26" i="124"/>
  <c r="O46" i="124"/>
  <c r="P46" i="124"/>
  <c r="O42" i="124"/>
  <c r="P42" i="124"/>
  <c r="Q40" i="125"/>
  <c r="P40" i="125"/>
  <c r="K24" i="124"/>
  <c r="K44" i="124"/>
  <c r="O37" i="124"/>
  <c r="P37" i="124"/>
  <c r="O15" i="124"/>
  <c r="P39" i="124"/>
  <c r="O39" i="124"/>
  <c r="P13" i="125"/>
  <c r="Q13" i="125"/>
  <c r="L31" i="125"/>
  <c r="P37" i="125"/>
  <c r="Q37" i="125"/>
  <c r="P19" i="122"/>
  <c r="Q19" i="122"/>
  <c r="K22" i="124"/>
  <c r="L28" i="125"/>
  <c r="P14" i="124"/>
  <c r="P16" i="124"/>
  <c r="L32" i="125"/>
  <c r="O11" i="124"/>
  <c r="P9" i="124"/>
  <c r="L22" i="125"/>
  <c r="L41" i="125"/>
  <c r="L25" i="125"/>
  <c r="L26" i="125"/>
  <c r="L40" i="125"/>
  <c r="L29" i="125"/>
  <c r="O47" i="126"/>
  <c r="L37" i="125"/>
  <c r="I58" i="126"/>
  <c r="F24" i="104"/>
  <c r="J58" i="126"/>
  <c r="G24" i="104"/>
  <c r="K58" i="126"/>
  <c r="H24" i="104"/>
  <c r="K46" i="125"/>
  <c r="K17" i="82" s="1"/>
  <c r="P17" i="82" s="1"/>
  <c r="L8" i="125"/>
  <c r="P8" i="125"/>
  <c r="L13" i="125"/>
  <c r="L17" i="125"/>
  <c r="H42" i="125"/>
  <c r="D42" i="83" s="1"/>
  <c r="J53" i="125"/>
  <c r="K42" i="125"/>
  <c r="G42" i="83" s="1"/>
  <c r="K44" i="125"/>
  <c r="L10" i="125"/>
  <c r="N42" i="125"/>
  <c r="H53" i="125"/>
  <c r="J42" i="125"/>
  <c r="F42" i="83" s="1"/>
  <c r="O42" i="125"/>
  <c r="K42" i="83" s="1"/>
  <c r="I51" i="124"/>
  <c r="I58" i="124" s="1"/>
  <c r="I47" i="124"/>
  <c r="F23" i="83" s="1"/>
  <c r="O19" i="124"/>
  <c r="J49" i="124"/>
  <c r="J51" i="124"/>
  <c r="J58" i="124" s="1"/>
  <c r="J47" i="124"/>
  <c r="G23" i="83" s="1"/>
  <c r="P47" i="124"/>
  <c r="L23" i="83" s="1"/>
  <c r="L40" i="122"/>
  <c r="K40" i="122"/>
  <c r="B99" i="122"/>
  <c r="K39" i="122"/>
  <c r="L39" i="122"/>
  <c r="I64" i="121"/>
  <c r="G64" i="121"/>
  <c r="B64" i="121"/>
  <c r="L21" i="121"/>
  <c r="K21" i="121"/>
  <c r="K20" i="121"/>
  <c r="L20" i="121"/>
  <c r="J16" i="82" l="1"/>
  <c r="Q21" i="121"/>
  <c r="P21" i="121"/>
  <c r="P20" i="121"/>
  <c r="Q20" i="121"/>
  <c r="K49" i="124"/>
  <c r="G60" i="82"/>
  <c r="G69" i="121"/>
  <c r="I69" i="121"/>
  <c r="P40" i="122"/>
  <c r="Q40" i="122"/>
  <c r="Q39" i="122"/>
  <c r="P39" i="122"/>
  <c r="L99" i="122"/>
  <c r="K99" i="122"/>
  <c r="K53" i="125"/>
  <c r="L42" i="125"/>
  <c r="H42" i="83" s="1"/>
  <c r="L46" i="125"/>
  <c r="L17" i="82" s="1"/>
  <c r="P42" i="125"/>
  <c r="L53" i="125"/>
  <c r="L44" i="125"/>
  <c r="Q42" i="125"/>
  <c r="L42" i="83" s="1"/>
  <c r="L17" i="122"/>
  <c r="K17" i="122"/>
  <c r="L18" i="122"/>
  <c r="K18" i="122"/>
  <c r="K16" i="122"/>
  <c r="L16" i="122"/>
  <c r="B102" i="122"/>
  <c r="P17" i="122" l="1"/>
  <c r="Q17" i="122"/>
  <c r="P16" i="122"/>
  <c r="Q16" i="122"/>
  <c r="P18" i="122"/>
  <c r="Q18" i="122"/>
  <c r="H22" i="119"/>
  <c r="H21" i="119"/>
  <c r="H20" i="119"/>
  <c r="H19" i="119"/>
  <c r="H21" i="118"/>
  <c r="H15" i="118"/>
  <c r="H16" i="118"/>
  <c r="H17" i="118"/>
  <c r="H18" i="118"/>
  <c r="H19" i="118"/>
  <c r="H20" i="118"/>
  <c r="H22" i="115" l="1"/>
  <c r="H21" i="115"/>
  <c r="H20" i="115"/>
  <c r="H19" i="115"/>
  <c r="H26" i="114"/>
  <c r="H25" i="114"/>
  <c r="H24" i="114"/>
  <c r="H23" i="114"/>
  <c r="H22" i="114"/>
  <c r="H17" i="114"/>
  <c r="H16" i="114"/>
  <c r="H15" i="114"/>
  <c r="H14" i="114"/>
  <c r="A15" i="83" l="1"/>
  <c r="A16" i="83" s="1"/>
  <c r="A17" i="83" s="1"/>
  <c r="A18" i="83" s="1"/>
  <c r="A19" i="83" s="1"/>
  <c r="A20" i="83" s="1"/>
  <c r="A21" i="83" s="1"/>
  <c r="A22" i="83" s="1"/>
  <c r="A23" i="83" s="1"/>
  <c r="A24" i="83" s="1"/>
  <c r="A25" i="83" s="1"/>
  <c r="A26" i="83" s="1"/>
  <c r="A27" i="83" s="1"/>
  <c r="A28" i="83" s="1"/>
  <c r="A29" i="83" s="1"/>
  <c r="A30" i="83" s="1"/>
  <c r="A31" i="83" s="1"/>
  <c r="A32" i="83" s="1"/>
  <c r="A33" i="83" s="1"/>
  <c r="A34" i="83" s="1"/>
  <c r="A35" i="83" s="1"/>
  <c r="A36" i="83" s="1"/>
  <c r="A37" i="83" s="1"/>
  <c r="A38" i="83" s="1"/>
  <c r="A39" i="83" s="1"/>
  <c r="A40" i="83" s="1"/>
  <c r="A41" i="83" s="1"/>
  <c r="A42" i="83" s="1"/>
  <c r="B43" i="123" l="1"/>
  <c r="B42" i="123"/>
  <c r="I38" i="123"/>
  <c r="E41" i="83" s="1"/>
  <c r="G38" i="123"/>
  <c r="C41" i="83" s="1"/>
  <c r="A38" i="123"/>
  <c r="K37" i="123"/>
  <c r="J37" i="123"/>
  <c r="J45" i="123" s="1"/>
  <c r="H37" i="123"/>
  <c r="H45" i="123" s="1"/>
  <c r="H72" i="82" s="1"/>
  <c r="K24" i="123"/>
  <c r="J24" i="123"/>
  <c r="K23" i="123"/>
  <c r="J23" i="123"/>
  <c r="J43" i="123" s="1"/>
  <c r="H43" i="123"/>
  <c r="K20" i="123"/>
  <c r="K47" i="123" s="1"/>
  <c r="J20" i="123"/>
  <c r="J47" i="123" s="1"/>
  <c r="H47" i="123"/>
  <c r="O14" i="123"/>
  <c r="N14" i="123"/>
  <c r="H14" i="123"/>
  <c r="O12" i="123"/>
  <c r="N12" i="123"/>
  <c r="K12" i="123"/>
  <c r="Q12" i="123" s="1"/>
  <c r="J12" i="123"/>
  <c r="H12" i="123"/>
  <c r="O11" i="123"/>
  <c r="N11" i="123"/>
  <c r="K11" i="123"/>
  <c r="P11" i="123" s="1"/>
  <c r="J11" i="123"/>
  <c r="H11" i="123"/>
  <c r="O10" i="123"/>
  <c r="N10" i="123"/>
  <c r="K10" i="123"/>
  <c r="Q10" i="123" s="1"/>
  <c r="J10" i="123"/>
  <c r="H10" i="123"/>
  <c r="O9" i="123"/>
  <c r="N9" i="123"/>
  <c r="K9" i="123"/>
  <c r="J9" i="123"/>
  <c r="H9" i="123"/>
  <c r="O8" i="123"/>
  <c r="N8" i="123"/>
  <c r="K8" i="123"/>
  <c r="P8" i="123" s="1"/>
  <c r="J8" i="123"/>
  <c r="H8" i="123"/>
  <c r="K3" i="123"/>
  <c r="K2" i="123"/>
  <c r="K14" i="114"/>
  <c r="L14" i="114"/>
  <c r="J51" i="114"/>
  <c r="I51" i="114"/>
  <c r="G51" i="114"/>
  <c r="B51" i="114"/>
  <c r="J53" i="118"/>
  <c r="I53" i="118"/>
  <c r="G53" i="118"/>
  <c r="B53" i="118"/>
  <c r="I54" i="118"/>
  <c r="G54" i="118"/>
  <c r="G59" i="82" s="1"/>
  <c r="K26" i="114"/>
  <c r="L26" i="114"/>
  <c r="K25" i="114"/>
  <c r="L25" i="114"/>
  <c r="K22" i="115"/>
  <c r="L22" i="115"/>
  <c r="L21" i="115"/>
  <c r="K21" i="115"/>
  <c r="L22" i="119"/>
  <c r="K22" i="119"/>
  <c r="K21" i="118"/>
  <c r="L21" i="118"/>
  <c r="L14" i="122"/>
  <c r="K14" i="122"/>
  <c r="K15" i="122"/>
  <c r="L15" i="122"/>
  <c r="B62" i="121"/>
  <c r="B66" i="120"/>
  <c r="B97" i="122"/>
  <c r="G107" i="122"/>
  <c r="I107" i="122"/>
  <c r="B96" i="122"/>
  <c r="I93" i="122"/>
  <c r="E15" i="83" s="1"/>
  <c r="G93" i="122"/>
  <c r="C15" i="83" s="1"/>
  <c r="A93" i="122"/>
  <c r="K92" i="122"/>
  <c r="J92" i="122"/>
  <c r="H92" i="122"/>
  <c r="K91" i="122"/>
  <c r="J91" i="122"/>
  <c r="H91" i="122"/>
  <c r="K90" i="122"/>
  <c r="J90" i="122"/>
  <c r="H90" i="122"/>
  <c r="K88" i="122"/>
  <c r="J88" i="122"/>
  <c r="H88" i="122"/>
  <c r="K86" i="122"/>
  <c r="J86" i="122"/>
  <c r="H86" i="122"/>
  <c r="K85" i="122"/>
  <c r="J85" i="122"/>
  <c r="H85" i="122"/>
  <c r="K84" i="122"/>
  <c r="J84" i="122"/>
  <c r="H84" i="122"/>
  <c r="K83" i="122"/>
  <c r="J83" i="122"/>
  <c r="H83" i="122"/>
  <c r="K82" i="122"/>
  <c r="J82" i="122"/>
  <c r="H82" i="122"/>
  <c r="K80" i="122"/>
  <c r="K79" i="122"/>
  <c r="K66" i="122"/>
  <c r="K65" i="122"/>
  <c r="K64" i="122"/>
  <c r="J106" i="122"/>
  <c r="L62" i="122"/>
  <c r="L61" i="122"/>
  <c r="K56" i="122"/>
  <c r="J56" i="122"/>
  <c r="J102" i="122" s="1"/>
  <c r="H102" i="122"/>
  <c r="K55" i="122"/>
  <c r="L55" i="122"/>
  <c r="K13" i="122"/>
  <c r="L13" i="122"/>
  <c r="K12" i="122"/>
  <c r="L12" i="122"/>
  <c r="O11" i="122"/>
  <c r="N11" i="122"/>
  <c r="K11" i="122"/>
  <c r="Q11" i="122" s="1"/>
  <c r="O9" i="122"/>
  <c r="N9" i="122"/>
  <c r="K9" i="122"/>
  <c r="J9" i="122"/>
  <c r="H9" i="122"/>
  <c r="O8" i="122"/>
  <c r="N8" i="122"/>
  <c r="K8" i="122"/>
  <c r="J8" i="122"/>
  <c r="H8" i="122"/>
  <c r="K3" i="122"/>
  <c r="K2" i="122"/>
  <c r="B61" i="121"/>
  <c r="I57" i="121"/>
  <c r="E19" i="83" s="1"/>
  <c r="G57" i="121"/>
  <c r="C19" i="83" s="1"/>
  <c r="A57" i="121"/>
  <c r="K56" i="121"/>
  <c r="J56" i="121"/>
  <c r="H56" i="121"/>
  <c r="K55" i="121"/>
  <c r="J55" i="121"/>
  <c r="K54" i="121"/>
  <c r="K68" i="121" s="1"/>
  <c r="J54" i="121"/>
  <c r="J68" i="121" s="1"/>
  <c r="K38" i="121"/>
  <c r="K66" i="121" s="1"/>
  <c r="K36" i="121"/>
  <c r="J36" i="121"/>
  <c r="H36" i="121"/>
  <c r="K35" i="121"/>
  <c r="J35" i="121"/>
  <c r="H35" i="121"/>
  <c r="K34" i="121"/>
  <c r="J34" i="121"/>
  <c r="H34" i="121"/>
  <c r="K33" i="121"/>
  <c r="J33" i="121"/>
  <c r="H33" i="121"/>
  <c r="K32" i="121"/>
  <c r="J32" i="121"/>
  <c r="H32" i="121"/>
  <c r="K30" i="121"/>
  <c r="J30" i="121"/>
  <c r="H30" i="121"/>
  <c r="K29" i="121"/>
  <c r="J29" i="121"/>
  <c r="H29" i="121"/>
  <c r="K28" i="121"/>
  <c r="J28" i="121"/>
  <c r="H28" i="121"/>
  <c r="K27" i="121"/>
  <c r="J27" i="121"/>
  <c r="H27" i="121"/>
  <c r="K26" i="121"/>
  <c r="J26" i="121"/>
  <c r="H26" i="121"/>
  <c r="K24" i="121"/>
  <c r="J24" i="121"/>
  <c r="J64" i="121" s="1"/>
  <c r="H24" i="121"/>
  <c r="K23" i="121"/>
  <c r="H23" i="121"/>
  <c r="L23" i="121" s="1"/>
  <c r="K22" i="121"/>
  <c r="H22" i="121"/>
  <c r="K18" i="121"/>
  <c r="K16" i="121"/>
  <c r="L16" i="121"/>
  <c r="K12" i="121"/>
  <c r="K11" i="121"/>
  <c r="H11" i="121"/>
  <c r="H62" i="121" s="1"/>
  <c r="K9" i="121"/>
  <c r="J9" i="121"/>
  <c r="J60" i="121" s="1"/>
  <c r="H9" i="121"/>
  <c r="H60" i="121" s="1"/>
  <c r="O8" i="121"/>
  <c r="N8" i="121"/>
  <c r="K8" i="121"/>
  <c r="K3" i="121"/>
  <c r="K2" i="121"/>
  <c r="V72" i="82" l="1"/>
  <c r="H68" i="121"/>
  <c r="K106" i="122"/>
  <c r="K102" i="122"/>
  <c r="P26" i="114"/>
  <c r="Q26" i="114"/>
  <c r="P32" i="121"/>
  <c r="Q32" i="121"/>
  <c r="L14" i="123"/>
  <c r="H42" i="123"/>
  <c r="P26" i="121"/>
  <c r="Q26" i="121"/>
  <c r="Q14" i="123"/>
  <c r="K42" i="123"/>
  <c r="P11" i="121"/>
  <c r="Q11" i="121"/>
  <c r="H104" i="122"/>
  <c r="H82" i="82" s="1"/>
  <c r="L60" i="122"/>
  <c r="L104" i="122" s="1"/>
  <c r="L82" i="82" s="1"/>
  <c r="P14" i="114"/>
  <c r="Q14" i="114"/>
  <c r="H106" i="122"/>
  <c r="H83" i="82" s="1"/>
  <c r="P25" i="114"/>
  <c r="Q25" i="114"/>
  <c r="Q37" i="123"/>
  <c r="P37" i="123"/>
  <c r="K45" i="123"/>
  <c r="P15" i="123"/>
  <c r="Q15" i="123"/>
  <c r="P20" i="123"/>
  <c r="Q20" i="123"/>
  <c r="P23" i="123"/>
  <c r="Q23" i="123"/>
  <c r="K43" i="123"/>
  <c r="P25" i="123"/>
  <c r="Q25" i="123"/>
  <c r="P24" i="123"/>
  <c r="Q24" i="123"/>
  <c r="Q55" i="121"/>
  <c r="P55" i="121"/>
  <c r="H118" i="82"/>
  <c r="V118" i="82" s="1"/>
  <c r="P56" i="121"/>
  <c r="Q56" i="121"/>
  <c r="P54" i="121"/>
  <c r="Q54" i="121"/>
  <c r="Q34" i="121"/>
  <c r="P34" i="121"/>
  <c r="J69" i="121"/>
  <c r="P12" i="121"/>
  <c r="Q12" i="121"/>
  <c r="L35" i="121"/>
  <c r="P35" i="121"/>
  <c r="Q35" i="121"/>
  <c r="Q16" i="121"/>
  <c r="P16" i="121"/>
  <c r="P9" i="121"/>
  <c r="Q9" i="121"/>
  <c r="P29" i="121"/>
  <c r="Q29" i="121"/>
  <c r="Q30" i="121"/>
  <c r="P30" i="121"/>
  <c r="Q18" i="121"/>
  <c r="P18" i="121"/>
  <c r="Q27" i="121"/>
  <c r="P27" i="121"/>
  <c r="P36" i="121"/>
  <c r="Q36" i="121"/>
  <c r="Q24" i="121"/>
  <c r="P24" i="121"/>
  <c r="P22" i="121"/>
  <c r="Q22" i="121"/>
  <c r="P23" i="121"/>
  <c r="Q23" i="121"/>
  <c r="Q28" i="121"/>
  <c r="P28" i="121"/>
  <c r="Q33" i="121"/>
  <c r="P33" i="121"/>
  <c r="Q56" i="122"/>
  <c r="P56" i="122"/>
  <c r="P38" i="121"/>
  <c r="Q38" i="121"/>
  <c r="P55" i="122"/>
  <c r="Q55" i="122"/>
  <c r="P15" i="122"/>
  <c r="Q15" i="122"/>
  <c r="P14" i="122"/>
  <c r="Q14" i="122"/>
  <c r="Q12" i="122"/>
  <c r="P12" i="122"/>
  <c r="P13" i="122"/>
  <c r="Q13" i="122"/>
  <c r="K97" i="122"/>
  <c r="P62" i="122"/>
  <c r="Q62" i="122"/>
  <c r="P90" i="122"/>
  <c r="Q90" i="122"/>
  <c r="Q84" i="122"/>
  <c r="P84" i="122"/>
  <c r="P79" i="122"/>
  <c r="Q79" i="122"/>
  <c r="P91" i="122"/>
  <c r="Q91" i="122"/>
  <c r="Q64" i="122"/>
  <c r="P64" i="122"/>
  <c r="P80" i="122"/>
  <c r="Q80" i="122"/>
  <c r="P92" i="122"/>
  <c r="Q92" i="122"/>
  <c r="P65" i="122"/>
  <c r="Q65" i="122"/>
  <c r="P82" i="122"/>
  <c r="Q82" i="122"/>
  <c r="P61" i="122"/>
  <c r="Q61" i="122"/>
  <c r="P66" i="122"/>
  <c r="Q66" i="122"/>
  <c r="P83" i="122"/>
  <c r="Q83" i="122"/>
  <c r="Q88" i="122"/>
  <c r="P88" i="122"/>
  <c r="P85" i="122"/>
  <c r="Q85" i="122"/>
  <c r="P86" i="122"/>
  <c r="Q86" i="122"/>
  <c r="P60" i="122"/>
  <c r="Q60" i="122"/>
  <c r="I50" i="123"/>
  <c r="G50" i="123"/>
  <c r="G68" i="82"/>
  <c r="P8" i="121"/>
  <c r="L56" i="121"/>
  <c r="L36" i="121"/>
  <c r="L34" i="121"/>
  <c r="L55" i="121"/>
  <c r="Q8" i="121"/>
  <c r="L8" i="123"/>
  <c r="Q8" i="123"/>
  <c r="L11" i="123"/>
  <c r="L10" i="123"/>
  <c r="L24" i="123"/>
  <c r="L92" i="122"/>
  <c r="L64" i="122"/>
  <c r="L30" i="121"/>
  <c r="L38" i="121"/>
  <c r="L66" i="121" s="1"/>
  <c r="P10" i="123"/>
  <c r="L88" i="122"/>
  <c r="L32" i="121"/>
  <c r="L54" i="121"/>
  <c r="L8" i="121"/>
  <c r="K62" i="121"/>
  <c r="L22" i="121"/>
  <c r="H64" i="121"/>
  <c r="L23" i="123"/>
  <c r="L86" i="122"/>
  <c r="L90" i="122"/>
  <c r="L82" i="122"/>
  <c r="L84" i="122"/>
  <c r="L24" i="121"/>
  <c r="L27" i="121"/>
  <c r="L28" i="121"/>
  <c r="K64" i="121"/>
  <c r="K60" i="82" s="1"/>
  <c r="P60" i="82" s="1"/>
  <c r="L15" i="123"/>
  <c r="L83" i="122"/>
  <c r="L85" i="122"/>
  <c r="L66" i="122"/>
  <c r="L91" i="122"/>
  <c r="L80" i="122"/>
  <c r="L65" i="122"/>
  <c r="L79" i="122"/>
  <c r="L26" i="121"/>
  <c r="L33" i="121"/>
  <c r="L18" i="121"/>
  <c r="L29" i="121"/>
  <c r="L12" i="121"/>
  <c r="L9" i="121"/>
  <c r="L56" i="122"/>
  <c r="L102" i="122" s="1"/>
  <c r="O57" i="121"/>
  <c r="N57" i="121"/>
  <c r="L11" i="121"/>
  <c r="P11" i="122"/>
  <c r="L11" i="122"/>
  <c r="L97" i="122" s="1"/>
  <c r="L20" i="123"/>
  <c r="L47" i="123" s="1"/>
  <c r="L25" i="123"/>
  <c r="O38" i="123"/>
  <c r="K41" i="83" s="1"/>
  <c r="H38" i="123"/>
  <c r="D41" i="83" s="1"/>
  <c r="Q11" i="123"/>
  <c r="P14" i="123"/>
  <c r="K38" i="123"/>
  <c r="G41" i="83" s="1"/>
  <c r="N38" i="123"/>
  <c r="L12" i="123"/>
  <c r="L37" i="123"/>
  <c r="L45" i="123" s="1"/>
  <c r="L72" i="82" s="1"/>
  <c r="J72" i="82" s="1"/>
  <c r="L9" i="123"/>
  <c r="P9" i="123"/>
  <c r="P12" i="123"/>
  <c r="Q9" i="123"/>
  <c r="J38" i="123"/>
  <c r="F41" i="83" s="1"/>
  <c r="O93" i="122"/>
  <c r="H93" i="122"/>
  <c r="D15" i="83" s="1"/>
  <c r="L9" i="122"/>
  <c r="K93" i="122"/>
  <c r="G15" i="83" s="1"/>
  <c r="J93" i="122"/>
  <c r="F15" i="83" s="1"/>
  <c r="N93" i="122"/>
  <c r="K95" i="122"/>
  <c r="P9" i="122"/>
  <c r="L8" i="122"/>
  <c r="Q9" i="122"/>
  <c r="P8" i="122"/>
  <c r="Q8" i="122"/>
  <c r="K59" i="121"/>
  <c r="H57" i="121"/>
  <c r="D19" i="83" s="1"/>
  <c r="J57" i="121"/>
  <c r="F19" i="83" s="1"/>
  <c r="K57" i="121"/>
  <c r="G19" i="83" s="1"/>
  <c r="K12" i="120"/>
  <c r="L12" i="120"/>
  <c r="L13" i="120"/>
  <c r="K13" i="120"/>
  <c r="K14" i="120"/>
  <c r="L14" i="120"/>
  <c r="K15" i="120"/>
  <c r="L15" i="120"/>
  <c r="I73" i="120"/>
  <c r="B65" i="120"/>
  <c r="I62" i="120"/>
  <c r="E17" i="83" s="1"/>
  <c r="G62" i="120"/>
  <c r="C17" i="83" s="1"/>
  <c r="A62" i="120"/>
  <c r="K61" i="120"/>
  <c r="J61" i="120"/>
  <c r="K60" i="120"/>
  <c r="J60" i="120"/>
  <c r="K59" i="120"/>
  <c r="J59" i="120"/>
  <c r="J70" i="120" s="1"/>
  <c r="H70" i="120"/>
  <c r="K40" i="120"/>
  <c r="K68" i="120" s="1"/>
  <c r="K38" i="120"/>
  <c r="J38" i="120"/>
  <c r="K37" i="120"/>
  <c r="J37" i="120"/>
  <c r="K36" i="120"/>
  <c r="J36" i="120"/>
  <c r="K35" i="120"/>
  <c r="J35" i="120"/>
  <c r="K34" i="120"/>
  <c r="J34" i="120"/>
  <c r="K32" i="120"/>
  <c r="J32" i="120"/>
  <c r="K31" i="120"/>
  <c r="J31" i="120"/>
  <c r="L31" i="120"/>
  <c r="K30" i="120"/>
  <c r="J30" i="120"/>
  <c r="K29" i="120"/>
  <c r="J29" i="120"/>
  <c r="K28" i="120"/>
  <c r="J28" i="120"/>
  <c r="K26" i="120"/>
  <c r="J26" i="120"/>
  <c r="K25" i="120"/>
  <c r="J25" i="120"/>
  <c r="K24" i="120"/>
  <c r="L24" i="120"/>
  <c r="K20" i="120"/>
  <c r="J20" i="120"/>
  <c r="K18" i="120"/>
  <c r="J18" i="120"/>
  <c r="L18" i="120" s="1"/>
  <c r="K16" i="120"/>
  <c r="J16" i="120"/>
  <c r="J66" i="120" s="1"/>
  <c r="K11" i="120"/>
  <c r="K9" i="120"/>
  <c r="J9" i="120"/>
  <c r="O8" i="120"/>
  <c r="N8" i="120"/>
  <c r="K8" i="120"/>
  <c r="P8" i="120" s="1"/>
  <c r="J8" i="120"/>
  <c r="K3" i="120"/>
  <c r="K2" i="120"/>
  <c r="K53" i="82" l="1"/>
  <c r="V83" i="82"/>
  <c r="J82" i="82"/>
  <c r="V82" i="82"/>
  <c r="L106" i="122"/>
  <c r="P72" i="82"/>
  <c r="I72" i="82"/>
  <c r="P34" i="120"/>
  <c r="Q34" i="120"/>
  <c r="P60" i="120"/>
  <c r="Q60" i="120"/>
  <c r="P59" i="120"/>
  <c r="Q59" i="120"/>
  <c r="K70" i="120"/>
  <c r="I83" i="82" s="1"/>
  <c r="Q11" i="120"/>
  <c r="P11" i="120"/>
  <c r="P61" i="120"/>
  <c r="Q61" i="120"/>
  <c r="Q28" i="120"/>
  <c r="P28" i="120"/>
  <c r="L68" i="121"/>
  <c r="L42" i="123"/>
  <c r="L43" i="123"/>
  <c r="L60" i="121"/>
  <c r="H60" i="82"/>
  <c r="H69" i="121"/>
  <c r="P12" i="120"/>
  <c r="Q12" i="120"/>
  <c r="K66" i="120"/>
  <c r="P24" i="120"/>
  <c r="Q24" i="120"/>
  <c r="P29" i="120"/>
  <c r="Q29" i="120"/>
  <c r="L16" i="120"/>
  <c r="H66" i="120"/>
  <c r="H73" i="120" s="1"/>
  <c r="P25" i="120"/>
  <c r="Q25" i="120"/>
  <c r="P30" i="120"/>
  <c r="Q30" i="120"/>
  <c r="P35" i="120"/>
  <c r="Q35" i="120"/>
  <c r="P15" i="120"/>
  <c r="Q15" i="120"/>
  <c r="P26" i="120"/>
  <c r="Q26" i="120"/>
  <c r="P31" i="120"/>
  <c r="Q31" i="120"/>
  <c r="P36" i="120"/>
  <c r="Q36" i="120"/>
  <c r="P9" i="120"/>
  <c r="Q9" i="120"/>
  <c r="Q16" i="120"/>
  <c r="P16" i="120"/>
  <c r="P18" i="120"/>
  <c r="Q18" i="120"/>
  <c r="P13" i="120"/>
  <c r="Q13" i="120"/>
  <c r="P38" i="120"/>
  <c r="Q38" i="120"/>
  <c r="P14" i="120"/>
  <c r="Q14" i="120"/>
  <c r="P32" i="120"/>
  <c r="Q32" i="120"/>
  <c r="Q37" i="120"/>
  <c r="P37" i="120"/>
  <c r="L9" i="120"/>
  <c r="P20" i="120"/>
  <c r="Q20" i="120"/>
  <c r="L38" i="120"/>
  <c r="P40" i="120"/>
  <c r="Q40" i="120"/>
  <c r="K118" i="82"/>
  <c r="J50" i="123"/>
  <c r="K50" i="123"/>
  <c r="H50" i="123"/>
  <c r="K69" i="121"/>
  <c r="L64" i="121"/>
  <c r="L60" i="82" s="1"/>
  <c r="L62" i="121"/>
  <c r="L28" i="120"/>
  <c r="Q57" i="121"/>
  <c r="L19" i="83" s="1"/>
  <c r="L38" i="123"/>
  <c r="H41" i="83" s="1"/>
  <c r="Q38" i="123"/>
  <c r="L41" i="83" s="1"/>
  <c r="L59" i="121"/>
  <c r="L57" i="121"/>
  <c r="H19" i="83" s="1"/>
  <c r="P57" i="121"/>
  <c r="G73" i="120"/>
  <c r="G53" i="82"/>
  <c r="L93" i="122"/>
  <c r="H15" i="83" s="1"/>
  <c r="P38" i="123"/>
  <c r="Q93" i="122"/>
  <c r="L15" i="83" s="1"/>
  <c r="L95" i="122"/>
  <c r="H107" i="122"/>
  <c r="J107" i="122"/>
  <c r="K107" i="122"/>
  <c r="P93" i="122"/>
  <c r="L59" i="120"/>
  <c r="L70" i="120" s="1"/>
  <c r="L26" i="120"/>
  <c r="L35" i="120"/>
  <c r="L60" i="120"/>
  <c r="L34" i="120"/>
  <c r="L20" i="120"/>
  <c r="L40" i="120"/>
  <c r="K64" i="120"/>
  <c r="N62" i="120"/>
  <c r="L25" i="120"/>
  <c r="L32" i="120"/>
  <c r="O62" i="120"/>
  <c r="L30" i="120"/>
  <c r="L37" i="120"/>
  <c r="L8" i="120"/>
  <c r="L11" i="120"/>
  <c r="L66" i="120" s="1"/>
  <c r="L29" i="120"/>
  <c r="L36" i="120"/>
  <c r="L61" i="120"/>
  <c r="Q8" i="120"/>
  <c r="H62" i="120"/>
  <c r="D17" i="83" s="1"/>
  <c r="J73" i="120"/>
  <c r="J62" i="120"/>
  <c r="F17" i="83" s="1"/>
  <c r="K62" i="120"/>
  <c r="G17" i="83" s="1"/>
  <c r="N19" i="118"/>
  <c r="O19" i="118"/>
  <c r="N20" i="118"/>
  <c r="O20" i="118"/>
  <c r="N21" i="118"/>
  <c r="O21" i="118"/>
  <c r="N22" i="118"/>
  <c r="O22" i="118"/>
  <c r="P118" i="82" l="1"/>
  <c r="I118" i="82"/>
  <c r="L83" i="82"/>
  <c r="L68" i="120"/>
  <c r="L118" i="82" s="1"/>
  <c r="J118" i="82" s="1"/>
  <c r="L69" i="121"/>
  <c r="K73" i="120"/>
  <c r="L50" i="123"/>
  <c r="Q62" i="120"/>
  <c r="L17" i="83" s="1"/>
  <c r="L107" i="122"/>
  <c r="L64" i="120"/>
  <c r="P62" i="120"/>
  <c r="L73" i="120"/>
  <c r="L62" i="120"/>
  <c r="H17" i="83" s="1"/>
  <c r="A17" i="104"/>
  <c r="A18" i="104" s="1"/>
  <c r="A19" i="104" s="1"/>
  <c r="A20" i="104" s="1"/>
  <c r="A21" i="104" s="1"/>
  <c r="A22" i="104" s="1"/>
  <c r="A23" i="104" s="1"/>
  <c r="J83" i="82" l="1"/>
  <c r="I54" i="114"/>
  <c r="G54" i="114"/>
  <c r="I52" i="114"/>
  <c r="G52" i="114"/>
  <c r="B54" i="114"/>
  <c r="K30" i="114"/>
  <c r="J30" i="114"/>
  <c r="K24" i="114"/>
  <c r="K23" i="114"/>
  <c r="K22" i="114"/>
  <c r="L22" i="114"/>
  <c r="L21" i="119"/>
  <c r="K21" i="119"/>
  <c r="P22" i="119"/>
  <c r="Q23" i="119"/>
  <c r="I29" i="119"/>
  <c r="G29" i="119"/>
  <c r="B29" i="119"/>
  <c r="B28" i="119"/>
  <c r="I25" i="119"/>
  <c r="E36" i="104" s="1"/>
  <c r="G25" i="119"/>
  <c r="C36" i="104" s="1"/>
  <c r="A25" i="119"/>
  <c r="O24" i="119"/>
  <c r="N24" i="119"/>
  <c r="K24" i="119"/>
  <c r="Q24" i="119" s="1"/>
  <c r="J24" i="119"/>
  <c r="H24" i="119"/>
  <c r="O23" i="119"/>
  <c r="N23" i="119"/>
  <c r="O22" i="119"/>
  <c r="N22" i="119"/>
  <c r="O21" i="119"/>
  <c r="N21" i="119"/>
  <c r="O20" i="119"/>
  <c r="N20" i="119"/>
  <c r="K20" i="119"/>
  <c r="P20" i="119" s="1"/>
  <c r="L20" i="119"/>
  <c r="O19" i="119"/>
  <c r="N19" i="119"/>
  <c r="K19" i="119"/>
  <c r="P19" i="119" s="1"/>
  <c r="O17" i="119"/>
  <c r="N17" i="119"/>
  <c r="K17" i="119"/>
  <c r="P17" i="119" s="1"/>
  <c r="J17" i="119"/>
  <c r="H17" i="119"/>
  <c r="O16" i="119"/>
  <c r="N16" i="119"/>
  <c r="K16" i="119"/>
  <c r="P16" i="119" s="1"/>
  <c r="J16" i="119"/>
  <c r="H16" i="119"/>
  <c r="L16" i="119" s="1"/>
  <c r="O15" i="119"/>
  <c r="N15" i="119"/>
  <c r="K15" i="119"/>
  <c r="Q15" i="119" s="1"/>
  <c r="J15" i="119"/>
  <c r="H15" i="119"/>
  <c r="O14" i="119"/>
  <c r="N14" i="119"/>
  <c r="K14" i="119"/>
  <c r="P14" i="119" s="1"/>
  <c r="J14" i="119"/>
  <c r="L14" i="119" s="1"/>
  <c r="H14" i="119"/>
  <c r="O12" i="119"/>
  <c r="N12" i="119"/>
  <c r="K12" i="119"/>
  <c r="P12" i="119" s="1"/>
  <c r="J12" i="119"/>
  <c r="H12" i="119"/>
  <c r="O11" i="119"/>
  <c r="N11" i="119"/>
  <c r="K11" i="119"/>
  <c r="Q11" i="119" s="1"/>
  <c r="J11" i="119"/>
  <c r="H11" i="119"/>
  <c r="O10" i="119"/>
  <c r="N10" i="119"/>
  <c r="K10" i="119"/>
  <c r="Q10" i="119" s="1"/>
  <c r="J10" i="119"/>
  <c r="H10" i="119"/>
  <c r="O9" i="119"/>
  <c r="N9" i="119"/>
  <c r="K9" i="119"/>
  <c r="P9" i="119" s="1"/>
  <c r="J9" i="119"/>
  <c r="L9" i="119" s="1"/>
  <c r="H9" i="119"/>
  <c r="O8" i="119"/>
  <c r="N8" i="119"/>
  <c r="K8" i="119"/>
  <c r="Q8" i="119" s="1"/>
  <c r="J8" i="119"/>
  <c r="H8" i="119"/>
  <c r="K3" i="119"/>
  <c r="K2" i="119"/>
  <c r="K19" i="118"/>
  <c r="L19" i="118"/>
  <c r="L20" i="118"/>
  <c r="K20" i="118"/>
  <c r="I61" i="118"/>
  <c r="G61" i="118"/>
  <c r="B54" i="118"/>
  <c r="I49" i="118"/>
  <c r="E37" i="83" s="1"/>
  <c r="G49" i="118"/>
  <c r="C37" i="83" s="1"/>
  <c r="A49" i="118"/>
  <c r="O48" i="118"/>
  <c r="N48" i="118"/>
  <c r="K48" i="118"/>
  <c r="Q48" i="118" s="1"/>
  <c r="J48" i="118"/>
  <c r="H48" i="118"/>
  <c r="O47" i="118"/>
  <c r="N47" i="118"/>
  <c r="K47" i="118"/>
  <c r="Q47" i="118" s="1"/>
  <c r="J47" i="118"/>
  <c r="H47" i="118"/>
  <c r="O46" i="118"/>
  <c r="N46" i="118"/>
  <c r="K46" i="118"/>
  <c r="Q46" i="118" s="1"/>
  <c r="J46" i="118"/>
  <c r="H46" i="118"/>
  <c r="O44" i="118"/>
  <c r="N44" i="118"/>
  <c r="K44" i="118"/>
  <c r="Q44" i="118" s="1"/>
  <c r="J44" i="118"/>
  <c r="H44" i="118"/>
  <c r="O42" i="118"/>
  <c r="N42" i="118"/>
  <c r="K42" i="118"/>
  <c r="P42" i="118" s="1"/>
  <c r="J42" i="118"/>
  <c r="H42" i="118"/>
  <c r="O41" i="118"/>
  <c r="N41" i="118"/>
  <c r="K41" i="118"/>
  <c r="P41" i="118" s="1"/>
  <c r="J41" i="118"/>
  <c r="H41" i="118"/>
  <c r="O40" i="118"/>
  <c r="N40" i="118"/>
  <c r="K40" i="118"/>
  <c r="Q40" i="118" s="1"/>
  <c r="J40" i="118"/>
  <c r="H40" i="118"/>
  <c r="O39" i="118"/>
  <c r="N39" i="118"/>
  <c r="K39" i="118"/>
  <c r="P39" i="118" s="1"/>
  <c r="J39" i="118"/>
  <c r="H39" i="118"/>
  <c r="O38" i="118"/>
  <c r="N38" i="118"/>
  <c r="K38" i="118"/>
  <c r="Q38" i="118" s="1"/>
  <c r="J38" i="118"/>
  <c r="H38" i="118"/>
  <c r="O36" i="118"/>
  <c r="N36" i="118"/>
  <c r="K36" i="118"/>
  <c r="Q36" i="118" s="1"/>
  <c r="J36" i="118"/>
  <c r="H36" i="118"/>
  <c r="O35" i="118"/>
  <c r="N35" i="118"/>
  <c r="K35" i="118"/>
  <c r="P35" i="118" s="1"/>
  <c r="J35" i="118"/>
  <c r="H35" i="118"/>
  <c r="O34" i="118"/>
  <c r="N34" i="118"/>
  <c r="K34" i="118"/>
  <c r="Q34" i="118" s="1"/>
  <c r="J34" i="118"/>
  <c r="H34" i="118"/>
  <c r="O33" i="118"/>
  <c r="N33" i="118"/>
  <c r="K33" i="118"/>
  <c r="Q33" i="118" s="1"/>
  <c r="J33" i="118"/>
  <c r="H33" i="118"/>
  <c r="O32" i="118"/>
  <c r="N32" i="118"/>
  <c r="K32" i="118"/>
  <c r="P32" i="118" s="1"/>
  <c r="J32" i="118"/>
  <c r="H32" i="118"/>
  <c r="O30" i="118"/>
  <c r="N30" i="118"/>
  <c r="K30" i="118"/>
  <c r="Q30" i="118" s="1"/>
  <c r="J30" i="118"/>
  <c r="H30" i="118"/>
  <c r="O29" i="118"/>
  <c r="N29" i="118"/>
  <c r="K29" i="118"/>
  <c r="Q29" i="118" s="1"/>
  <c r="J29" i="118"/>
  <c r="H29" i="118"/>
  <c r="O28" i="118"/>
  <c r="N28" i="118"/>
  <c r="K28" i="118"/>
  <c r="P28" i="118" s="1"/>
  <c r="H28" i="118"/>
  <c r="L28" i="118" s="1"/>
  <c r="Q27" i="118"/>
  <c r="P27" i="118"/>
  <c r="O27" i="118"/>
  <c r="N27" i="118"/>
  <c r="Q26" i="118"/>
  <c r="P26" i="118"/>
  <c r="O26" i="118"/>
  <c r="N26" i="118"/>
  <c r="O24" i="118"/>
  <c r="N24" i="118"/>
  <c r="K24" i="118"/>
  <c r="Q24" i="118" s="1"/>
  <c r="J24" i="118"/>
  <c r="H24" i="118"/>
  <c r="O18" i="118"/>
  <c r="N18" i="118"/>
  <c r="K18" i="118"/>
  <c r="O16" i="118"/>
  <c r="N16" i="118"/>
  <c r="K16" i="118"/>
  <c r="P16" i="118" s="1"/>
  <c r="O15" i="118"/>
  <c r="N15" i="118"/>
  <c r="K15" i="118"/>
  <c r="Q15" i="118" s="1"/>
  <c r="O14" i="118"/>
  <c r="N14" i="118"/>
  <c r="K14" i="118"/>
  <c r="H14" i="118"/>
  <c r="O12" i="118"/>
  <c r="N12" i="118"/>
  <c r="K12" i="118"/>
  <c r="P12" i="118" s="1"/>
  <c r="J12" i="118"/>
  <c r="H12" i="118"/>
  <c r="O11" i="118"/>
  <c r="N11" i="118"/>
  <c r="K11" i="118"/>
  <c r="P11" i="118" s="1"/>
  <c r="J11" i="118"/>
  <c r="H11" i="118"/>
  <c r="O10" i="118"/>
  <c r="N10" i="118"/>
  <c r="K10" i="118"/>
  <c r="P10" i="118" s="1"/>
  <c r="J10" i="118"/>
  <c r="H10" i="118"/>
  <c r="O9" i="118"/>
  <c r="N9" i="118"/>
  <c r="K9" i="118"/>
  <c r="P9" i="118" s="1"/>
  <c r="J9" i="118"/>
  <c r="H9" i="118"/>
  <c r="O8" i="118"/>
  <c r="N8" i="118"/>
  <c r="K8" i="118"/>
  <c r="J8" i="118"/>
  <c r="H8" i="118"/>
  <c r="K3" i="118"/>
  <c r="K2" i="118"/>
  <c r="P22" i="114" l="1"/>
  <c r="Q22" i="114"/>
  <c r="Q17" i="119"/>
  <c r="Q23" i="114"/>
  <c r="P23" i="114"/>
  <c r="Q14" i="119"/>
  <c r="L11" i="119"/>
  <c r="Q24" i="114"/>
  <c r="P24" i="114"/>
  <c r="P30" i="114"/>
  <c r="Q30" i="114"/>
  <c r="L12" i="119"/>
  <c r="P36" i="118"/>
  <c r="L38" i="118"/>
  <c r="P46" i="118"/>
  <c r="L15" i="119"/>
  <c r="P24" i="119"/>
  <c r="L10" i="119"/>
  <c r="L24" i="119"/>
  <c r="J54" i="118"/>
  <c r="P10" i="119"/>
  <c r="L17" i="119"/>
  <c r="H54" i="118"/>
  <c r="H59" i="82" s="1"/>
  <c r="V59" i="82" s="1"/>
  <c r="J25" i="119"/>
  <c r="F36" i="104" s="1"/>
  <c r="I59" i="114"/>
  <c r="I36" i="119"/>
  <c r="G36" i="119"/>
  <c r="G59" i="114"/>
  <c r="P18" i="118"/>
  <c r="K54" i="118"/>
  <c r="Q14" i="118"/>
  <c r="K53" i="118"/>
  <c r="H53" i="118"/>
  <c r="Q8" i="118"/>
  <c r="P34" i="118"/>
  <c r="L35" i="118"/>
  <c r="L44" i="118"/>
  <c r="L33" i="118"/>
  <c r="P14" i="118"/>
  <c r="L47" i="118"/>
  <c r="L48" i="118"/>
  <c r="L42" i="118"/>
  <c r="L36" i="118"/>
  <c r="L8" i="118"/>
  <c r="L32" i="118"/>
  <c r="L39" i="118"/>
  <c r="L14" i="118"/>
  <c r="L29" i="118"/>
  <c r="L40" i="118"/>
  <c r="L30" i="118"/>
  <c r="L41" i="118"/>
  <c r="P22" i="118"/>
  <c r="Q22" i="118"/>
  <c r="P48" i="118"/>
  <c r="P8" i="118"/>
  <c r="P30" i="118"/>
  <c r="Q41" i="118"/>
  <c r="P44" i="118"/>
  <c r="P33" i="118"/>
  <c r="L46" i="118"/>
  <c r="L34" i="118"/>
  <c r="P47" i="118"/>
  <c r="P38" i="118"/>
  <c r="P29" i="118"/>
  <c r="P40" i="118"/>
  <c r="L8" i="119"/>
  <c r="Q9" i="119"/>
  <c r="Q12" i="119"/>
  <c r="Q16" i="119"/>
  <c r="P8" i="119"/>
  <c r="P11" i="119"/>
  <c r="P15" i="119"/>
  <c r="H29" i="119"/>
  <c r="P23" i="119"/>
  <c r="N25" i="119"/>
  <c r="K25" i="119"/>
  <c r="G36" i="104" s="1"/>
  <c r="Q20" i="119"/>
  <c r="P21" i="119"/>
  <c r="Q21" i="118"/>
  <c r="P21" i="118"/>
  <c r="P20" i="118"/>
  <c r="Q20" i="118"/>
  <c r="P19" i="118"/>
  <c r="Q19" i="118"/>
  <c r="Q35" i="118"/>
  <c r="Q42" i="118"/>
  <c r="Q28" i="118"/>
  <c r="Q32" i="118"/>
  <c r="Q39" i="118"/>
  <c r="L24" i="118"/>
  <c r="K54" i="114"/>
  <c r="J54" i="114"/>
  <c r="L23" i="114"/>
  <c r="Q22" i="119"/>
  <c r="H25" i="119"/>
  <c r="D36" i="104" s="1"/>
  <c r="O25" i="119"/>
  <c r="K27" i="119"/>
  <c r="L19" i="119"/>
  <c r="Q19" i="119"/>
  <c r="J29" i="119"/>
  <c r="Q21" i="119"/>
  <c r="K29" i="119"/>
  <c r="L11" i="118"/>
  <c r="L18" i="118"/>
  <c r="L15" i="118"/>
  <c r="L16" i="118"/>
  <c r="Q11" i="118"/>
  <c r="L10" i="118"/>
  <c r="L12" i="118"/>
  <c r="N49" i="118"/>
  <c r="Q16" i="118"/>
  <c r="P24" i="118"/>
  <c r="P15" i="118"/>
  <c r="H49" i="118"/>
  <c r="D37" i="83" s="1"/>
  <c r="Q12" i="118"/>
  <c r="O49" i="118"/>
  <c r="K37" i="83" s="1"/>
  <c r="Q9" i="118"/>
  <c r="L9" i="118"/>
  <c r="Q10" i="118"/>
  <c r="Q18" i="118"/>
  <c r="J49" i="118"/>
  <c r="F37" i="83" s="1"/>
  <c r="K49" i="118"/>
  <c r="G37" i="83" s="1"/>
  <c r="H30" i="117"/>
  <c r="F30" i="117"/>
  <c r="B30" i="117"/>
  <c r="B29" i="117"/>
  <c r="H26" i="117"/>
  <c r="E37" i="104" s="1"/>
  <c r="F26" i="117"/>
  <c r="C37" i="104" s="1"/>
  <c r="A26" i="117"/>
  <c r="N25" i="117"/>
  <c r="M25" i="117"/>
  <c r="J25" i="117"/>
  <c r="P25" i="117" s="1"/>
  <c r="I25" i="117"/>
  <c r="G25" i="117"/>
  <c r="N24" i="117"/>
  <c r="M24" i="117"/>
  <c r="J24" i="117"/>
  <c r="O24" i="117" s="1"/>
  <c r="I24" i="117"/>
  <c r="G24" i="117"/>
  <c r="N23" i="117"/>
  <c r="M23" i="117"/>
  <c r="J23" i="117"/>
  <c r="P23" i="117" s="1"/>
  <c r="I23" i="117"/>
  <c r="N21" i="117"/>
  <c r="M21" i="117"/>
  <c r="P21" i="117"/>
  <c r="N20" i="117"/>
  <c r="M20" i="117"/>
  <c r="P20" i="117"/>
  <c r="N19" i="117"/>
  <c r="M19" i="117"/>
  <c r="J19" i="117"/>
  <c r="O19" i="117" s="1"/>
  <c r="K19" i="117"/>
  <c r="N17" i="117"/>
  <c r="M17" i="117"/>
  <c r="J17" i="117"/>
  <c r="P17" i="117" s="1"/>
  <c r="I17" i="117"/>
  <c r="G17" i="117"/>
  <c r="N16" i="117"/>
  <c r="M16" i="117"/>
  <c r="J16" i="117"/>
  <c r="P16" i="117" s="1"/>
  <c r="I16" i="117"/>
  <c r="G16" i="117"/>
  <c r="N15" i="117"/>
  <c r="M15" i="117"/>
  <c r="J15" i="117"/>
  <c r="P15" i="117" s="1"/>
  <c r="I15" i="117"/>
  <c r="G15" i="117"/>
  <c r="N14" i="117"/>
  <c r="M14" i="117"/>
  <c r="J14" i="117"/>
  <c r="P14" i="117" s="1"/>
  <c r="I14" i="117"/>
  <c r="K14" i="117" s="1"/>
  <c r="G14" i="117"/>
  <c r="N12" i="117"/>
  <c r="M12" i="117"/>
  <c r="J12" i="117"/>
  <c r="P12" i="117" s="1"/>
  <c r="I12" i="117"/>
  <c r="G12" i="117"/>
  <c r="N11" i="117"/>
  <c r="M11" i="117"/>
  <c r="J11" i="117"/>
  <c r="P11" i="117" s="1"/>
  <c r="I11" i="117"/>
  <c r="G11" i="117"/>
  <c r="N10" i="117"/>
  <c r="M10" i="117"/>
  <c r="J10" i="117"/>
  <c r="P10" i="117" s="1"/>
  <c r="I10" i="117"/>
  <c r="G10" i="117"/>
  <c r="N9" i="117"/>
  <c r="M9" i="117"/>
  <c r="J9" i="117"/>
  <c r="P9" i="117" s="1"/>
  <c r="I9" i="117"/>
  <c r="G9" i="117"/>
  <c r="N8" i="117"/>
  <c r="M8" i="117"/>
  <c r="J8" i="117"/>
  <c r="P8" i="117" s="1"/>
  <c r="I8" i="117"/>
  <c r="G8" i="117"/>
  <c r="J3" i="117"/>
  <c r="J2" i="117"/>
  <c r="B53" i="116"/>
  <c r="B52" i="116"/>
  <c r="H49" i="116"/>
  <c r="E38" i="83" s="1"/>
  <c r="F49" i="116"/>
  <c r="C38" i="83" s="1"/>
  <c r="A49" i="116"/>
  <c r="J48" i="116"/>
  <c r="I48" i="116"/>
  <c r="K48" i="116" s="1"/>
  <c r="G48" i="116"/>
  <c r="J47" i="116"/>
  <c r="I47" i="116"/>
  <c r="G47" i="116"/>
  <c r="J46" i="116"/>
  <c r="I46" i="116"/>
  <c r="G46" i="116"/>
  <c r="K46" i="116" s="1"/>
  <c r="J44" i="116"/>
  <c r="I44" i="116"/>
  <c r="G44" i="116"/>
  <c r="J42" i="116"/>
  <c r="I42" i="116"/>
  <c r="G42" i="116"/>
  <c r="J41" i="116"/>
  <c r="I41" i="116"/>
  <c r="G41" i="116"/>
  <c r="J40" i="116"/>
  <c r="I40" i="116"/>
  <c r="G40" i="116"/>
  <c r="J39" i="116"/>
  <c r="I39" i="116"/>
  <c r="G39" i="116"/>
  <c r="J38" i="116"/>
  <c r="I38" i="116"/>
  <c r="G38" i="116"/>
  <c r="J36" i="116"/>
  <c r="I36" i="116"/>
  <c r="G36" i="116"/>
  <c r="J35" i="116"/>
  <c r="I35" i="116"/>
  <c r="G35" i="116"/>
  <c r="J34" i="116"/>
  <c r="I34" i="116"/>
  <c r="G34" i="116"/>
  <c r="J33" i="116"/>
  <c r="I33" i="116"/>
  <c r="G33" i="116"/>
  <c r="J32" i="116"/>
  <c r="I32" i="116"/>
  <c r="G32" i="116"/>
  <c r="J30" i="116"/>
  <c r="I30" i="116"/>
  <c r="G30" i="116"/>
  <c r="J29" i="116"/>
  <c r="I29" i="116"/>
  <c r="G29" i="116"/>
  <c r="J28" i="116"/>
  <c r="G28" i="116"/>
  <c r="K28" i="116" s="1"/>
  <c r="N18" i="116"/>
  <c r="M18" i="116"/>
  <c r="J18" i="116"/>
  <c r="N16" i="116"/>
  <c r="M16" i="116"/>
  <c r="J16" i="116"/>
  <c r="P16" i="116" s="1"/>
  <c r="I16" i="116"/>
  <c r="G16" i="116"/>
  <c r="N15" i="116"/>
  <c r="M15" i="116"/>
  <c r="J15" i="116"/>
  <c r="P15" i="116" s="1"/>
  <c r="I15" i="116"/>
  <c r="G15" i="116"/>
  <c r="G55" i="116" s="1"/>
  <c r="H65" i="82" s="1"/>
  <c r="V65" i="82" s="1"/>
  <c r="N14" i="116"/>
  <c r="M14" i="116"/>
  <c r="J14" i="116"/>
  <c r="I14" i="116"/>
  <c r="N12" i="116"/>
  <c r="M12" i="116"/>
  <c r="J12" i="116"/>
  <c r="P12" i="116" s="1"/>
  <c r="I12" i="116"/>
  <c r="G12" i="116"/>
  <c r="N11" i="116"/>
  <c r="M11" i="116"/>
  <c r="J11" i="116"/>
  <c r="P11" i="116" s="1"/>
  <c r="I11" i="116"/>
  <c r="G11" i="116"/>
  <c r="N10" i="116"/>
  <c r="M10" i="116"/>
  <c r="J10" i="116"/>
  <c r="O10" i="116" s="1"/>
  <c r="I10" i="116"/>
  <c r="G10" i="116"/>
  <c r="N9" i="116"/>
  <c r="M9" i="116"/>
  <c r="J9" i="116"/>
  <c r="P9" i="116" s="1"/>
  <c r="I9" i="116"/>
  <c r="G9" i="116"/>
  <c r="N8" i="116"/>
  <c r="M8" i="116"/>
  <c r="J8" i="116"/>
  <c r="I8" i="116"/>
  <c r="G8" i="116"/>
  <c r="J3" i="116"/>
  <c r="J2" i="116"/>
  <c r="K38" i="116" l="1"/>
  <c r="O34" i="116"/>
  <c r="P34" i="116"/>
  <c r="K17" i="117"/>
  <c r="O29" i="116"/>
  <c r="P29" i="116"/>
  <c r="K30" i="116"/>
  <c r="O42" i="116"/>
  <c r="P42" i="116"/>
  <c r="O48" i="116"/>
  <c r="P48" i="116"/>
  <c r="O36" i="116"/>
  <c r="P36" i="116"/>
  <c r="O35" i="116"/>
  <c r="P35" i="116"/>
  <c r="O30" i="116"/>
  <c r="P30" i="116"/>
  <c r="O44" i="116"/>
  <c r="P44" i="116"/>
  <c r="O38" i="116"/>
  <c r="P38" i="116"/>
  <c r="O46" i="116"/>
  <c r="P46" i="116"/>
  <c r="O39" i="116"/>
  <c r="P39" i="116"/>
  <c r="O41" i="116"/>
  <c r="P41" i="116"/>
  <c r="O32" i="116"/>
  <c r="P32" i="116"/>
  <c r="P18" i="116"/>
  <c r="J53" i="116"/>
  <c r="O33" i="116"/>
  <c r="P33" i="116"/>
  <c r="O47" i="116"/>
  <c r="P47" i="116"/>
  <c r="K9" i="117"/>
  <c r="O28" i="116"/>
  <c r="P28" i="116"/>
  <c r="I55" i="116"/>
  <c r="O40" i="116"/>
  <c r="P40" i="116"/>
  <c r="J61" i="118"/>
  <c r="K61" i="118"/>
  <c r="K59" i="82"/>
  <c r="H61" i="118"/>
  <c r="P14" i="116"/>
  <c r="J55" i="116"/>
  <c r="K41" i="116"/>
  <c r="K8" i="116"/>
  <c r="K14" i="116"/>
  <c r="K36" i="116"/>
  <c r="O8" i="117"/>
  <c r="O11" i="117"/>
  <c r="L54" i="118"/>
  <c r="L59" i="82" s="1"/>
  <c r="J59" i="82" s="1"/>
  <c r="K34" i="116"/>
  <c r="K12" i="117"/>
  <c r="O14" i="116"/>
  <c r="O15" i="117"/>
  <c r="O9" i="117"/>
  <c r="K29" i="116"/>
  <c r="K10" i="117"/>
  <c r="O12" i="117"/>
  <c r="L53" i="118"/>
  <c r="H60" i="116"/>
  <c r="K8" i="117"/>
  <c r="O16" i="117"/>
  <c r="K15" i="117"/>
  <c r="K11" i="117"/>
  <c r="K16" i="117"/>
  <c r="G30" i="117"/>
  <c r="K24" i="117"/>
  <c r="P24" i="117"/>
  <c r="K25" i="117"/>
  <c r="K23" i="117"/>
  <c r="F37" i="117"/>
  <c r="H37" i="117"/>
  <c r="O21" i="117"/>
  <c r="K15" i="116"/>
  <c r="O12" i="116"/>
  <c r="K10" i="116"/>
  <c r="K16" i="116"/>
  <c r="P10" i="116"/>
  <c r="K11" i="116"/>
  <c r="O9" i="116"/>
  <c r="K12" i="116"/>
  <c r="O16" i="116"/>
  <c r="K9" i="116"/>
  <c r="K40" i="116"/>
  <c r="K47" i="116"/>
  <c r="K44" i="116"/>
  <c r="K39" i="116"/>
  <c r="K33" i="116"/>
  <c r="F60" i="116"/>
  <c r="K35" i="116"/>
  <c r="J36" i="119"/>
  <c r="H36" i="119"/>
  <c r="K36" i="119"/>
  <c r="Q25" i="119"/>
  <c r="P25" i="119"/>
  <c r="P49" i="118"/>
  <c r="N49" i="116"/>
  <c r="K38" i="83" s="1"/>
  <c r="K32" i="116"/>
  <c r="K42" i="116"/>
  <c r="K18" i="116"/>
  <c r="K53" i="116" s="1"/>
  <c r="G49" i="116"/>
  <c r="D38" i="83" s="1"/>
  <c r="L29" i="119"/>
  <c r="L25" i="119"/>
  <c r="H36" i="104" s="1"/>
  <c r="L27" i="119"/>
  <c r="L49" i="118"/>
  <c r="H37" i="83" s="1"/>
  <c r="Q49" i="118"/>
  <c r="L37" i="83" s="1"/>
  <c r="P19" i="117"/>
  <c r="J28" i="117"/>
  <c r="M26" i="117"/>
  <c r="N26" i="117"/>
  <c r="G26" i="117"/>
  <c r="D37" i="104" s="1"/>
  <c r="I26" i="117"/>
  <c r="F37" i="104" s="1"/>
  <c r="O10" i="117"/>
  <c r="O14" i="117"/>
  <c r="O17" i="117"/>
  <c r="J26" i="117"/>
  <c r="G37" i="104" s="1"/>
  <c r="O23" i="117"/>
  <c r="I30" i="117"/>
  <c r="O20" i="117"/>
  <c r="J30" i="117"/>
  <c r="O25" i="117"/>
  <c r="I49" i="116"/>
  <c r="F38" i="83" s="1"/>
  <c r="O18" i="116"/>
  <c r="J49" i="116"/>
  <c r="G38" i="83" s="1"/>
  <c r="M49" i="116"/>
  <c r="J51" i="116"/>
  <c r="O8" i="116"/>
  <c r="O11" i="116"/>
  <c r="O15" i="116"/>
  <c r="G60" i="116"/>
  <c r="P8" i="116"/>
  <c r="P59" i="82" l="1"/>
  <c r="I59" i="82"/>
  <c r="K65" i="82"/>
  <c r="K55" i="116"/>
  <c r="L65" i="82" s="1"/>
  <c r="J65" i="82" s="1"/>
  <c r="L61" i="118"/>
  <c r="K26" i="117"/>
  <c r="H37" i="104" s="1"/>
  <c r="J60" i="116"/>
  <c r="I60" i="116"/>
  <c r="K30" i="117"/>
  <c r="K28" i="117"/>
  <c r="G37" i="117"/>
  <c r="P26" i="117"/>
  <c r="I37" i="117"/>
  <c r="J37" i="117"/>
  <c r="K51" i="116"/>
  <c r="L36" i="119"/>
  <c r="P49" i="116"/>
  <c r="L38" i="83" s="1"/>
  <c r="K49" i="116"/>
  <c r="H38" i="83" s="1"/>
  <c r="O26" i="117"/>
  <c r="O49" i="116"/>
  <c r="P65" i="82" l="1"/>
  <c r="I65" i="82"/>
  <c r="K37" i="117"/>
  <c r="K60" i="116"/>
  <c r="L20" i="115"/>
  <c r="K20" i="115"/>
  <c r="Q20" i="115" s="1"/>
  <c r="K19" i="115"/>
  <c r="P19" i="115" s="1"/>
  <c r="L19" i="115"/>
  <c r="I34" i="115"/>
  <c r="G34" i="115"/>
  <c r="B34" i="115"/>
  <c r="B33" i="115"/>
  <c r="I30" i="115"/>
  <c r="E38" i="104" s="1"/>
  <c r="G30" i="115"/>
  <c r="C38" i="104" s="1"/>
  <c r="A30" i="115"/>
  <c r="P29" i="115"/>
  <c r="O29" i="115"/>
  <c r="N29" i="115"/>
  <c r="K29" i="115"/>
  <c r="Q29" i="115" s="1"/>
  <c r="J29" i="115"/>
  <c r="H29" i="115"/>
  <c r="O28" i="115"/>
  <c r="N28" i="115"/>
  <c r="K28" i="115"/>
  <c r="Q28" i="115" s="1"/>
  <c r="J28" i="115"/>
  <c r="H28" i="115"/>
  <c r="O27" i="115"/>
  <c r="N27" i="115"/>
  <c r="K27" i="115"/>
  <c r="Q27" i="115" s="1"/>
  <c r="J27" i="115"/>
  <c r="H27" i="115"/>
  <c r="O25" i="115"/>
  <c r="N25" i="115"/>
  <c r="Q25" i="115"/>
  <c r="O20" i="115"/>
  <c r="N20" i="115"/>
  <c r="O19" i="115"/>
  <c r="N19" i="115"/>
  <c r="O17" i="115"/>
  <c r="N17" i="115"/>
  <c r="K17" i="115"/>
  <c r="P17" i="115" s="1"/>
  <c r="J17" i="115"/>
  <c r="H17" i="115"/>
  <c r="O16" i="115"/>
  <c r="N16" i="115"/>
  <c r="K16" i="115"/>
  <c r="P16" i="115" s="1"/>
  <c r="J16" i="115"/>
  <c r="H16" i="115"/>
  <c r="O15" i="115"/>
  <c r="N15" i="115"/>
  <c r="K15" i="115"/>
  <c r="Q15" i="115" s="1"/>
  <c r="J15" i="115"/>
  <c r="H15" i="115"/>
  <c r="O14" i="115"/>
  <c r="N14" i="115"/>
  <c r="K14" i="115"/>
  <c r="P14" i="115" s="1"/>
  <c r="J14" i="115"/>
  <c r="H14" i="115"/>
  <c r="O12" i="115"/>
  <c r="N12" i="115"/>
  <c r="K12" i="115"/>
  <c r="P12" i="115" s="1"/>
  <c r="J12" i="115"/>
  <c r="H12" i="115"/>
  <c r="O11" i="115"/>
  <c r="N11" i="115"/>
  <c r="K11" i="115"/>
  <c r="Q11" i="115" s="1"/>
  <c r="J11" i="115"/>
  <c r="H11" i="115"/>
  <c r="O10" i="115"/>
  <c r="N10" i="115"/>
  <c r="K10" i="115"/>
  <c r="Q10" i="115" s="1"/>
  <c r="J10" i="115"/>
  <c r="H10" i="115"/>
  <c r="O9" i="115"/>
  <c r="N9" i="115"/>
  <c r="K9" i="115"/>
  <c r="Q9" i="115" s="1"/>
  <c r="J9" i="115"/>
  <c r="H9" i="115"/>
  <c r="L9" i="115" s="1"/>
  <c r="O8" i="115"/>
  <c r="N8" i="115"/>
  <c r="K8" i="115"/>
  <c r="Q8" i="115" s="1"/>
  <c r="J8" i="115"/>
  <c r="H8" i="115"/>
  <c r="K3" i="115"/>
  <c r="K2" i="115"/>
  <c r="B52" i="114"/>
  <c r="I49" i="114"/>
  <c r="E39" i="83" s="1"/>
  <c r="G49" i="114"/>
  <c r="C39" i="83" s="1"/>
  <c r="A49" i="114"/>
  <c r="K48" i="114"/>
  <c r="J48" i="114"/>
  <c r="H48" i="114"/>
  <c r="K47" i="114"/>
  <c r="J47" i="114"/>
  <c r="H47" i="114"/>
  <c r="K46" i="114"/>
  <c r="J46" i="114"/>
  <c r="H46" i="114"/>
  <c r="K44" i="114"/>
  <c r="J44" i="114"/>
  <c r="H44" i="114"/>
  <c r="K42" i="114"/>
  <c r="J42" i="114"/>
  <c r="H42" i="114"/>
  <c r="K41" i="114"/>
  <c r="J41" i="114"/>
  <c r="H41" i="114"/>
  <c r="K40" i="114"/>
  <c r="J40" i="114"/>
  <c r="H40" i="114"/>
  <c r="K39" i="114"/>
  <c r="J39" i="114"/>
  <c r="H39" i="114"/>
  <c r="K38" i="114"/>
  <c r="J38" i="114"/>
  <c r="H38" i="114"/>
  <c r="K36" i="114"/>
  <c r="J36" i="114"/>
  <c r="H36" i="114"/>
  <c r="K35" i="114"/>
  <c r="J35" i="114"/>
  <c r="H35" i="114"/>
  <c r="K34" i="114"/>
  <c r="J34" i="114"/>
  <c r="H34" i="114"/>
  <c r="K33" i="114"/>
  <c r="J33" i="114"/>
  <c r="H33" i="114"/>
  <c r="K32" i="114"/>
  <c r="J32" i="114"/>
  <c r="H32" i="114"/>
  <c r="H30" i="114"/>
  <c r="L30" i="114" s="1"/>
  <c r="J52" i="114"/>
  <c r="J59" i="114" s="1"/>
  <c r="H52" i="114"/>
  <c r="K17" i="114"/>
  <c r="K16" i="114"/>
  <c r="O12" i="114"/>
  <c r="N12" i="114"/>
  <c r="K12" i="114"/>
  <c r="P12" i="114" s="1"/>
  <c r="J12" i="114"/>
  <c r="H12" i="114"/>
  <c r="O11" i="114"/>
  <c r="N11" i="114"/>
  <c r="K11" i="114"/>
  <c r="Q11" i="114" s="1"/>
  <c r="J11" i="114"/>
  <c r="H11" i="114"/>
  <c r="O10" i="114"/>
  <c r="N10" i="114"/>
  <c r="K10" i="114"/>
  <c r="P10" i="114" s="1"/>
  <c r="J10" i="114"/>
  <c r="H10" i="114"/>
  <c r="O9" i="114"/>
  <c r="N9" i="114"/>
  <c r="K9" i="114"/>
  <c r="P9" i="114" s="1"/>
  <c r="J9" i="114"/>
  <c r="H9" i="114"/>
  <c r="O8" i="114"/>
  <c r="N8" i="114"/>
  <c r="K8" i="114"/>
  <c r="Q8" i="114" s="1"/>
  <c r="J8" i="114"/>
  <c r="H8" i="114"/>
  <c r="K3" i="114"/>
  <c r="K2" i="114"/>
  <c r="P38" i="114" l="1"/>
  <c r="Q38" i="114"/>
  <c r="P46" i="114"/>
  <c r="Q46" i="114"/>
  <c r="P34" i="114"/>
  <c r="Q34" i="114"/>
  <c r="Q32" i="114"/>
  <c r="P32" i="114"/>
  <c r="P39" i="114"/>
  <c r="Q39" i="114"/>
  <c r="Q40" i="114"/>
  <c r="P40" i="114"/>
  <c r="N49" i="114"/>
  <c r="Q16" i="114"/>
  <c r="P16" i="114"/>
  <c r="P42" i="114"/>
  <c r="Q42" i="114"/>
  <c r="Q48" i="114"/>
  <c r="P48" i="114"/>
  <c r="P17" i="114"/>
  <c r="Q17" i="114"/>
  <c r="Q36" i="114"/>
  <c r="P36" i="114"/>
  <c r="Q41" i="114"/>
  <c r="P41" i="114"/>
  <c r="L29" i="115"/>
  <c r="Q33" i="114"/>
  <c r="P33" i="114"/>
  <c r="O49" i="114"/>
  <c r="P47" i="114"/>
  <c r="Q47" i="114"/>
  <c r="P35" i="114"/>
  <c r="Q35" i="114"/>
  <c r="Q44" i="114"/>
  <c r="P44" i="114"/>
  <c r="Q12" i="115"/>
  <c r="P10" i="115"/>
  <c r="L28" i="115"/>
  <c r="L16" i="115"/>
  <c r="I41" i="115"/>
  <c r="G41" i="115"/>
  <c r="K51" i="114"/>
  <c r="H51" i="114"/>
  <c r="L46" i="114"/>
  <c r="P9" i="115"/>
  <c r="L11" i="115"/>
  <c r="Q17" i="115"/>
  <c r="L10" i="115"/>
  <c r="L12" i="115"/>
  <c r="Q14" i="115"/>
  <c r="Q16" i="115"/>
  <c r="L15" i="115"/>
  <c r="L17" i="115"/>
  <c r="L14" i="115"/>
  <c r="P28" i="115"/>
  <c r="L27" i="115"/>
  <c r="H34" i="115"/>
  <c r="J34" i="115"/>
  <c r="L16" i="114"/>
  <c r="L41" i="114"/>
  <c r="L39" i="114"/>
  <c r="L36" i="114"/>
  <c r="L34" i="114"/>
  <c r="P25" i="115"/>
  <c r="Q19" i="115"/>
  <c r="L38" i="114"/>
  <c r="L44" i="114"/>
  <c r="L33" i="114"/>
  <c r="L47" i="114"/>
  <c r="L8" i="114"/>
  <c r="L35" i="114"/>
  <c r="L40" i="114"/>
  <c r="P8" i="114"/>
  <c r="L42" i="114"/>
  <c r="L48" i="114"/>
  <c r="L32" i="114"/>
  <c r="K52" i="114"/>
  <c r="Q12" i="114"/>
  <c r="H54" i="114"/>
  <c r="L24" i="114"/>
  <c r="L54" i="114" s="1"/>
  <c r="L9" i="114"/>
  <c r="L11" i="114"/>
  <c r="L12" i="114"/>
  <c r="L10" i="114"/>
  <c r="Q9" i="114"/>
  <c r="Q49" i="114" s="1"/>
  <c r="L17" i="114"/>
  <c r="Q10" i="114"/>
  <c r="P11" i="114"/>
  <c r="L8" i="115"/>
  <c r="H30" i="115"/>
  <c r="D38" i="104" s="1"/>
  <c r="J30" i="115"/>
  <c r="F38" i="104" s="1"/>
  <c r="P8" i="115"/>
  <c r="P11" i="115"/>
  <c r="P15" i="115"/>
  <c r="K30" i="115"/>
  <c r="G38" i="104" s="1"/>
  <c r="N30" i="115"/>
  <c r="P27" i="115"/>
  <c r="O30" i="115"/>
  <c r="K32" i="115"/>
  <c r="K34" i="115"/>
  <c r="P20" i="115"/>
  <c r="J49" i="114"/>
  <c r="F39" i="83" s="1"/>
  <c r="H49" i="114"/>
  <c r="D39" i="83" s="1"/>
  <c r="L52" i="114"/>
  <c r="K49" i="114"/>
  <c r="G39" i="83" s="1"/>
  <c r="K39" i="83"/>
  <c r="H51" i="113"/>
  <c r="F51" i="113"/>
  <c r="G33" i="82" s="1"/>
  <c r="B51" i="113"/>
  <c r="B50" i="113"/>
  <c r="H47" i="113"/>
  <c r="E22" i="104" s="1"/>
  <c r="F47" i="113"/>
  <c r="C22" i="104" s="1"/>
  <c r="A47" i="113"/>
  <c r="N46" i="113"/>
  <c r="M46" i="113"/>
  <c r="J46" i="113"/>
  <c r="P46" i="113" s="1"/>
  <c r="I46" i="113"/>
  <c r="G46" i="113"/>
  <c r="N45" i="113"/>
  <c r="M45" i="113"/>
  <c r="J45" i="113"/>
  <c r="P45" i="113" s="1"/>
  <c r="I45" i="113"/>
  <c r="K45" i="113" s="1"/>
  <c r="G45" i="113"/>
  <c r="N44" i="113"/>
  <c r="M44" i="113"/>
  <c r="J44" i="113"/>
  <c r="P44" i="113" s="1"/>
  <c r="I44" i="113"/>
  <c r="G44" i="113"/>
  <c r="N42" i="113"/>
  <c r="M42" i="113"/>
  <c r="J42" i="113"/>
  <c r="P42" i="113" s="1"/>
  <c r="I42" i="113"/>
  <c r="K42" i="113" s="1"/>
  <c r="G42" i="113"/>
  <c r="N40" i="113"/>
  <c r="M40" i="113"/>
  <c r="J40" i="113"/>
  <c r="P40" i="113" s="1"/>
  <c r="I40" i="113"/>
  <c r="K40" i="113" s="1"/>
  <c r="G40" i="113"/>
  <c r="N39" i="113"/>
  <c r="M39" i="113"/>
  <c r="J39" i="113"/>
  <c r="P39" i="113" s="1"/>
  <c r="I39" i="113"/>
  <c r="K39" i="113" s="1"/>
  <c r="G39" i="113"/>
  <c r="N38" i="113"/>
  <c r="M38" i="113"/>
  <c r="J38" i="113"/>
  <c r="P38" i="113" s="1"/>
  <c r="I38" i="113"/>
  <c r="K38" i="113" s="1"/>
  <c r="G38" i="113"/>
  <c r="N37" i="113"/>
  <c r="M37" i="113"/>
  <c r="K37" i="113"/>
  <c r="J37" i="113"/>
  <c r="P37" i="113" s="1"/>
  <c r="I37" i="113"/>
  <c r="G37" i="113"/>
  <c r="N36" i="113"/>
  <c r="M36" i="113"/>
  <c r="J36" i="113"/>
  <c r="P36" i="113" s="1"/>
  <c r="I36" i="113"/>
  <c r="G36" i="113"/>
  <c r="N34" i="113"/>
  <c r="M34" i="113"/>
  <c r="J34" i="113"/>
  <c r="P34" i="113" s="1"/>
  <c r="I34" i="113"/>
  <c r="G34" i="113"/>
  <c r="K34" i="113" s="1"/>
  <c r="N33" i="113"/>
  <c r="M33" i="113"/>
  <c r="J33" i="113"/>
  <c r="P33" i="113" s="1"/>
  <c r="I33" i="113"/>
  <c r="K33" i="113" s="1"/>
  <c r="G33" i="113"/>
  <c r="N32" i="113"/>
  <c r="M32" i="113"/>
  <c r="J32" i="113"/>
  <c r="P32" i="113" s="1"/>
  <c r="I32" i="113"/>
  <c r="K32" i="113" s="1"/>
  <c r="G32" i="113"/>
  <c r="N31" i="113"/>
  <c r="M31" i="113"/>
  <c r="J31" i="113"/>
  <c r="P31" i="113" s="1"/>
  <c r="I31" i="113"/>
  <c r="G31" i="113"/>
  <c r="N30" i="113"/>
  <c r="M30" i="113"/>
  <c r="K30" i="113"/>
  <c r="J30" i="113"/>
  <c r="P30" i="113" s="1"/>
  <c r="I30" i="113"/>
  <c r="G30" i="113"/>
  <c r="N28" i="113"/>
  <c r="M28" i="113"/>
  <c r="J28" i="113"/>
  <c r="P28" i="113" s="1"/>
  <c r="I28" i="113"/>
  <c r="K28" i="113" s="1"/>
  <c r="G28" i="113"/>
  <c r="N27" i="113"/>
  <c r="M27" i="113"/>
  <c r="J27" i="113"/>
  <c r="P27" i="113" s="1"/>
  <c r="I27" i="113"/>
  <c r="K27" i="113" s="1"/>
  <c r="G27" i="113"/>
  <c r="N26" i="113"/>
  <c r="M26" i="113"/>
  <c r="J26" i="113"/>
  <c r="P26" i="113" s="1"/>
  <c r="I26" i="113"/>
  <c r="G26" i="113"/>
  <c r="N25" i="113"/>
  <c r="M25" i="113"/>
  <c r="J25" i="113"/>
  <c r="P25" i="113" s="1"/>
  <c r="I25" i="113"/>
  <c r="K25" i="113" s="1"/>
  <c r="G25" i="113"/>
  <c r="N24" i="113"/>
  <c r="M24" i="113"/>
  <c r="J24" i="113"/>
  <c r="P24" i="113" s="1"/>
  <c r="I24" i="113"/>
  <c r="G24" i="113"/>
  <c r="N22" i="113"/>
  <c r="M22" i="113"/>
  <c r="K22" i="113"/>
  <c r="J22" i="113"/>
  <c r="P22" i="113" s="1"/>
  <c r="G22" i="113"/>
  <c r="N21" i="113"/>
  <c r="M21" i="113"/>
  <c r="J21" i="113"/>
  <c r="P21" i="113" s="1"/>
  <c r="G21" i="113"/>
  <c r="K21" i="113" s="1"/>
  <c r="N19" i="113"/>
  <c r="M19" i="113"/>
  <c r="N17" i="113"/>
  <c r="M17" i="113"/>
  <c r="J17" i="113"/>
  <c r="P17" i="113" s="1"/>
  <c r="I17" i="113"/>
  <c r="G17" i="113"/>
  <c r="N16" i="113"/>
  <c r="M16" i="113"/>
  <c r="J16" i="113"/>
  <c r="P16" i="113" s="1"/>
  <c r="I16" i="113"/>
  <c r="K16" i="113" s="1"/>
  <c r="G16" i="113"/>
  <c r="N15" i="113"/>
  <c r="M15" i="113"/>
  <c r="J15" i="113"/>
  <c r="P15" i="113" s="1"/>
  <c r="I15" i="113"/>
  <c r="K15" i="113" s="1"/>
  <c r="G15" i="113"/>
  <c r="N14" i="113"/>
  <c r="M14" i="113"/>
  <c r="J14" i="113"/>
  <c r="P14" i="113" s="1"/>
  <c r="I14" i="113"/>
  <c r="G14" i="113"/>
  <c r="N12" i="113"/>
  <c r="M12" i="113"/>
  <c r="J12" i="113"/>
  <c r="P12" i="113" s="1"/>
  <c r="I12" i="113"/>
  <c r="K12" i="113" s="1"/>
  <c r="G12" i="113"/>
  <c r="N11" i="113"/>
  <c r="M11" i="113"/>
  <c r="J11" i="113"/>
  <c r="P11" i="113" s="1"/>
  <c r="I11" i="113"/>
  <c r="G11" i="113"/>
  <c r="N10" i="113"/>
  <c r="M10" i="113"/>
  <c r="J10" i="113"/>
  <c r="P10" i="113" s="1"/>
  <c r="I10" i="113"/>
  <c r="K10" i="113" s="1"/>
  <c r="G10" i="113"/>
  <c r="N9" i="113"/>
  <c r="M9" i="113"/>
  <c r="J9" i="113"/>
  <c r="P9" i="113" s="1"/>
  <c r="I9" i="113"/>
  <c r="K9" i="113" s="1"/>
  <c r="G9" i="113"/>
  <c r="N8" i="113"/>
  <c r="M8" i="113"/>
  <c r="J8" i="113"/>
  <c r="P8" i="113" s="1"/>
  <c r="I8" i="113"/>
  <c r="G8" i="113"/>
  <c r="J3" i="113"/>
  <c r="J2" i="113"/>
  <c r="B54" i="112"/>
  <c r="B53" i="112"/>
  <c r="H50" i="112"/>
  <c r="E21" i="83" s="1"/>
  <c r="F50" i="112"/>
  <c r="A50" i="112"/>
  <c r="J49" i="112"/>
  <c r="I49" i="112"/>
  <c r="G49" i="112"/>
  <c r="J48" i="112"/>
  <c r="I48" i="112"/>
  <c r="G48" i="112"/>
  <c r="J47" i="112"/>
  <c r="I47" i="112"/>
  <c r="G47" i="112"/>
  <c r="J45" i="112"/>
  <c r="I45" i="112"/>
  <c r="G45" i="112"/>
  <c r="J43" i="112"/>
  <c r="I43" i="112"/>
  <c r="K43" i="112" s="1"/>
  <c r="G43" i="112"/>
  <c r="J42" i="112"/>
  <c r="I42" i="112"/>
  <c r="G42" i="112"/>
  <c r="J41" i="112"/>
  <c r="I41" i="112"/>
  <c r="G41" i="112"/>
  <c r="J40" i="112"/>
  <c r="I40" i="112"/>
  <c r="G40" i="112"/>
  <c r="J39" i="112"/>
  <c r="I39" i="112"/>
  <c r="G39" i="112"/>
  <c r="J37" i="112"/>
  <c r="I37" i="112"/>
  <c r="G37" i="112"/>
  <c r="J36" i="112"/>
  <c r="I36" i="112"/>
  <c r="G36" i="112"/>
  <c r="J35" i="112"/>
  <c r="I35" i="112"/>
  <c r="G35" i="112"/>
  <c r="J34" i="112"/>
  <c r="I34" i="112"/>
  <c r="G34" i="112"/>
  <c r="J33" i="112"/>
  <c r="I33" i="112"/>
  <c r="G33" i="112"/>
  <c r="J31" i="112"/>
  <c r="I31" i="112"/>
  <c r="G31" i="112"/>
  <c r="J30" i="112"/>
  <c r="I30" i="112"/>
  <c r="G30" i="112"/>
  <c r="J29" i="112"/>
  <c r="I29" i="112"/>
  <c r="G29" i="112"/>
  <c r="J28" i="112"/>
  <c r="I28" i="112"/>
  <c r="G28" i="112"/>
  <c r="J27" i="112"/>
  <c r="I27" i="112"/>
  <c r="G27" i="112"/>
  <c r="J25" i="112"/>
  <c r="G25" i="112"/>
  <c r="K25" i="112" s="1"/>
  <c r="J24" i="112"/>
  <c r="G24" i="112"/>
  <c r="N19" i="112"/>
  <c r="M19" i="112"/>
  <c r="P19" i="112"/>
  <c r="N17" i="112"/>
  <c r="M17" i="112"/>
  <c r="J17" i="112"/>
  <c r="O17" i="112" s="1"/>
  <c r="I17" i="112"/>
  <c r="G17" i="112"/>
  <c r="N16" i="112"/>
  <c r="M16" i="112"/>
  <c r="J16" i="112"/>
  <c r="P16" i="112" s="1"/>
  <c r="I16" i="112"/>
  <c r="G16" i="112"/>
  <c r="N15" i="112"/>
  <c r="M15" i="112"/>
  <c r="J15" i="112"/>
  <c r="P15" i="112" s="1"/>
  <c r="I15" i="112"/>
  <c r="G15" i="112"/>
  <c r="N14" i="112"/>
  <c r="M14" i="112"/>
  <c r="J14" i="112"/>
  <c r="O14" i="112" s="1"/>
  <c r="I14" i="112"/>
  <c r="G14" i="112"/>
  <c r="N12" i="112"/>
  <c r="M12" i="112"/>
  <c r="J12" i="112"/>
  <c r="P12" i="112" s="1"/>
  <c r="I12" i="112"/>
  <c r="G12" i="112"/>
  <c r="N11" i="112"/>
  <c r="M11" i="112"/>
  <c r="J11" i="112"/>
  <c r="P11" i="112" s="1"/>
  <c r="I11" i="112"/>
  <c r="G11" i="112"/>
  <c r="N10" i="112"/>
  <c r="M10" i="112"/>
  <c r="J10" i="112"/>
  <c r="P10" i="112" s="1"/>
  <c r="I10" i="112"/>
  <c r="G10" i="112"/>
  <c r="N9" i="112"/>
  <c r="M9" i="112"/>
  <c r="J9" i="112"/>
  <c r="P9" i="112" s="1"/>
  <c r="I9" i="112"/>
  <c r="G9" i="112"/>
  <c r="N8" i="112"/>
  <c r="M8" i="112"/>
  <c r="J8" i="112"/>
  <c r="P8" i="112" s="1"/>
  <c r="I8" i="112"/>
  <c r="G8" i="112"/>
  <c r="J3" i="112"/>
  <c r="J2" i="112"/>
  <c r="G62" i="82"/>
  <c r="J22" i="109"/>
  <c r="H67" i="109"/>
  <c r="F67" i="109"/>
  <c r="G105" i="82" s="1"/>
  <c r="B69" i="109"/>
  <c r="B67" i="109"/>
  <c r="H65" i="109"/>
  <c r="F65" i="109"/>
  <c r="G117" i="82" s="1"/>
  <c r="P28" i="112" l="1"/>
  <c r="O28" i="112"/>
  <c r="O48" i="112"/>
  <c r="P48" i="112"/>
  <c r="O42" i="112"/>
  <c r="P42" i="112"/>
  <c r="P49" i="114"/>
  <c r="O35" i="112"/>
  <c r="P35" i="112"/>
  <c r="K17" i="113"/>
  <c r="K24" i="113"/>
  <c r="P36" i="112"/>
  <c r="O36" i="112"/>
  <c r="K14" i="113"/>
  <c r="K31" i="113"/>
  <c r="K46" i="113"/>
  <c r="J67" i="109"/>
  <c r="O22" i="109"/>
  <c r="P22" i="109"/>
  <c r="P24" i="112"/>
  <c r="O24" i="112"/>
  <c r="J56" i="112"/>
  <c r="K67" i="82" s="1"/>
  <c r="P67" i="82" s="1"/>
  <c r="O37" i="112"/>
  <c r="P37" i="112"/>
  <c r="O31" i="112"/>
  <c r="P31" i="112"/>
  <c r="K33" i="82"/>
  <c r="O29" i="112"/>
  <c r="P29" i="112"/>
  <c r="K24" i="112"/>
  <c r="K56" i="112" s="1"/>
  <c r="L67" i="82" s="1"/>
  <c r="G56" i="112"/>
  <c r="H67" i="82" s="1"/>
  <c r="O45" i="112"/>
  <c r="P45" i="112"/>
  <c r="O25" i="112"/>
  <c r="P25" i="112"/>
  <c r="O39" i="112"/>
  <c r="P39" i="112"/>
  <c r="G51" i="113"/>
  <c r="H33" i="82" s="1"/>
  <c r="V33" i="82" s="1"/>
  <c r="K11" i="113"/>
  <c r="K36" i="113"/>
  <c r="O41" i="112"/>
  <c r="P41" i="112"/>
  <c r="I56" i="112"/>
  <c r="O33" i="112"/>
  <c r="P33" i="112"/>
  <c r="I51" i="113"/>
  <c r="K44" i="113"/>
  <c r="O27" i="112"/>
  <c r="P27" i="112"/>
  <c r="O47" i="112"/>
  <c r="P47" i="112"/>
  <c r="G47" i="113"/>
  <c r="D22" i="104" s="1"/>
  <c r="O49" i="112"/>
  <c r="P49" i="112"/>
  <c r="O40" i="112"/>
  <c r="P40" i="112"/>
  <c r="O30" i="112"/>
  <c r="P30" i="112"/>
  <c r="O43" i="112"/>
  <c r="P43" i="112"/>
  <c r="O34" i="112"/>
  <c r="P34" i="112"/>
  <c r="K26" i="113"/>
  <c r="O10" i="112"/>
  <c r="K29" i="112"/>
  <c r="K11" i="112"/>
  <c r="O16" i="112"/>
  <c r="K15" i="112"/>
  <c r="K36" i="112"/>
  <c r="K12" i="112"/>
  <c r="K9" i="112"/>
  <c r="K10" i="112"/>
  <c r="K16" i="112"/>
  <c r="K17" i="112"/>
  <c r="P14" i="112"/>
  <c r="P50" i="112" s="1"/>
  <c r="O22" i="113"/>
  <c r="O25" i="113"/>
  <c r="O27" i="113"/>
  <c r="O30" i="113"/>
  <c r="O32" i="113"/>
  <c r="O34" i="113"/>
  <c r="O37" i="113"/>
  <c r="O39" i="113"/>
  <c r="O42" i="113"/>
  <c r="O45" i="113"/>
  <c r="K33" i="112"/>
  <c r="K40" i="112"/>
  <c r="O9" i="113"/>
  <c r="O11" i="113"/>
  <c r="O14" i="113"/>
  <c r="O16" i="113"/>
  <c r="K31" i="112"/>
  <c r="J51" i="113"/>
  <c r="P17" i="112"/>
  <c r="O9" i="112"/>
  <c r="K8" i="113"/>
  <c r="O24" i="113"/>
  <c r="O26" i="113"/>
  <c r="O28" i="113"/>
  <c r="O31" i="113"/>
  <c r="O33" i="113"/>
  <c r="O36" i="113"/>
  <c r="O38" i="113"/>
  <c r="O40" i="113"/>
  <c r="O44" i="113"/>
  <c r="O46" i="113"/>
  <c r="L34" i="115"/>
  <c r="O12" i="112"/>
  <c r="O8" i="113"/>
  <c r="O10" i="113"/>
  <c r="O12" i="113"/>
  <c r="O15" i="113"/>
  <c r="O17" i="113"/>
  <c r="O21" i="113"/>
  <c r="K14" i="112"/>
  <c r="M47" i="113"/>
  <c r="N47" i="113"/>
  <c r="J41" i="115"/>
  <c r="H41" i="115"/>
  <c r="K41" i="115"/>
  <c r="L51" i="114"/>
  <c r="L53" i="82" s="1"/>
  <c r="L59" i="114"/>
  <c r="H59" i="114"/>
  <c r="H53" i="82"/>
  <c r="K59" i="114"/>
  <c r="L39" i="83"/>
  <c r="Q30" i="115"/>
  <c r="L32" i="115"/>
  <c r="P30" i="115"/>
  <c r="H58" i="113"/>
  <c r="I58" i="113"/>
  <c r="P19" i="113"/>
  <c r="G58" i="113"/>
  <c r="F58" i="113"/>
  <c r="C21" i="83"/>
  <c r="K35" i="112"/>
  <c r="H61" i="112"/>
  <c r="F61" i="112"/>
  <c r="K28" i="112"/>
  <c r="K41" i="112"/>
  <c r="K39" i="112"/>
  <c r="K48" i="112"/>
  <c r="I67" i="109"/>
  <c r="L30" i="115"/>
  <c r="H38" i="104" s="1"/>
  <c r="L49" i="114"/>
  <c r="H39" i="83" s="1"/>
  <c r="J49" i="113"/>
  <c r="I47" i="113"/>
  <c r="F22" i="104" s="1"/>
  <c r="O19" i="113"/>
  <c r="J47" i="113"/>
  <c r="G22" i="104" s="1"/>
  <c r="K30" i="112"/>
  <c r="K37" i="112"/>
  <c r="K45" i="112"/>
  <c r="K42" i="112"/>
  <c r="M50" i="112"/>
  <c r="N50" i="112"/>
  <c r="K21" i="83" s="1"/>
  <c r="K27" i="112"/>
  <c r="K34" i="112"/>
  <c r="K49" i="112"/>
  <c r="J52" i="112"/>
  <c r="K47" i="112"/>
  <c r="G50" i="112"/>
  <c r="D21" i="83" s="1"/>
  <c r="K8" i="112"/>
  <c r="I50" i="112"/>
  <c r="F21" i="83" s="1"/>
  <c r="O11" i="112"/>
  <c r="O19" i="112"/>
  <c r="O15" i="112"/>
  <c r="J50" i="112"/>
  <c r="G21" i="83" s="1"/>
  <c r="O8" i="112"/>
  <c r="P53" i="82" l="1"/>
  <c r="I53" i="82"/>
  <c r="V53" i="82"/>
  <c r="J53" i="82"/>
  <c r="P33" i="82"/>
  <c r="L41" i="115"/>
  <c r="J58" i="113"/>
  <c r="O47" i="113"/>
  <c r="P47" i="113"/>
  <c r="L21" i="83"/>
  <c r="J61" i="112"/>
  <c r="I61" i="112"/>
  <c r="G61" i="112"/>
  <c r="K47" i="113"/>
  <c r="H22" i="104" s="1"/>
  <c r="K49" i="113"/>
  <c r="K51" i="113"/>
  <c r="L33" i="82" s="1"/>
  <c r="O50" i="112"/>
  <c r="K52" i="112"/>
  <c r="K50" i="112"/>
  <c r="H21" i="83" s="1"/>
  <c r="K58" i="113" l="1"/>
  <c r="K61" i="112"/>
  <c r="H51" i="111" l="1"/>
  <c r="F51" i="111"/>
  <c r="B51" i="111"/>
  <c r="B50" i="111"/>
  <c r="H47" i="111"/>
  <c r="E16" i="104" s="1"/>
  <c r="F47" i="111"/>
  <c r="C16" i="104" s="1"/>
  <c r="A47" i="111"/>
  <c r="N46" i="111"/>
  <c r="M46" i="111"/>
  <c r="J46" i="111"/>
  <c r="P46" i="111" s="1"/>
  <c r="I46" i="111"/>
  <c r="G46" i="111"/>
  <c r="N45" i="111"/>
  <c r="M45" i="111"/>
  <c r="J45" i="111"/>
  <c r="O45" i="111" s="1"/>
  <c r="I45" i="111"/>
  <c r="G45" i="111"/>
  <c r="N44" i="111"/>
  <c r="M44" i="111"/>
  <c r="J44" i="111"/>
  <c r="O44" i="111" s="1"/>
  <c r="I44" i="111"/>
  <c r="K44" i="111" s="1"/>
  <c r="G44" i="111"/>
  <c r="N42" i="111"/>
  <c r="M42" i="111"/>
  <c r="J42" i="111"/>
  <c r="P42" i="111" s="1"/>
  <c r="I42" i="111"/>
  <c r="G42" i="111"/>
  <c r="N40" i="111"/>
  <c r="M40" i="111"/>
  <c r="J40" i="111"/>
  <c r="O40" i="111" s="1"/>
  <c r="I40" i="111"/>
  <c r="G40" i="111"/>
  <c r="N39" i="111"/>
  <c r="M39" i="111"/>
  <c r="J39" i="111"/>
  <c r="O39" i="111" s="1"/>
  <c r="I39" i="111"/>
  <c r="G39" i="111"/>
  <c r="N38" i="111"/>
  <c r="M38" i="111"/>
  <c r="J38" i="111"/>
  <c r="P38" i="111" s="1"/>
  <c r="I38" i="111"/>
  <c r="G38" i="111"/>
  <c r="N37" i="111"/>
  <c r="M37" i="111"/>
  <c r="J37" i="111"/>
  <c r="O37" i="111" s="1"/>
  <c r="I37" i="111"/>
  <c r="K37" i="111" s="1"/>
  <c r="G37" i="111"/>
  <c r="N36" i="111"/>
  <c r="M36" i="111"/>
  <c r="J36" i="111"/>
  <c r="P36" i="111" s="1"/>
  <c r="I36" i="111"/>
  <c r="K36" i="111" s="1"/>
  <c r="G36" i="111"/>
  <c r="N34" i="111"/>
  <c r="M34" i="111"/>
  <c r="J34" i="111"/>
  <c r="P34" i="111" s="1"/>
  <c r="I34" i="111"/>
  <c r="G34" i="111"/>
  <c r="N33" i="111"/>
  <c r="M33" i="111"/>
  <c r="J33" i="111"/>
  <c r="P33" i="111" s="1"/>
  <c r="I33" i="111"/>
  <c r="G33" i="111"/>
  <c r="N32" i="111"/>
  <c r="M32" i="111"/>
  <c r="J32" i="111"/>
  <c r="O32" i="111" s="1"/>
  <c r="I32" i="111"/>
  <c r="G32" i="111"/>
  <c r="N31" i="111"/>
  <c r="M31" i="111"/>
  <c r="J31" i="111"/>
  <c r="P31" i="111" s="1"/>
  <c r="I31" i="111"/>
  <c r="G31" i="111"/>
  <c r="N30" i="111"/>
  <c r="M30" i="111"/>
  <c r="J30" i="111"/>
  <c r="O30" i="111" s="1"/>
  <c r="I30" i="111"/>
  <c r="K30" i="111" s="1"/>
  <c r="G30" i="111"/>
  <c r="N28" i="111"/>
  <c r="M28" i="111"/>
  <c r="J28" i="111"/>
  <c r="P28" i="111" s="1"/>
  <c r="I28" i="111"/>
  <c r="G28" i="111"/>
  <c r="N27" i="111"/>
  <c r="M27" i="111"/>
  <c r="J27" i="111"/>
  <c r="P27" i="111" s="1"/>
  <c r="I27" i="111"/>
  <c r="G27" i="111"/>
  <c r="P26" i="111"/>
  <c r="N26" i="111"/>
  <c r="M26" i="111"/>
  <c r="J26" i="111"/>
  <c r="O26" i="111" s="1"/>
  <c r="I26" i="111"/>
  <c r="G26" i="111"/>
  <c r="N25" i="111"/>
  <c r="M25" i="111"/>
  <c r="J25" i="111"/>
  <c r="P25" i="111" s="1"/>
  <c r="I25" i="111"/>
  <c r="G25" i="111"/>
  <c r="N24" i="111"/>
  <c r="M24" i="111"/>
  <c r="J24" i="111"/>
  <c r="P24" i="111" s="1"/>
  <c r="I24" i="111"/>
  <c r="G24" i="111"/>
  <c r="P22" i="111"/>
  <c r="N22" i="111"/>
  <c r="M22" i="111"/>
  <c r="K22" i="111"/>
  <c r="J22" i="111"/>
  <c r="O22" i="111" s="1"/>
  <c r="G22" i="111"/>
  <c r="N21" i="111"/>
  <c r="M21" i="111"/>
  <c r="J21" i="111"/>
  <c r="P21" i="111" s="1"/>
  <c r="G21" i="111"/>
  <c r="K21" i="111" s="1"/>
  <c r="N20" i="111"/>
  <c r="M20" i="111"/>
  <c r="J20" i="111"/>
  <c r="P20" i="111" s="1"/>
  <c r="G20" i="111"/>
  <c r="K20" i="111" s="1"/>
  <c r="N19" i="111"/>
  <c r="M19" i="111"/>
  <c r="J19" i="111"/>
  <c r="P19" i="111" s="1"/>
  <c r="K19" i="111"/>
  <c r="N17" i="111"/>
  <c r="M17" i="111"/>
  <c r="J17" i="111"/>
  <c r="P17" i="111" s="1"/>
  <c r="I17" i="111"/>
  <c r="G17" i="111"/>
  <c r="N16" i="111"/>
  <c r="M16" i="111"/>
  <c r="J16" i="111"/>
  <c r="O16" i="111" s="1"/>
  <c r="I16" i="111"/>
  <c r="G16" i="111"/>
  <c r="N15" i="111"/>
  <c r="M15" i="111"/>
  <c r="J15" i="111"/>
  <c r="P15" i="111" s="1"/>
  <c r="I15" i="111"/>
  <c r="G15" i="111"/>
  <c r="K15" i="111" s="1"/>
  <c r="N14" i="111"/>
  <c r="M14" i="111"/>
  <c r="J14" i="111"/>
  <c r="P14" i="111" s="1"/>
  <c r="I14" i="111"/>
  <c r="G14" i="111"/>
  <c r="N12" i="111"/>
  <c r="M12" i="111"/>
  <c r="J12" i="111"/>
  <c r="O12" i="111" s="1"/>
  <c r="I12" i="111"/>
  <c r="G12" i="111"/>
  <c r="N11" i="111"/>
  <c r="M11" i="111"/>
  <c r="J11" i="111"/>
  <c r="P11" i="111" s="1"/>
  <c r="I11" i="111"/>
  <c r="G11" i="111"/>
  <c r="K11" i="111" s="1"/>
  <c r="N10" i="111"/>
  <c r="M10" i="111"/>
  <c r="J10" i="111"/>
  <c r="P10" i="111" s="1"/>
  <c r="I10" i="111"/>
  <c r="G10" i="111"/>
  <c r="N9" i="111"/>
  <c r="M9" i="111"/>
  <c r="J9" i="111"/>
  <c r="O9" i="111" s="1"/>
  <c r="I9" i="111"/>
  <c r="G9" i="111"/>
  <c r="N8" i="111"/>
  <c r="M8" i="111"/>
  <c r="J8" i="111"/>
  <c r="I8" i="111"/>
  <c r="G8" i="111"/>
  <c r="J3" i="111"/>
  <c r="J2" i="111"/>
  <c r="O19" i="111" l="1"/>
  <c r="K9" i="111"/>
  <c r="K39" i="111"/>
  <c r="K16" i="111"/>
  <c r="K34" i="111"/>
  <c r="P45" i="111"/>
  <c r="K28" i="111"/>
  <c r="P39" i="111"/>
  <c r="O38" i="111"/>
  <c r="K32" i="111"/>
  <c r="K25" i="111"/>
  <c r="O36" i="111"/>
  <c r="K46" i="111"/>
  <c r="P12" i="111"/>
  <c r="K31" i="111"/>
  <c r="O33" i="111"/>
  <c r="O42" i="111"/>
  <c r="P30" i="111"/>
  <c r="K14" i="111"/>
  <c r="P16" i="111"/>
  <c r="O46" i="111"/>
  <c r="K33" i="111"/>
  <c r="K42" i="111"/>
  <c r="K27" i="111"/>
  <c r="I51" i="111"/>
  <c r="I58" i="111" s="1"/>
  <c r="P9" i="111"/>
  <c r="K40" i="111"/>
  <c r="K10" i="111"/>
  <c r="K8" i="111"/>
  <c r="O34" i="111"/>
  <c r="P37" i="111"/>
  <c r="P44" i="111"/>
  <c r="K26" i="111"/>
  <c r="K38" i="111"/>
  <c r="K45" i="111"/>
  <c r="K12" i="111"/>
  <c r="K24" i="111"/>
  <c r="P32" i="111"/>
  <c r="P40" i="111"/>
  <c r="O20" i="111"/>
  <c r="J49" i="111"/>
  <c r="N47" i="111"/>
  <c r="M47" i="111"/>
  <c r="H58" i="111"/>
  <c r="F58" i="111"/>
  <c r="G47" i="111"/>
  <c r="D16" i="104" s="1"/>
  <c r="G51" i="111"/>
  <c r="K17" i="111"/>
  <c r="I47" i="111"/>
  <c r="F16" i="104" s="1"/>
  <c r="J47" i="111"/>
  <c r="G16" i="104" s="1"/>
  <c r="O8" i="111"/>
  <c r="O11" i="111"/>
  <c r="O15" i="111"/>
  <c r="O25" i="111"/>
  <c r="O28" i="111"/>
  <c r="P8" i="111"/>
  <c r="O21" i="111"/>
  <c r="J51" i="111"/>
  <c r="O10" i="111"/>
  <c r="O14" i="111"/>
  <c r="O17" i="111"/>
  <c r="O24" i="111"/>
  <c r="O27" i="111"/>
  <c r="O31" i="111"/>
  <c r="I51" i="110"/>
  <c r="G51" i="110"/>
  <c r="G119" i="82" s="1"/>
  <c r="B51" i="110"/>
  <c r="B50" i="110"/>
  <c r="I47" i="110"/>
  <c r="E20" i="83" s="1"/>
  <c r="G47" i="110"/>
  <c r="C20" i="83" s="1"/>
  <c r="A47" i="110"/>
  <c r="K46" i="110"/>
  <c r="J46" i="110"/>
  <c r="H46" i="110"/>
  <c r="L45" i="110"/>
  <c r="K45" i="110"/>
  <c r="J45" i="110"/>
  <c r="H45" i="110"/>
  <c r="K44" i="110"/>
  <c r="J44" i="110"/>
  <c r="L44" i="110" s="1"/>
  <c r="H44" i="110"/>
  <c r="K42" i="110"/>
  <c r="J42" i="110"/>
  <c r="H42" i="110"/>
  <c r="K40" i="110"/>
  <c r="J40" i="110"/>
  <c r="L40" i="110" s="1"/>
  <c r="H40" i="110"/>
  <c r="K39" i="110"/>
  <c r="J39" i="110"/>
  <c r="H39" i="110"/>
  <c r="K38" i="110"/>
  <c r="J38" i="110"/>
  <c r="H38" i="110"/>
  <c r="K37" i="110"/>
  <c r="J37" i="110"/>
  <c r="L37" i="110" s="1"/>
  <c r="H37" i="110"/>
  <c r="K36" i="110"/>
  <c r="J36" i="110"/>
  <c r="H36" i="110"/>
  <c r="K34" i="110"/>
  <c r="J34" i="110"/>
  <c r="H34" i="110"/>
  <c r="L34" i="110" s="1"/>
  <c r="K33" i="110"/>
  <c r="J33" i="110"/>
  <c r="L33" i="110" s="1"/>
  <c r="H33" i="110"/>
  <c r="K32" i="110"/>
  <c r="J32" i="110"/>
  <c r="H32" i="110"/>
  <c r="K31" i="110"/>
  <c r="J31" i="110"/>
  <c r="H31" i="110"/>
  <c r="K30" i="110"/>
  <c r="J30" i="110"/>
  <c r="L30" i="110" s="1"/>
  <c r="H30" i="110"/>
  <c r="K28" i="110"/>
  <c r="J28" i="110"/>
  <c r="H28" i="110"/>
  <c r="K27" i="110"/>
  <c r="J27" i="110"/>
  <c r="H27" i="110"/>
  <c r="K26" i="110"/>
  <c r="J26" i="110"/>
  <c r="H26" i="110"/>
  <c r="L26" i="110" s="1"/>
  <c r="K25" i="110"/>
  <c r="J25" i="110"/>
  <c r="H25" i="110"/>
  <c r="K24" i="110"/>
  <c r="J24" i="110"/>
  <c r="H24" i="110"/>
  <c r="K22" i="110"/>
  <c r="H22" i="110"/>
  <c r="L22" i="110" s="1"/>
  <c r="K21" i="110"/>
  <c r="H21" i="110"/>
  <c r="L21" i="110" s="1"/>
  <c r="L20" i="110"/>
  <c r="O19" i="110"/>
  <c r="N19" i="110"/>
  <c r="K19" i="110"/>
  <c r="P19" i="110" s="1"/>
  <c r="L19" i="110"/>
  <c r="Q17" i="110"/>
  <c r="P17" i="110"/>
  <c r="O17" i="110"/>
  <c r="N17" i="110"/>
  <c r="K17" i="110"/>
  <c r="J17" i="110"/>
  <c r="L17" i="110" s="1"/>
  <c r="H17" i="110"/>
  <c r="O16" i="110"/>
  <c r="N16" i="110"/>
  <c r="K16" i="110"/>
  <c r="Q16" i="110" s="1"/>
  <c r="J16" i="110"/>
  <c r="H16" i="110"/>
  <c r="O15" i="110"/>
  <c r="N15" i="110"/>
  <c r="K15" i="110"/>
  <c r="Q15" i="110" s="1"/>
  <c r="J15" i="110"/>
  <c r="H15" i="110"/>
  <c r="O14" i="110"/>
  <c r="N14" i="110"/>
  <c r="K14" i="110"/>
  <c r="Q14" i="110" s="1"/>
  <c r="J14" i="110"/>
  <c r="L14" i="110" s="1"/>
  <c r="H14" i="110"/>
  <c r="O12" i="110"/>
  <c r="N12" i="110"/>
  <c r="K12" i="110"/>
  <c r="Q12" i="110" s="1"/>
  <c r="J12" i="110"/>
  <c r="H12" i="110"/>
  <c r="O11" i="110"/>
  <c r="N11" i="110"/>
  <c r="K11" i="110"/>
  <c r="Q11" i="110" s="1"/>
  <c r="J11" i="110"/>
  <c r="H11" i="110"/>
  <c r="O10" i="110"/>
  <c r="N10" i="110"/>
  <c r="K10" i="110"/>
  <c r="Q10" i="110" s="1"/>
  <c r="J10" i="110"/>
  <c r="L10" i="110" s="1"/>
  <c r="H10" i="110"/>
  <c r="O9" i="110"/>
  <c r="N9" i="110"/>
  <c r="K9" i="110"/>
  <c r="J9" i="110"/>
  <c r="H9" i="110"/>
  <c r="O8" i="110"/>
  <c r="N8" i="110"/>
  <c r="K8" i="110"/>
  <c r="Q8" i="110" s="1"/>
  <c r="J8" i="110"/>
  <c r="H8" i="110"/>
  <c r="K3" i="110"/>
  <c r="K2" i="110"/>
  <c r="P37" i="110" l="1"/>
  <c r="Q37" i="110"/>
  <c r="L25" i="110"/>
  <c r="L38" i="110"/>
  <c r="P26" i="110"/>
  <c r="Q26" i="110"/>
  <c r="P45" i="110"/>
  <c r="Q45" i="110"/>
  <c r="P46" i="110"/>
  <c r="Q46" i="110"/>
  <c r="K49" i="111"/>
  <c r="Q39" i="110"/>
  <c r="P39" i="110"/>
  <c r="Q44" i="110"/>
  <c r="P44" i="110"/>
  <c r="P38" i="110"/>
  <c r="Q38" i="110"/>
  <c r="P31" i="110"/>
  <c r="Q31" i="110"/>
  <c r="P25" i="110"/>
  <c r="Q25" i="110"/>
  <c r="P33" i="110"/>
  <c r="Q33" i="110"/>
  <c r="P21" i="110"/>
  <c r="Q21" i="110"/>
  <c r="Q28" i="110"/>
  <c r="P28" i="110"/>
  <c r="K47" i="111"/>
  <c r="H16" i="104" s="1"/>
  <c r="Q32" i="110"/>
  <c r="P32" i="110"/>
  <c r="L27" i="110"/>
  <c r="P27" i="110"/>
  <c r="Q27" i="110"/>
  <c r="P34" i="110"/>
  <c r="Q34" i="110"/>
  <c r="P22" i="110"/>
  <c r="Q22" i="110"/>
  <c r="L42" i="110"/>
  <c r="Q24" i="110"/>
  <c r="P24" i="110"/>
  <c r="Q36" i="110"/>
  <c r="P36" i="110"/>
  <c r="P42" i="110"/>
  <c r="Q42" i="110"/>
  <c r="L31" i="110"/>
  <c r="P15" i="110"/>
  <c r="L46" i="110"/>
  <c r="L12" i="110"/>
  <c r="L16" i="110"/>
  <c r="L9" i="110"/>
  <c r="Q40" i="110"/>
  <c r="P40" i="110"/>
  <c r="L24" i="110"/>
  <c r="P30" i="110"/>
  <c r="Q30" i="110"/>
  <c r="L39" i="110"/>
  <c r="J51" i="110"/>
  <c r="L28" i="110"/>
  <c r="P10" i="110"/>
  <c r="L11" i="110"/>
  <c r="L32" i="110"/>
  <c r="K51" i="111"/>
  <c r="K58" i="111" s="1"/>
  <c r="P8" i="110"/>
  <c r="P14" i="110"/>
  <c r="P47" i="111"/>
  <c r="P11" i="110"/>
  <c r="L15" i="110"/>
  <c r="L36" i="110"/>
  <c r="H51" i="110"/>
  <c r="H119" i="82" s="1"/>
  <c r="J58" i="111"/>
  <c r="G58" i="111"/>
  <c r="K49" i="110"/>
  <c r="N47" i="110"/>
  <c r="K47" i="110"/>
  <c r="G20" i="83" s="1"/>
  <c r="I58" i="110"/>
  <c r="G58" i="110"/>
  <c r="O47" i="111"/>
  <c r="O47" i="110"/>
  <c r="K20" i="83" s="1"/>
  <c r="Q19" i="110"/>
  <c r="P9" i="110"/>
  <c r="P12" i="110"/>
  <c r="P16" i="110"/>
  <c r="H47" i="110"/>
  <c r="D20" i="83" s="1"/>
  <c r="L8" i="110"/>
  <c r="Q9" i="110"/>
  <c r="J47" i="110"/>
  <c r="F20" i="83" s="1"/>
  <c r="K51" i="110"/>
  <c r="H72" i="109"/>
  <c r="F72" i="109"/>
  <c r="B65" i="109"/>
  <c r="B64" i="109"/>
  <c r="H61" i="109"/>
  <c r="E14" i="83" s="1"/>
  <c r="F61" i="109"/>
  <c r="C14" i="83" s="1"/>
  <c r="A61" i="109"/>
  <c r="J36" i="109"/>
  <c r="H62" i="82"/>
  <c r="J34" i="109"/>
  <c r="J33" i="109"/>
  <c r="J32" i="109"/>
  <c r="J31" i="109"/>
  <c r="J30" i="109"/>
  <c r="J28" i="109"/>
  <c r="J27" i="109"/>
  <c r="J26" i="109"/>
  <c r="J25" i="109"/>
  <c r="J21" i="109"/>
  <c r="K21" i="109"/>
  <c r="J20" i="109"/>
  <c r="K20" i="109"/>
  <c r="N19" i="109"/>
  <c r="M19" i="109"/>
  <c r="J19" i="109"/>
  <c r="O19" i="109" s="1"/>
  <c r="K19" i="109"/>
  <c r="N17" i="109"/>
  <c r="M17" i="109"/>
  <c r="J17" i="109"/>
  <c r="P17" i="109" s="1"/>
  <c r="I17" i="109"/>
  <c r="G17" i="109"/>
  <c r="N16" i="109"/>
  <c r="M16" i="109"/>
  <c r="J16" i="109"/>
  <c r="P16" i="109" s="1"/>
  <c r="I16" i="109"/>
  <c r="G16" i="109"/>
  <c r="N15" i="109"/>
  <c r="M15" i="109"/>
  <c r="J15" i="109"/>
  <c r="P15" i="109" s="1"/>
  <c r="I15" i="109"/>
  <c r="G15" i="109"/>
  <c r="N14" i="109"/>
  <c r="M14" i="109"/>
  <c r="J14" i="109"/>
  <c r="O14" i="109" s="1"/>
  <c r="I14" i="109"/>
  <c r="G14" i="109"/>
  <c r="N12" i="109"/>
  <c r="M12" i="109"/>
  <c r="J12" i="109"/>
  <c r="O12" i="109" s="1"/>
  <c r="I12" i="109"/>
  <c r="G12" i="109"/>
  <c r="N11" i="109"/>
  <c r="M11" i="109"/>
  <c r="J11" i="109"/>
  <c r="P11" i="109" s="1"/>
  <c r="I11" i="109"/>
  <c r="G11" i="109"/>
  <c r="N10" i="109"/>
  <c r="M10" i="109"/>
  <c r="J10" i="109"/>
  <c r="P10" i="109" s="1"/>
  <c r="I10" i="109"/>
  <c r="G10" i="109"/>
  <c r="N9" i="109"/>
  <c r="M9" i="109"/>
  <c r="J9" i="109"/>
  <c r="P9" i="109" s="1"/>
  <c r="I9" i="109"/>
  <c r="G9" i="109"/>
  <c r="N8" i="109"/>
  <c r="M8" i="109"/>
  <c r="J8" i="109"/>
  <c r="I8" i="109"/>
  <c r="G8" i="109"/>
  <c r="J3" i="109"/>
  <c r="J2" i="109"/>
  <c r="V119" i="82" l="1"/>
  <c r="D6" i="144"/>
  <c r="O36" i="109"/>
  <c r="P36" i="109"/>
  <c r="J69" i="109"/>
  <c r="O21" i="109"/>
  <c r="P21" i="109"/>
  <c r="O28" i="109"/>
  <c r="P28" i="109"/>
  <c r="O25" i="109"/>
  <c r="P25" i="109"/>
  <c r="O30" i="109"/>
  <c r="P30" i="109"/>
  <c r="O26" i="109"/>
  <c r="P26" i="109"/>
  <c r="J58" i="110"/>
  <c r="O20" i="109"/>
  <c r="P20" i="109"/>
  <c r="O31" i="109"/>
  <c r="P31" i="109"/>
  <c r="O32" i="109"/>
  <c r="P32" i="109"/>
  <c r="O33" i="109"/>
  <c r="P33" i="109"/>
  <c r="O27" i="109"/>
  <c r="P27" i="109"/>
  <c r="O34" i="109"/>
  <c r="P34" i="109"/>
  <c r="O10" i="109"/>
  <c r="P14" i="109"/>
  <c r="O17" i="109"/>
  <c r="K12" i="109"/>
  <c r="Q47" i="110"/>
  <c r="L20" i="83" s="1"/>
  <c r="K16" i="109"/>
  <c r="J68" i="109"/>
  <c r="K9" i="109"/>
  <c r="K58" i="110"/>
  <c r="P47" i="110"/>
  <c r="H58" i="110"/>
  <c r="I65" i="109"/>
  <c r="K15" i="109"/>
  <c r="J65" i="109"/>
  <c r="K10" i="109"/>
  <c r="G65" i="109"/>
  <c r="H117" i="82" s="1"/>
  <c r="K17" i="109"/>
  <c r="K14" i="109"/>
  <c r="K62" i="82"/>
  <c r="P62" i="82" s="1"/>
  <c r="K11" i="109"/>
  <c r="G67" i="109"/>
  <c r="H105" i="82" s="1"/>
  <c r="K22" i="109"/>
  <c r="K67" i="109" s="1"/>
  <c r="K34" i="109"/>
  <c r="K27" i="109"/>
  <c r="K30" i="109"/>
  <c r="I61" i="109"/>
  <c r="F14" i="83" s="1"/>
  <c r="K26" i="109"/>
  <c r="K33" i="109"/>
  <c r="K31" i="109"/>
  <c r="K28" i="109"/>
  <c r="J63" i="109"/>
  <c r="K36" i="109"/>
  <c r="M61" i="109"/>
  <c r="K25" i="109"/>
  <c r="K32" i="109"/>
  <c r="K105" i="82"/>
  <c r="P105" i="82" s="1"/>
  <c r="G61" i="109"/>
  <c r="D14" i="83" s="1"/>
  <c r="L51" i="110"/>
  <c r="L47" i="110"/>
  <c r="H20" i="83" s="1"/>
  <c r="L49" i="110"/>
  <c r="N61" i="109"/>
  <c r="K14" i="83" s="1"/>
  <c r="K8" i="109"/>
  <c r="P12" i="109"/>
  <c r="O8" i="109"/>
  <c r="O11" i="109"/>
  <c r="O15" i="109"/>
  <c r="P19" i="109"/>
  <c r="O9" i="109"/>
  <c r="O16" i="109"/>
  <c r="J61" i="109"/>
  <c r="G14" i="83" s="1"/>
  <c r="P8" i="109"/>
  <c r="B52" i="108"/>
  <c r="H49" i="108"/>
  <c r="E40" i="83" s="1"/>
  <c r="F49" i="108"/>
  <c r="C40" i="83" s="1"/>
  <c r="A49" i="108"/>
  <c r="J48" i="108"/>
  <c r="I48" i="108"/>
  <c r="G48" i="108"/>
  <c r="J47" i="108"/>
  <c r="I47" i="108"/>
  <c r="G47" i="108"/>
  <c r="J46" i="108"/>
  <c r="I46" i="108"/>
  <c r="G46" i="108"/>
  <c r="J44" i="108"/>
  <c r="I44" i="108"/>
  <c r="G44" i="108"/>
  <c r="J42" i="108"/>
  <c r="I42" i="108"/>
  <c r="G42" i="108"/>
  <c r="J41" i="108"/>
  <c r="I41" i="108"/>
  <c r="G41" i="108"/>
  <c r="J40" i="108"/>
  <c r="I40" i="108"/>
  <c r="G40" i="108"/>
  <c r="J39" i="108"/>
  <c r="I39" i="108"/>
  <c r="G39" i="108"/>
  <c r="J38" i="108"/>
  <c r="I38" i="108"/>
  <c r="G38" i="108"/>
  <c r="J36" i="108"/>
  <c r="I36" i="108"/>
  <c r="G36" i="108"/>
  <c r="J35" i="108"/>
  <c r="I35" i="108"/>
  <c r="G35" i="108"/>
  <c r="J34" i="108"/>
  <c r="I34" i="108"/>
  <c r="G34" i="108"/>
  <c r="J33" i="108"/>
  <c r="I33" i="108"/>
  <c r="G33" i="108"/>
  <c r="J32" i="108"/>
  <c r="I32" i="108"/>
  <c r="G32" i="108"/>
  <c r="J30" i="108"/>
  <c r="G30" i="108"/>
  <c r="J29" i="108"/>
  <c r="G29" i="108"/>
  <c r="J27" i="108"/>
  <c r="G27" i="108"/>
  <c r="J26" i="108"/>
  <c r="G26" i="108"/>
  <c r="J24" i="108"/>
  <c r="I24" i="108"/>
  <c r="G24" i="108"/>
  <c r="K24" i="108" s="1"/>
  <c r="J23" i="108"/>
  <c r="I23" i="108"/>
  <c r="G23" i="108"/>
  <c r="N18" i="108"/>
  <c r="M18" i="108"/>
  <c r="J18" i="108"/>
  <c r="I18" i="108"/>
  <c r="N16" i="108"/>
  <c r="M16" i="108"/>
  <c r="J16" i="108"/>
  <c r="P16" i="108" s="1"/>
  <c r="I16" i="108"/>
  <c r="G16" i="108"/>
  <c r="N15" i="108"/>
  <c r="M15" i="108"/>
  <c r="J15" i="108"/>
  <c r="P15" i="108" s="1"/>
  <c r="I15" i="108"/>
  <c r="G15" i="108"/>
  <c r="N14" i="108"/>
  <c r="M14" i="108"/>
  <c r="J14" i="108"/>
  <c r="P14" i="108" s="1"/>
  <c r="I14" i="108"/>
  <c r="G14" i="108"/>
  <c r="N12" i="108"/>
  <c r="M12" i="108"/>
  <c r="J12" i="108"/>
  <c r="P12" i="108" s="1"/>
  <c r="I12" i="108"/>
  <c r="G12" i="108"/>
  <c r="N11" i="108"/>
  <c r="M11" i="108"/>
  <c r="J11" i="108"/>
  <c r="P11" i="108" s="1"/>
  <c r="I11" i="108"/>
  <c r="G11" i="108"/>
  <c r="N10" i="108"/>
  <c r="M10" i="108"/>
  <c r="J10" i="108"/>
  <c r="P10" i="108" s="1"/>
  <c r="I10" i="108"/>
  <c r="G10" i="108"/>
  <c r="N9" i="108"/>
  <c r="M9" i="108"/>
  <c r="J9" i="108"/>
  <c r="P9" i="108" s="1"/>
  <c r="I9" i="108"/>
  <c r="G9" i="108"/>
  <c r="N8" i="108"/>
  <c r="M8" i="108"/>
  <c r="J8" i="108"/>
  <c r="I8" i="108"/>
  <c r="G8" i="108"/>
  <c r="J3" i="108"/>
  <c r="J2" i="108"/>
  <c r="H17" i="107"/>
  <c r="H24" i="107" s="1"/>
  <c r="F17" i="107"/>
  <c r="F24" i="107" s="1"/>
  <c r="B17" i="107"/>
  <c r="B16" i="107"/>
  <c r="H13" i="107"/>
  <c r="E33" i="104" s="1"/>
  <c r="F13" i="107"/>
  <c r="C33" i="104" s="1"/>
  <c r="A13" i="107"/>
  <c r="N12" i="107"/>
  <c r="M12" i="107"/>
  <c r="J12" i="107"/>
  <c r="P12" i="107" s="1"/>
  <c r="I12" i="107"/>
  <c r="K12" i="107" s="1"/>
  <c r="G12" i="107"/>
  <c r="N11" i="107"/>
  <c r="M11" i="107"/>
  <c r="J11" i="107"/>
  <c r="P11" i="107" s="1"/>
  <c r="I11" i="107"/>
  <c r="G11" i="107"/>
  <c r="N10" i="107"/>
  <c r="M10" i="107"/>
  <c r="J10" i="107"/>
  <c r="O10" i="107" s="1"/>
  <c r="K10" i="107"/>
  <c r="G10" i="107"/>
  <c r="N9" i="107"/>
  <c r="M9" i="107"/>
  <c r="J9" i="107"/>
  <c r="P9" i="107" s="1"/>
  <c r="G9" i="107"/>
  <c r="K9" i="107" s="1"/>
  <c r="N8" i="107"/>
  <c r="M8" i="107"/>
  <c r="J8" i="107"/>
  <c r="G8" i="107"/>
  <c r="K8" i="107" s="1"/>
  <c r="N6" i="107"/>
  <c r="M6" i="107"/>
  <c r="J6" i="107"/>
  <c r="O6" i="107" s="1"/>
  <c r="I6" i="107"/>
  <c r="G6" i="107"/>
  <c r="J3" i="107"/>
  <c r="J2" i="107"/>
  <c r="H51" i="106"/>
  <c r="F51" i="106"/>
  <c r="B51" i="106"/>
  <c r="B50" i="106"/>
  <c r="H47" i="106"/>
  <c r="E34" i="83" s="1"/>
  <c r="F47" i="106"/>
  <c r="C34" i="83" s="1"/>
  <c r="A47" i="106"/>
  <c r="J46" i="106"/>
  <c r="I46" i="106"/>
  <c r="G46" i="106"/>
  <c r="J45" i="106"/>
  <c r="I45" i="106"/>
  <c r="K45" i="106" s="1"/>
  <c r="G45" i="106"/>
  <c r="J44" i="106"/>
  <c r="I44" i="106"/>
  <c r="G44" i="106"/>
  <c r="J42" i="106"/>
  <c r="I42" i="106"/>
  <c r="G42" i="106"/>
  <c r="J40" i="106"/>
  <c r="I40" i="106"/>
  <c r="G40" i="106"/>
  <c r="J39" i="106"/>
  <c r="I39" i="106"/>
  <c r="G39" i="106"/>
  <c r="J38" i="106"/>
  <c r="I38" i="106"/>
  <c r="G38" i="106"/>
  <c r="J37" i="106"/>
  <c r="I37" i="106"/>
  <c r="G37" i="106"/>
  <c r="J36" i="106"/>
  <c r="I36" i="106"/>
  <c r="G36" i="106"/>
  <c r="J34" i="106"/>
  <c r="I34" i="106"/>
  <c r="G34" i="106"/>
  <c r="J33" i="106"/>
  <c r="I33" i="106"/>
  <c r="G33" i="106"/>
  <c r="J32" i="106"/>
  <c r="I32" i="106"/>
  <c r="G32" i="106"/>
  <c r="J31" i="106"/>
  <c r="I31" i="106"/>
  <c r="G31" i="106"/>
  <c r="J30" i="106"/>
  <c r="I30" i="106"/>
  <c r="G30" i="106"/>
  <c r="J28" i="106"/>
  <c r="I28" i="106"/>
  <c r="G28" i="106"/>
  <c r="J27" i="106"/>
  <c r="I27" i="106"/>
  <c r="G27" i="106"/>
  <c r="J26" i="106"/>
  <c r="I26" i="106"/>
  <c r="G26" i="106"/>
  <c r="J25" i="106"/>
  <c r="I25" i="106"/>
  <c r="G25" i="106"/>
  <c r="J24" i="106"/>
  <c r="I24" i="106"/>
  <c r="G24" i="106"/>
  <c r="J22" i="106"/>
  <c r="I22" i="106"/>
  <c r="G22" i="106"/>
  <c r="J21" i="106"/>
  <c r="I21" i="106"/>
  <c r="G21" i="106"/>
  <c r="J20" i="106"/>
  <c r="G20" i="106"/>
  <c r="N19" i="106"/>
  <c r="M19" i="106"/>
  <c r="J19" i="106"/>
  <c r="P19" i="106" s="1"/>
  <c r="G19" i="106"/>
  <c r="N17" i="106"/>
  <c r="M17" i="106"/>
  <c r="J17" i="106"/>
  <c r="P17" i="106" s="1"/>
  <c r="I17" i="106"/>
  <c r="G17" i="106"/>
  <c r="N16" i="106"/>
  <c r="M16" i="106"/>
  <c r="J16" i="106"/>
  <c r="P16" i="106" s="1"/>
  <c r="I16" i="106"/>
  <c r="G16" i="106"/>
  <c r="N15" i="106"/>
  <c r="M15" i="106"/>
  <c r="J15" i="106"/>
  <c r="P15" i="106" s="1"/>
  <c r="I15" i="106"/>
  <c r="G15" i="106"/>
  <c r="N14" i="106"/>
  <c r="M14" i="106"/>
  <c r="J14" i="106"/>
  <c r="P14" i="106" s="1"/>
  <c r="I14" i="106"/>
  <c r="G14" i="106"/>
  <c r="N12" i="106"/>
  <c r="M12" i="106"/>
  <c r="J12" i="106"/>
  <c r="P12" i="106" s="1"/>
  <c r="I12" i="106"/>
  <c r="G12" i="106"/>
  <c r="N11" i="106"/>
  <c r="M11" i="106"/>
  <c r="J11" i="106"/>
  <c r="P11" i="106" s="1"/>
  <c r="I11" i="106"/>
  <c r="G11" i="106"/>
  <c r="N10" i="106"/>
  <c r="M10" i="106"/>
  <c r="J10" i="106"/>
  <c r="P10" i="106" s="1"/>
  <c r="I10" i="106"/>
  <c r="G10" i="106"/>
  <c r="N9" i="106"/>
  <c r="M9" i="106"/>
  <c r="J9" i="106"/>
  <c r="P9" i="106" s="1"/>
  <c r="I9" i="106"/>
  <c r="G9" i="106"/>
  <c r="N8" i="106"/>
  <c r="M8" i="106"/>
  <c r="J8" i="106"/>
  <c r="O8" i="106" s="1"/>
  <c r="I8" i="106"/>
  <c r="G8" i="106"/>
  <c r="J3" i="106"/>
  <c r="J2" i="106"/>
  <c r="C31" i="104"/>
  <c r="E121" i="82"/>
  <c r="H17" i="105"/>
  <c r="F17" i="105"/>
  <c r="B17" i="105"/>
  <c r="B16" i="105"/>
  <c r="H13" i="105"/>
  <c r="F13" i="105"/>
  <c r="A13" i="105"/>
  <c r="N12" i="105"/>
  <c r="M12" i="105"/>
  <c r="J12" i="105"/>
  <c r="P12" i="105" s="1"/>
  <c r="I12" i="105"/>
  <c r="G12" i="105"/>
  <c r="N11" i="105"/>
  <c r="M11" i="105"/>
  <c r="J11" i="105"/>
  <c r="P11" i="105" s="1"/>
  <c r="I11" i="105"/>
  <c r="G11" i="105"/>
  <c r="N10" i="105"/>
  <c r="M10" i="105"/>
  <c r="J10" i="105"/>
  <c r="P10" i="105" s="1"/>
  <c r="I10" i="105"/>
  <c r="G10" i="105"/>
  <c r="N9" i="105"/>
  <c r="M9" i="105"/>
  <c r="J9" i="105"/>
  <c r="P9" i="105" s="1"/>
  <c r="G9" i="105"/>
  <c r="N8" i="105"/>
  <c r="M8" i="105"/>
  <c r="J8" i="105"/>
  <c r="O8" i="105" s="1"/>
  <c r="G8" i="105"/>
  <c r="N6" i="105"/>
  <c r="M6" i="105"/>
  <c r="J6" i="105"/>
  <c r="P6" i="105" s="1"/>
  <c r="I6" i="105"/>
  <c r="G6" i="105"/>
  <c r="J3" i="105"/>
  <c r="J2" i="105"/>
  <c r="L41" i="104"/>
  <c r="K41" i="104"/>
  <c r="G10" i="104"/>
  <c r="G9" i="104"/>
  <c r="F51" i="103"/>
  <c r="G28" i="82" s="1"/>
  <c r="B51" i="103"/>
  <c r="D3" i="144" l="1"/>
  <c r="V117" i="82"/>
  <c r="O30" i="108"/>
  <c r="P30" i="108"/>
  <c r="O14" i="106"/>
  <c r="O37" i="106"/>
  <c r="P37" i="106"/>
  <c r="I17" i="107"/>
  <c r="I24" i="107" s="1"/>
  <c r="O44" i="108"/>
  <c r="P44" i="108"/>
  <c r="K24" i="106"/>
  <c r="O38" i="108"/>
  <c r="P38" i="108"/>
  <c r="K69" i="109"/>
  <c r="L62" i="82" s="1"/>
  <c r="O25" i="106"/>
  <c r="P25" i="106"/>
  <c r="O45" i="106"/>
  <c r="P45" i="106"/>
  <c r="K11" i="107"/>
  <c r="O32" i="108"/>
  <c r="P32" i="108"/>
  <c r="O42" i="108"/>
  <c r="P42" i="108"/>
  <c r="O36" i="108"/>
  <c r="P36" i="108"/>
  <c r="O46" i="108"/>
  <c r="P46" i="108"/>
  <c r="O32" i="106"/>
  <c r="P32" i="106"/>
  <c r="P23" i="108"/>
  <c r="O23" i="108"/>
  <c r="P39" i="108"/>
  <c r="O39" i="108"/>
  <c r="O31" i="106"/>
  <c r="P31" i="106"/>
  <c r="O26" i="106"/>
  <c r="P26" i="106"/>
  <c r="O46" i="106"/>
  <c r="P46" i="106"/>
  <c r="O33" i="108"/>
  <c r="P33" i="108"/>
  <c r="K117" i="82"/>
  <c r="I117" i="82" s="1"/>
  <c r="O29" i="108"/>
  <c r="P29" i="108"/>
  <c r="O20" i="106"/>
  <c r="P20" i="106"/>
  <c r="K27" i="106"/>
  <c r="O39" i="106"/>
  <c r="P39" i="106"/>
  <c r="P47" i="108"/>
  <c r="O47" i="108"/>
  <c r="O36" i="106"/>
  <c r="P36" i="106"/>
  <c r="O38" i="106"/>
  <c r="P38" i="106"/>
  <c r="O24" i="108"/>
  <c r="P24" i="108"/>
  <c r="O40" i="108"/>
  <c r="P40" i="108"/>
  <c r="O27" i="106"/>
  <c r="P27" i="106"/>
  <c r="O34" i="108"/>
  <c r="P34" i="108"/>
  <c r="O21" i="106"/>
  <c r="P21" i="106"/>
  <c r="O40" i="106"/>
  <c r="P40" i="106"/>
  <c r="O26" i="108"/>
  <c r="P26" i="108"/>
  <c r="O48" i="108"/>
  <c r="P48" i="108"/>
  <c r="O30" i="106"/>
  <c r="P30" i="106"/>
  <c r="O24" i="106"/>
  <c r="P24" i="106"/>
  <c r="O44" i="106"/>
  <c r="P44" i="106"/>
  <c r="O33" i="106"/>
  <c r="P33" i="106"/>
  <c r="O34" i="106"/>
  <c r="P34" i="106"/>
  <c r="O41" i="108"/>
  <c r="P41" i="108"/>
  <c r="O28" i="106"/>
  <c r="P28" i="106"/>
  <c r="O12" i="107"/>
  <c r="P27" i="108"/>
  <c r="O27" i="108"/>
  <c r="O35" i="108"/>
  <c r="P35" i="108"/>
  <c r="G36" i="82"/>
  <c r="O22" i="106"/>
  <c r="P22" i="106"/>
  <c r="O42" i="106"/>
  <c r="P42" i="106"/>
  <c r="K119" i="82"/>
  <c r="I119" i="82" s="1"/>
  <c r="K68" i="109"/>
  <c r="L119" i="82" s="1"/>
  <c r="G17" i="107"/>
  <c r="G24" i="107" s="1"/>
  <c r="K38" i="106"/>
  <c r="P6" i="107"/>
  <c r="P10" i="107"/>
  <c r="G53" i="108"/>
  <c r="H68" i="82" s="1"/>
  <c r="O11" i="106"/>
  <c r="G55" i="108"/>
  <c r="J53" i="108"/>
  <c r="K68" i="82" s="1"/>
  <c r="K46" i="106"/>
  <c r="I55" i="108"/>
  <c r="K9" i="106"/>
  <c r="M13" i="107"/>
  <c r="P18" i="108"/>
  <c r="J55" i="108"/>
  <c r="K16" i="106"/>
  <c r="F24" i="105"/>
  <c r="H24" i="105"/>
  <c r="K42" i="106"/>
  <c r="K8" i="108"/>
  <c r="L58" i="110"/>
  <c r="K8" i="106"/>
  <c r="K30" i="106"/>
  <c r="F58" i="106"/>
  <c r="H58" i="106"/>
  <c r="K65" i="109"/>
  <c r="L117" i="82" s="1"/>
  <c r="L105" i="82"/>
  <c r="J72" i="109"/>
  <c r="G72" i="109"/>
  <c r="I72" i="109"/>
  <c r="K63" i="109"/>
  <c r="K61" i="109"/>
  <c r="H14" i="83" s="1"/>
  <c r="O61" i="109"/>
  <c r="P61" i="109"/>
  <c r="L14" i="83" s="1"/>
  <c r="O9" i="107"/>
  <c r="J17" i="107"/>
  <c r="J24" i="107" s="1"/>
  <c r="E31" i="104"/>
  <c r="C41" i="104"/>
  <c r="C31" i="81" s="1"/>
  <c r="H60" i="108"/>
  <c r="F60" i="108"/>
  <c r="K37" i="106"/>
  <c r="K39" i="106"/>
  <c r="K36" i="106"/>
  <c r="K33" i="106"/>
  <c r="K31" i="106"/>
  <c r="K34" i="106"/>
  <c r="K21" i="106"/>
  <c r="K20" i="106"/>
  <c r="K19" i="106"/>
  <c r="K12" i="106"/>
  <c r="I51" i="106"/>
  <c r="O10" i="106"/>
  <c r="K22" i="106"/>
  <c r="K25" i="106"/>
  <c r="K32" i="106"/>
  <c r="O15" i="106"/>
  <c r="O17" i="106"/>
  <c r="K14" i="106"/>
  <c r="K11" i="106"/>
  <c r="G51" i="106"/>
  <c r="G47" i="106"/>
  <c r="D34" i="83" s="1"/>
  <c r="K26" i="106"/>
  <c r="K28" i="106"/>
  <c r="O19" i="106"/>
  <c r="J49" i="106"/>
  <c r="M47" i="106"/>
  <c r="K15" i="106"/>
  <c r="K17" i="106"/>
  <c r="K40" i="106"/>
  <c r="K44" i="106"/>
  <c r="K32" i="108"/>
  <c r="K42" i="108"/>
  <c r="O11" i="108"/>
  <c r="K35" i="108"/>
  <c r="K41" i="108"/>
  <c r="O9" i="108"/>
  <c r="K18" i="108"/>
  <c r="K55" i="108" s="1"/>
  <c r="K16" i="108"/>
  <c r="K44" i="108"/>
  <c r="K33" i="108"/>
  <c r="K11" i="108"/>
  <c r="K9" i="108"/>
  <c r="K47" i="108"/>
  <c r="K36" i="108"/>
  <c r="K29" i="108"/>
  <c r="K27" i="108"/>
  <c r="K46" i="108"/>
  <c r="K40" i="108"/>
  <c r="K38" i="108"/>
  <c r="K34" i="108"/>
  <c r="K30" i="108"/>
  <c r="K48" i="108"/>
  <c r="K26" i="108"/>
  <c r="K39" i="108"/>
  <c r="K10" i="108"/>
  <c r="J51" i="108"/>
  <c r="O18" i="108"/>
  <c r="M49" i="108"/>
  <c r="O15" i="108"/>
  <c r="N49" i="108"/>
  <c r="K40" i="83" s="1"/>
  <c r="O12" i="108"/>
  <c r="K23" i="108"/>
  <c r="O8" i="108"/>
  <c r="J49" i="108"/>
  <c r="G40" i="83" s="1"/>
  <c r="K14" i="108"/>
  <c r="K12" i="108"/>
  <c r="O16" i="108"/>
  <c r="K15" i="108"/>
  <c r="G49" i="108"/>
  <c r="D40" i="83" s="1"/>
  <c r="P8" i="108"/>
  <c r="I49" i="108"/>
  <c r="F40" i="83" s="1"/>
  <c r="O10" i="108"/>
  <c r="O14" i="108"/>
  <c r="N13" i="107"/>
  <c r="J15" i="107"/>
  <c r="O8" i="107"/>
  <c r="O11" i="107"/>
  <c r="G13" i="107"/>
  <c r="D33" i="104" s="1"/>
  <c r="K6" i="107"/>
  <c r="P8" i="107"/>
  <c r="P13" i="107" s="1"/>
  <c r="I13" i="107"/>
  <c r="F33" i="104" s="1"/>
  <c r="J13" i="107"/>
  <c r="G33" i="104" s="1"/>
  <c r="N47" i="106"/>
  <c r="K34" i="83" s="1"/>
  <c r="P8" i="106"/>
  <c r="K10" i="106"/>
  <c r="I47" i="106"/>
  <c r="F34" i="83" s="1"/>
  <c r="J47" i="106"/>
  <c r="G34" i="83" s="1"/>
  <c r="J51" i="106"/>
  <c r="O9" i="106"/>
  <c r="O12" i="106"/>
  <c r="O16" i="106"/>
  <c r="K10" i="105"/>
  <c r="K12" i="105"/>
  <c r="K9" i="105"/>
  <c r="K6" i="105"/>
  <c r="O11" i="105"/>
  <c r="K11" i="105"/>
  <c r="K8" i="105"/>
  <c r="P8" i="105"/>
  <c r="G17" i="105"/>
  <c r="H36" i="82" s="1"/>
  <c r="V36" i="82" s="1"/>
  <c r="G13" i="105"/>
  <c r="I17" i="105"/>
  <c r="J15" i="105"/>
  <c r="M13" i="105"/>
  <c r="N13" i="105"/>
  <c r="I13" i="105"/>
  <c r="J13" i="105"/>
  <c r="O6" i="105"/>
  <c r="O10" i="105"/>
  <c r="J17" i="105"/>
  <c r="K36" i="82" s="1"/>
  <c r="P36" i="82" s="1"/>
  <c r="O9" i="105"/>
  <c r="O12" i="105"/>
  <c r="H51" i="103"/>
  <c r="F58" i="103"/>
  <c r="B50" i="103"/>
  <c r="H47" i="103"/>
  <c r="E32" i="83" s="1"/>
  <c r="E43" i="83" s="1"/>
  <c r="F47" i="103"/>
  <c r="C32" i="83" s="1"/>
  <c r="C43" i="83" s="1"/>
  <c r="A47" i="103"/>
  <c r="J46" i="103"/>
  <c r="I46" i="103"/>
  <c r="G46" i="103"/>
  <c r="J45" i="103"/>
  <c r="I45" i="103"/>
  <c r="G45" i="103"/>
  <c r="J44" i="103"/>
  <c r="I44" i="103"/>
  <c r="G44" i="103"/>
  <c r="J42" i="103"/>
  <c r="I42" i="103"/>
  <c r="G42" i="103"/>
  <c r="J40" i="103"/>
  <c r="I40" i="103"/>
  <c r="G40" i="103"/>
  <c r="J39" i="103"/>
  <c r="I39" i="103"/>
  <c r="G39" i="103"/>
  <c r="J38" i="103"/>
  <c r="I38" i="103"/>
  <c r="G38" i="103"/>
  <c r="J37" i="103"/>
  <c r="I37" i="103"/>
  <c r="G37" i="103"/>
  <c r="J36" i="103"/>
  <c r="I36" i="103"/>
  <c r="G36" i="103"/>
  <c r="J34" i="103"/>
  <c r="I34" i="103"/>
  <c r="G34" i="103"/>
  <c r="J33" i="103"/>
  <c r="I33" i="103"/>
  <c r="G33" i="103"/>
  <c r="J32" i="103"/>
  <c r="I32" i="103"/>
  <c r="G32" i="103"/>
  <c r="J31" i="103"/>
  <c r="I31" i="103"/>
  <c r="G31" i="103"/>
  <c r="J30" i="103"/>
  <c r="I30" i="103"/>
  <c r="G30" i="103"/>
  <c r="J28" i="103"/>
  <c r="I28" i="103"/>
  <c r="G28" i="103"/>
  <c r="J27" i="103"/>
  <c r="I27" i="103"/>
  <c r="G27" i="103"/>
  <c r="J26" i="103"/>
  <c r="I26" i="103"/>
  <c r="G26" i="103"/>
  <c r="J25" i="103"/>
  <c r="I25" i="103"/>
  <c r="G25" i="103"/>
  <c r="J24" i="103"/>
  <c r="I24" i="103"/>
  <c r="G24" i="103"/>
  <c r="J22" i="103"/>
  <c r="G22" i="103"/>
  <c r="J21" i="103"/>
  <c r="G21" i="103"/>
  <c r="J20" i="103"/>
  <c r="G20" i="103"/>
  <c r="N19" i="103"/>
  <c r="M19" i="103"/>
  <c r="J19" i="103"/>
  <c r="P19" i="103" s="1"/>
  <c r="G19" i="103"/>
  <c r="N17" i="103"/>
  <c r="M17" i="103"/>
  <c r="J17" i="103"/>
  <c r="P17" i="103" s="1"/>
  <c r="I17" i="103"/>
  <c r="G17" i="103"/>
  <c r="N16" i="103"/>
  <c r="M16" i="103"/>
  <c r="J16" i="103"/>
  <c r="P16" i="103" s="1"/>
  <c r="I16" i="103"/>
  <c r="G16" i="103"/>
  <c r="N15" i="103"/>
  <c r="M15" i="103"/>
  <c r="J15" i="103"/>
  <c r="O15" i="103" s="1"/>
  <c r="I15" i="103"/>
  <c r="G15" i="103"/>
  <c r="N14" i="103"/>
  <c r="M14" i="103"/>
  <c r="J14" i="103"/>
  <c r="O14" i="103" s="1"/>
  <c r="I14" i="103"/>
  <c r="G14" i="103"/>
  <c r="N12" i="103"/>
  <c r="M12" i="103"/>
  <c r="J12" i="103"/>
  <c r="P12" i="103" s="1"/>
  <c r="I12" i="103"/>
  <c r="G12" i="103"/>
  <c r="N11" i="103"/>
  <c r="M11" i="103"/>
  <c r="J11" i="103"/>
  <c r="P11" i="103" s="1"/>
  <c r="I11" i="103"/>
  <c r="G11" i="103"/>
  <c r="N10" i="103"/>
  <c r="M10" i="103"/>
  <c r="J10" i="103"/>
  <c r="O10" i="103" s="1"/>
  <c r="I10" i="103"/>
  <c r="G10" i="103"/>
  <c r="N9" i="103"/>
  <c r="M9" i="103"/>
  <c r="J9" i="103"/>
  <c r="I9" i="103"/>
  <c r="G9" i="103"/>
  <c r="N8" i="103"/>
  <c r="M8" i="103"/>
  <c r="J8" i="103"/>
  <c r="P8" i="103" s="1"/>
  <c r="I8" i="103"/>
  <c r="G8" i="103"/>
  <c r="J3" i="103"/>
  <c r="J2" i="103"/>
  <c r="P119" i="82" l="1"/>
  <c r="V68" i="82"/>
  <c r="D2" i="144"/>
  <c r="V121" i="82"/>
  <c r="P68" i="82"/>
  <c r="I68" i="82"/>
  <c r="J117" i="82"/>
  <c r="J119" i="82"/>
  <c r="F6" i="144"/>
  <c r="F8" i="144" s="1"/>
  <c r="O20" i="103"/>
  <c r="P20" i="103"/>
  <c r="P47" i="106"/>
  <c r="L33" i="83" s="1"/>
  <c r="P49" i="108"/>
  <c r="L40" i="83" s="1"/>
  <c r="O33" i="103"/>
  <c r="P33" i="103"/>
  <c r="O27" i="103"/>
  <c r="P27" i="103"/>
  <c r="O40" i="103"/>
  <c r="P40" i="103"/>
  <c r="T117" i="82"/>
  <c r="Q117" i="82"/>
  <c r="R117" i="82" s="1"/>
  <c r="O22" i="103"/>
  <c r="P22" i="103"/>
  <c r="O42" i="103"/>
  <c r="P42" i="103"/>
  <c r="P117" i="82"/>
  <c r="O46" i="103"/>
  <c r="P46" i="103"/>
  <c r="O34" i="103"/>
  <c r="P34" i="103"/>
  <c r="O28" i="103"/>
  <c r="P28" i="103"/>
  <c r="O36" i="103"/>
  <c r="P36" i="103"/>
  <c r="O13" i="107"/>
  <c r="O39" i="103"/>
  <c r="P39" i="103"/>
  <c r="O24" i="103"/>
  <c r="P24" i="103"/>
  <c r="O44" i="103"/>
  <c r="P44" i="103"/>
  <c r="O37" i="103"/>
  <c r="P37" i="103"/>
  <c r="O26" i="103"/>
  <c r="P26" i="103"/>
  <c r="O25" i="103"/>
  <c r="P25" i="103"/>
  <c r="O45" i="103"/>
  <c r="P45" i="103"/>
  <c r="O21" i="103"/>
  <c r="P21" i="103"/>
  <c r="O30" i="103"/>
  <c r="P30" i="103"/>
  <c r="O31" i="103"/>
  <c r="P31" i="103"/>
  <c r="O38" i="103"/>
  <c r="P38" i="103"/>
  <c r="O32" i="103"/>
  <c r="P32" i="103"/>
  <c r="L34" i="83"/>
  <c r="K53" i="108"/>
  <c r="L68" i="82" s="1"/>
  <c r="K17" i="103"/>
  <c r="E41" i="104"/>
  <c r="G41" i="104" s="1"/>
  <c r="G31" i="81" s="1"/>
  <c r="G58" i="106"/>
  <c r="J58" i="106"/>
  <c r="O47" i="106"/>
  <c r="I58" i="106"/>
  <c r="G121" i="82"/>
  <c r="K72" i="109"/>
  <c r="J24" i="105"/>
  <c r="G31" i="104"/>
  <c r="I60" i="108"/>
  <c r="J60" i="108"/>
  <c r="G60" i="108"/>
  <c r="K8" i="103"/>
  <c r="K51" i="106"/>
  <c r="K38" i="103"/>
  <c r="K42" i="103"/>
  <c r="K31" i="103"/>
  <c r="O8" i="103"/>
  <c r="K33" i="103"/>
  <c r="H58" i="103"/>
  <c r="K10" i="103"/>
  <c r="P15" i="103"/>
  <c r="K36" i="103"/>
  <c r="O49" i="108"/>
  <c r="K51" i="108"/>
  <c r="K49" i="108"/>
  <c r="H40" i="83" s="1"/>
  <c r="K17" i="107"/>
  <c r="K24" i="107" s="1"/>
  <c r="K13" i="107"/>
  <c r="H33" i="104" s="1"/>
  <c r="K15" i="107"/>
  <c r="K47" i="106"/>
  <c r="H34" i="83" s="1"/>
  <c r="K49" i="106"/>
  <c r="I24" i="105"/>
  <c r="F31" i="104"/>
  <c r="G24" i="105"/>
  <c r="D31" i="104"/>
  <c r="P13" i="105"/>
  <c r="K17" i="105"/>
  <c r="L36" i="82" s="1"/>
  <c r="K13" i="105"/>
  <c r="O13" i="105"/>
  <c r="K15" i="105"/>
  <c r="K45" i="103"/>
  <c r="K26" i="103"/>
  <c r="K37" i="103"/>
  <c r="K40" i="103"/>
  <c r="K39" i="103"/>
  <c r="K14" i="103"/>
  <c r="K11" i="103"/>
  <c r="K46" i="103"/>
  <c r="K30" i="103"/>
  <c r="K27" i="103"/>
  <c r="K20" i="103"/>
  <c r="K15" i="103"/>
  <c r="K28" i="103"/>
  <c r="K24" i="103"/>
  <c r="K21" i="103"/>
  <c r="K34" i="103"/>
  <c r="K16" i="103"/>
  <c r="K25" i="103"/>
  <c r="O11" i="103"/>
  <c r="K32" i="103"/>
  <c r="K9" i="103"/>
  <c r="K12" i="103"/>
  <c r="N47" i="103"/>
  <c r="K32" i="83" s="1"/>
  <c r="K22" i="103"/>
  <c r="K19" i="103"/>
  <c r="K44" i="103"/>
  <c r="J51" i="103"/>
  <c r="K28" i="82" s="1"/>
  <c r="P28" i="82" s="1"/>
  <c r="O17" i="103"/>
  <c r="M47" i="103"/>
  <c r="G47" i="103"/>
  <c r="G51" i="103"/>
  <c r="H28" i="82" s="1"/>
  <c r="I51" i="103"/>
  <c r="J49" i="103"/>
  <c r="P10" i="103"/>
  <c r="P14" i="103"/>
  <c r="I47" i="103"/>
  <c r="J47" i="103"/>
  <c r="G32" i="83" s="1"/>
  <c r="G43" i="83" s="1"/>
  <c r="O9" i="103"/>
  <c r="O12" i="103"/>
  <c r="O16" i="103"/>
  <c r="O19" i="103"/>
  <c r="P9" i="103"/>
  <c r="F28" i="82"/>
  <c r="F121" i="82" s="1"/>
  <c r="D4" i="144" l="1"/>
  <c r="D8" i="144" s="1"/>
  <c r="D11" i="144" s="1"/>
  <c r="E6" i="144"/>
  <c r="J68" i="82"/>
  <c r="E2" i="144"/>
  <c r="E4" i="144" s="1"/>
  <c r="P121" i="82"/>
  <c r="E3" i="144"/>
  <c r="E31" i="81"/>
  <c r="K58" i="106"/>
  <c r="K60" i="108"/>
  <c r="I121" i="82"/>
  <c r="I58" i="103"/>
  <c r="J121" i="82"/>
  <c r="G58" i="103"/>
  <c r="H121" i="82"/>
  <c r="J58" i="103"/>
  <c r="K121" i="82"/>
  <c r="K24" i="105"/>
  <c r="H31" i="104"/>
  <c r="F32" i="83"/>
  <c r="F43" i="83" s="1"/>
  <c r="F41" i="104"/>
  <c r="F31" i="81" s="1"/>
  <c r="D32" i="83"/>
  <c r="D43" i="83" s="1"/>
  <c r="D41" i="104"/>
  <c r="K51" i="103"/>
  <c r="L28" i="82" s="1"/>
  <c r="K49" i="103"/>
  <c r="K47" i="103"/>
  <c r="O47" i="103"/>
  <c r="P47" i="103"/>
  <c r="L32" i="83" s="1"/>
  <c r="L43" i="83" s="1"/>
  <c r="E8" i="144" l="1"/>
  <c r="F11" i="144"/>
  <c r="E11" i="144"/>
  <c r="L34" i="81"/>
  <c r="K58" i="103"/>
  <c r="H41" i="104"/>
  <c r="H31" i="81" s="1"/>
  <c r="D31" i="81"/>
  <c r="H32" i="83"/>
  <c r="H43" i="83" s="1"/>
  <c r="K43" i="83"/>
  <c r="K46" i="83" s="1"/>
  <c r="L121" i="82" l="1"/>
  <c r="L46" i="83"/>
  <c r="N34" i="81" l="1"/>
  <c r="C30" i="81"/>
  <c r="C32" i="81" l="1"/>
  <c r="G7" i="83"/>
  <c r="G6" i="83"/>
  <c r="F30" i="81" l="1"/>
  <c r="F32" i="81" s="1"/>
  <c r="E30" i="81"/>
  <c r="D30" i="81"/>
  <c r="D32" i="81" l="1"/>
  <c r="E32" i="81"/>
  <c r="H30" i="81" l="1"/>
  <c r="O34" i="81"/>
  <c r="O35" i="81" s="1"/>
  <c r="M34" i="81"/>
  <c r="M35" i="81" s="1"/>
  <c r="G30" i="81"/>
  <c r="H32" i="81" l="1"/>
  <c r="L124" i="82" s="1"/>
  <c r="G32" i="81"/>
  <c r="L35" i="81" l="1"/>
  <c r="K124" i="82"/>
  <c r="H34" i="81"/>
  <c r="H35" i="81" s="1"/>
  <c r="H36" i="81" s="1"/>
  <c r="N35" i="8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46" authorId="0" shapeId="0" xr:uid="{F5F80794-2249-4D21-9033-AF76E28E38CC}">
      <text>
        <r>
          <rPr>
            <b/>
            <sz val="9"/>
            <color indexed="81"/>
            <rFont val="Tahoma"/>
            <family val="2"/>
          </rPr>
          <t>Himal Kosala:</t>
        </r>
        <r>
          <rPr>
            <sz val="9"/>
            <color indexed="81"/>
            <rFont val="Tahoma"/>
            <family val="2"/>
          </rPr>
          <t xml:space="preserve">
WIR exlcuded this</t>
        </r>
      </text>
    </comment>
    <comment ref="F54" authorId="0" shapeId="0" xr:uid="{3CA45669-4B3B-4170-85D5-6BB9F7AD9E3C}">
      <text>
        <r>
          <rPr>
            <b/>
            <sz val="9"/>
            <color indexed="81"/>
            <rFont val="Tahoma"/>
            <family val="2"/>
          </rPr>
          <t>Himal Kosala:</t>
        </r>
        <r>
          <rPr>
            <sz val="9"/>
            <color indexed="81"/>
            <rFont val="Tahoma"/>
            <family val="2"/>
          </rPr>
          <t xml:space="preserve">
WIR excluded this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1023B67F-A4F0-4379-946B-8A9C0B8C6155}">
      <text>
        <r>
          <rPr>
            <b/>
            <sz val="9"/>
            <color indexed="81"/>
            <rFont val="Tahoma"/>
            <family val="2"/>
          </rPr>
          <t>Himal Kosala:</t>
        </r>
        <r>
          <rPr>
            <sz val="9"/>
            <color indexed="81"/>
            <rFont val="Tahoma"/>
            <family val="2"/>
          </rPr>
          <t xml:space="preserve">
Please submited the approved WIR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8E330498-1C69-4FB8-B371-F09CA6134DEB}">
      <text>
        <r>
          <rPr>
            <b/>
            <sz val="9"/>
            <color indexed="81"/>
            <rFont val="Tahoma"/>
            <family val="2"/>
          </rPr>
          <t>Himal Kosala:</t>
        </r>
        <r>
          <rPr>
            <sz val="9"/>
            <color indexed="81"/>
            <rFont val="Tahoma"/>
            <family val="2"/>
          </rPr>
          <t xml:space="preserve">
Please submited the approved WIR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9FE73023-4AD5-42F2-A5EA-64B6953383F2}">
      <text>
        <r>
          <rPr>
            <b/>
            <sz val="9"/>
            <color indexed="81"/>
            <rFont val="Tahoma"/>
            <family val="2"/>
          </rPr>
          <t>Himal Kosala:</t>
        </r>
        <r>
          <rPr>
            <sz val="9"/>
            <color indexed="81"/>
            <rFont val="Tahoma"/>
            <family val="2"/>
          </rPr>
          <t xml:space="preserve">
Please submited the approved WIR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3" authorId="0" shapeId="0" xr:uid="{07114CE2-4DFB-43ED-852A-7086C1978AB6}">
      <text>
        <r>
          <rPr>
            <b/>
            <sz val="9"/>
            <color indexed="81"/>
            <rFont val="Tahoma"/>
            <family val="2"/>
          </rPr>
          <t>Himal Kosala:</t>
        </r>
        <r>
          <rPr>
            <sz val="9"/>
            <color indexed="81"/>
            <rFont val="Tahoma"/>
            <family val="2"/>
          </rPr>
          <t xml:space="preserve">
Please submited the approved WIR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2" authorId="0" shapeId="0" xr:uid="{4DF4CCFA-43DC-430A-98F4-4348D3275C37}">
      <text>
        <r>
          <rPr>
            <b/>
            <sz val="9"/>
            <color indexed="81"/>
            <rFont val="Tahoma"/>
            <family val="2"/>
          </rPr>
          <t>Himal Kosala:</t>
        </r>
        <r>
          <rPr>
            <sz val="9"/>
            <color indexed="81"/>
            <rFont val="Tahoma"/>
            <family val="2"/>
          </rPr>
          <t xml:space="preserve">
Please submited the approved WIR</t>
        </r>
      </text>
    </comment>
    <comment ref="G23" authorId="0" shapeId="0" xr:uid="{65425881-E6CE-4D0D-8679-D0DDD4E147AD}">
      <text>
        <r>
          <rPr>
            <b/>
            <sz val="9"/>
            <color indexed="81"/>
            <rFont val="Tahoma"/>
            <family val="2"/>
          </rPr>
          <t>Himal Kosala:</t>
        </r>
        <r>
          <rPr>
            <sz val="9"/>
            <color indexed="81"/>
            <rFont val="Tahoma"/>
            <family val="2"/>
          </rPr>
          <t xml:space="preserve">
Please submited the approved WIR</t>
        </r>
      </text>
    </comment>
    <comment ref="G24" authorId="0" shapeId="0" xr:uid="{0F17E69D-9C0E-4A02-A3DA-95034820BD9A}">
      <text>
        <r>
          <rPr>
            <b/>
            <sz val="9"/>
            <color indexed="81"/>
            <rFont val="Tahoma"/>
            <family val="2"/>
          </rPr>
          <t>Himal Kosala:</t>
        </r>
        <r>
          <rPr>
            <sz val="9"/>
            <color indexed="81"/>
            <rFont val="Tahoma"/>
            <family val="2"/>
          </rPr>
          <t xml:space="preserve">
Please submited the approved WIR</t>
        </r>
      </text>
    </comment>
    <comment ref="G25" authorId="0" shapeId="0" xr:uid="{CE005FB1-DF96-43BA-8C31-6692738FFD96}">
      <text>
        <r>
          <rPr>
            <b/>
            <sz val="9"/>
            <color indexed="81"/>
            <rFont val="Tahoma"/>
            <family val="2"/>
          </rPr>
          <t>Himal Kosala:</t>
        </r>
        <r>
          <rPr>
            <sz val="9"/>
            <color indexed="81"/>
            <rFont val="Tahoma"/>
            <family val="2"/>
          </rPr>
          <t xml:space="preserve">
Please submited the approved WIR</t>
        </r>
      </text>
    </comment>
    <comment ref="G34" authorId="0" shapeId="0" xr:uid="{AEB6EDB3-A5B7-41D0-A713-AD27277DF0BA}">
      <text>
        <r>
          <rPr>
            <b/>
            <sz val="9"/>
            <color indexed="81"/>
            <rFont val="Tahoma"/>
            <family val="2"/>
          </rPr>
          <t>Himal Kosala:</t>
        </r>
        <r>
          <rPr>
            <sz val="9"/>
            <color indexed="81"/>
            <rFont val="Tahoma"/>
            <family val="2"/>
          </rPr>
          <t xml:space="preserve">
Please submited the approved WIR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44" authorId="0" shapeId="0" xr:uid="{758E1AFC-6B09-4DF9-BBF1-D2CB6355330D}">
      <text>
        <r>
          <rPr>
            <b/>
            <sz val="9"/>
            <color indexed="81"/>
            <rFont val="Tahoma"/>
            <family val="2"/>
          </rPr>
          <t>Himal Kosala:</t>
        </r>
        <r>
          <rPr>
            <sz val="9"/>
            <color indexed="81"/>
            <rFont val="Tahoma"/>
            <family val="2"/>
          </rPr>
          <t xml:space="preserve">
No WIR</t>
        </r>
      </text>
    </comment>
    <comment ref="I45" authorId="0" shapeId="0" xr:uid="{107514AD-503A-4D6F-BE44-FBD366F14F38}">
      <text>
        <r>
          <rPr>
            <b/>
            <sz val="9"/>
            <color indexed="81"/>
            <rFont val="Tahoma"/>
            <family val="2"/>
          </rPr>
          <t>Himal Kosala:</t>
        </r>
        <r>
          <rPr>
            <sz val="9"/>
            <color indexed="81"/>
            <rFont val="Tahoma"/>
            <family val="2"/>
          </rPr>
          <t xml:space="preserve">
No WIR</t>
        </r>
      </text>
    </comment>
    <comment ref="I46" authorId="0" shapeId="0" xr:uid="{79D8C81C-54A0-4BEF-B38B-E18A7467ED16}">
      <text>
        <r>
          <rPr>
            <b/>
            <sz val="9"/>
            <color indexed="81"/>
            <rFont val="Tahoma"/>
            <family val="2"/>
          </rPr>
          <t>Himal Kosala:</t>
        </r>
        <r>
          <rPr>
            <sz val="9"/>
            <color indexed="81"/>
            <rFont val="Tahoma"/>
            <family val="2"/>
          </rPr>
          <t xml:space="preserve">
No WIR</t>
        </r>
      </text>
    </comment>
    <comment ref="I47" authorId="0" shapeId="0" xr:uid="{FF3B6162-8833-4E09-A383-BAAA64922C58}">
      <text>
        <r>
          <rPr>
            <b/>
            <sz val="9"/>
            <color indexed="81"/>
            <rFont val="Tahoma"/>
            <family val="2"/>
          </rPr>
          <t>Himal Kosala:</t>
        </r>
        <r>
          <rPr>
            <sz val="9"/>
            <color indexed="81"/>
            <rFont val="Tahoma"/>
            <family val="2"/>
          </rPr>
          <t xml:space="preserve">
No WIR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92455AC5-CE1E-44F0-96D3-804A6E0DB165}">
      <text>
        <r>
          <rPr>
            <b/>
            <sz val="9"/>
            <color indexed="81"/>
            <rFont val="Tahoma"/>
            <family val="2"/>
          </rPr>
          <t>Himal Kosala:</t>
        </r>
        <r>
          <rPr>
            <sz val="9"/>
            <color indexed="81"/>
            <rFont val="Tahoma"/>
            <family val="2"/>
          </rPr>
          <t xml:space="preserve">
Please submited the approved WIR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4" authorId="0" shapeId="0" xr:uid="{7B536ED3-C587-46FA-8C14-6CECAF666154}">
      <text>
        <r>
          <rPr>
            <b/>
            <sz val="9"/>
            <color indexed="81"/>
            <rFont val="Tahoma"/>
            <family val="2"/>
          </rPr>
          <t>Himal Kosala:</t>
        </r>
        <r>
          <rPr>
            <sz val="9"/>
            <color indexed="81"/>
            <rFont val="Tahoma"/>
            <family val="2"/>
          </rPr>
          <t xml:space="preserve">
Please submited the approved WIR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3" authorId="0" shapeId="0" xr:uid="{C8007B7D-1080-4BDB-AA94-0907F8B40B54}">
      <text>
        <r>
          <rPr>
            <b/>
            <sz val="9"/>
            <color indexed="81"/>
            <rFont val="Tahoma"/>
            <family val="2"/>
          </rPr>
          <t>Himal Kosala:</t>
        </r>
        <r>
          <rPr>
            <sz val="9"/>
            <color indexed="81"/>
            <rFont val="Tahoma"/>
            <family val="2"/>
          </rPr>
          <t xml:space="preserve">
Please submited the approved WIR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26" authorId="0" shapeId="0" xr:uid="{93989C44-70E6-4C33-A1EB-F20A3204CF8C}">
      <text>
        <r>
          <rPr>
            <b/>
            <sz val="9"/>
            <color indexed="81"/>
            <rFont val="Tahoma"/>
            <family val="2"/>
          </rPr>
          <t>Himal Kosala:</t>
        </r>
        <r>
          <rPr>
            <sz val="9"/>
            <color indexed="81"/>
            <rFont val="Tahoma"/>
            <family val="2"/>
          </rPr>
          <t xml:space="preserve">
Please submited the approved WIR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G22" authorId="0" shapeId="0" xr:uid="{9666A721-FD48-49EB-AA42-4788B9442808}">
      <text>
        <r>
          <rPr>
            <b/>
            <sz val="9"/>
            <color indexed="81"/>
            <rFont val="Tahoma"/>
            <family val="2"/>
          </rPr>
          <t>Himal Kosala:</t>
        </r>
        <r>
          <rPr>
            <sz val="9"/>
            <color indexed="81"/>
            <rFont val="Tahoma"/>
            <family val="2"/>
          </rPr>
          <t xml:space="preserve">
Please submited the approved WIR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F19" authorId="0" shapeId="0" xr:uid="{A4E01FE4-56C6-4E4A-9BC1-2DE682926B11}">
      <text>
        <r>
          <rPr>
            <b/>
            <sz val="9"/>
            <color indexed="81"/>
            <rFont val="Tahoma"/>
            <family val="2"/>
          </rPr>
          <t>Himal Kosala:</t>
        </r>
        <r>
          <rPr>
            <sz val="9"/>
            <color indexed="81"/>
            <rFont val="Tahoma"/>
            <family val="2"/>
          </rPr>
          <t xml:space="preserve">
Please submited the approved WIR</t>
        </r>
      </text>
    </comment>
  </commentList>
</comments>
</file>

<file path=xl/sharedStrings.xml><?xml version="1.0" encoding="utf-8"?>
<sst xmlns="http://schemas.openxmlformats.org/spreadsheetml/2006/main" count="1813" uniqueCount="488">
  <si>
    <t>Dear Sir,</t>
  </si>
  <si>
    <t>This is for your kind approval and further proceedings.</t>
  </si>
  <si>
    <t>Attn:</t>
  </si>
  <si>
    <t>TOTAL AMOUNT</t>
  </si>
  <si>
    <t>Project Name/ Title:</t>
  </si>
  <si>
    <t>Mr. Sreeraj Raju</t>
  </si>
  <si>
    <t>Sub-Contract Agreement No.:</t>
  </si>
  <si>
    <t>S.R. No.</t>
  </si>
  <si>
    <t>Mobile #: 055-1658707</t>
  </si>
  <si>
    <r>
      <t xml:space="preserve">Email: </t>
    </r>
    <r>
      <rPr>
        <u/>
        <sz val="12"/>
        <rFont val="Arial"/>
        <family val="2"/>
      </rPr>
      <t>sreeraj.raju@gcsconcrete.ae</t>
    </r>
  </si>
  <si>
    <t xml:space="preserve">Net Amount due to this Invoice = </t>
  </si>
  <si>
    <t>QS Manager</t>
  </si>
  <si>
    <t>PAYMENT APPLICATION</t>
  </si>
  <si>
    <t>Date of Performance:</t>
  </si>
  <si>
    <t>We are submitting the completed measurements as attached and invoice bill as follows:</t>
  </si>
  <si>
    <t>Particular</t>
  </si>
  <si>
    <t>Previous</t>
  </si>
  <si>
    <t>Current</t>
  </si>
  <si>
    <t>Cummulative</t>
  </si>
  <si>
    <t>Area (m2)</t>
  </si>
  <si>
    <t>Amount (AED)</t>
  </si>
  <si>
    <t>Supply and Installation of Floor Screed</t>
  </si>
  <si>
    <t xml:space="preserve">Sub Total </t>
  </si>
  <si>
    <t>“It is hereby declared and agreed that if the Value Added Tax (VAT)is applicable to receipts of this invoice retrospectively from inception or prospectively from the date of implementation of VAT, the company reserves its right to collect the same from the recipient of this invoice and whose name is written above, in line with the impending VAT laws and regulations as implemented in the UAE.”</t>
  </si>
  <si>
    <t>Thanks and best regards,</t>
  </si>
  <si>
    <t>BOQ Summary</t>
  </si>
  <si>
    <t>ITEM</t>
  </si>
  <si>
    <t>Description</t>
  </si>
  <si>
    <t>A</t>
  </si>
  <si>
    <t>SCREED WORKS</t>
  </si>
  <si>
    <t>TOTAL =</t>
  </si>
  <si>
    <t>Summary</t>
  </si>
  <si>
    <t>S.R.   No.</t>
  </si>
  <si>
    <t xml:space="preserve">Previous  </t>
  </si>
  <si>
    <t>Total (m2)</t>
  </si>
  <si>
    <t>Total Amt (AED)</t>
  </si>
  <si>
    <t>SCREED MEASUREMENT</t>
  </si>
  <si>
    <t>M/s.</t>
  </si>
  <si>
    <t>Less: 10% Retention</t>
  </si>
  <si>
    <t>SN</t>
  </si>
  <si>
    <t>Room Number</t>
  </si>
  <si>
    <t xml:space="preserve">Thickness                     (mm)        </t>
  </si>
  <si>
    <t>Rate (AED)</t>
  </si>
  <si>
    <t>Total Area  (m2)</t>
  </si>
  <si>
    <t>Total Amount  (AED)</t>
  </si>
  <si>
    <t>TOTAL</t>
  </si>
  <si>
    <t>current</t>
  </si>
  <si>
    <t>cumu</t>
  </si>
  <si>
    <t>Sr. Project Manager</t>
  </si>
  <si>
    <t>current qty</t>
  </si>
  <si>
    <t>current volume</t>
  </si>
  <si>
    <t>cumulative volume</t>
  </si>
  <si>
    <t>GCS German Concrete Works LLC</t>
  </si>
  <si>
    <t>Basement wet areas and podium areas in 10th,17th, 23rd and 29th Levels</t>
  </si>
  <si>
    <t>Supply and Apply of sand cement level screed as drawing A-6522 section detail 8</t>
  </si>
  <si>
    <t>From 51mm to 60mm</t>
  </si>
  <si>
    <t>m2</t>
  </si>
  <si>
    <t>B</t>
  </si>
  <si>
    <t>C</t>
  </si>
  <si>
    <t>D</t>
  </si>
  <si>
    <t>E</t>
  </si>
  <si>
    <t>F</t>
  </si>
  <si>
    <t>From 41mm to 50mm</t>
  </si>
  <si>
    <t>From 61mm to 70mm</t>
  </si>
  <si>
    <t>From 71mm to 80mm</t>
  </si>
  <si>
    <t>From 81mm to 90mm</t>
  </si>
  <si>
    <t>From 91mm to 100mm</t>
  </si>
  <si>
    <t>Balconies/Terraces</t>
  </si>
  <si>
    <t>G</t>
  </si>
  <si>
    <t xml:space="preserve">H </t>
  </si>
  <si>
    <t>J</t>
  </si>
  <si>
    <t>K</t>
  </si>
  <si>
    <t>Supply and Apply of Screed (unbonded) to falls, minimum of 70-100mm thick as drawing A-6523 detail 5</t>
  </si>
  <si>
    <t>Supply and Laying of 25mm thick Rigid Insulation in accordance with the specifications and drawings</t>
  </si>
  <si>
    <t>L</t>
  </si>
  <si>
    <t>To Horizontal</t>
  </si>
  <si>
    <t>Supply and Laying of 25mm thick Rigid Insulation (XPS Insulation, density 32-35 kg/m3)</t>
  </si>
  <si>
    <t>M</t>
  </si>
  <si>
    <t>Podium areas in Ground, 2nd, 4th Levels</t>
  </si>
  <si>
    <t>Supply and Apply of Screed (unbonded) to falls, minimum of 70-100mm thick as drawing A-6522 detail 7</t>
  </si>
  <si>
    <t>Supply and Laying of 50mm thick Rigid Insulation in accordance with the specifications and drawings</t>
  </si>
  <si>
    <t xml:space="preserve">To Horizontal </t>
  </si>
  <si>
    <t>Supply and Laying of 50mm thick Rigid Insulation (XPS Insulation, density 32-35 kg/m3)</t>
  </si>
  <si>
    <t>Supply and Apply cement unbonded sand screed to receive finishes all in accordance with the contract requirements, drawings and specifications based on readymix concrete screed from DM approved supplier as drawing A-6523 detail 3</t>
  </si>
  <si>
    <t>Hotel tower suites upto 51mm to 60mm</t>
  </si>
  <si>
    <t xml:space="preserve">Hotel tower corridors upto 51mm to 60mm </t>
  </si>
  <si>
    <t xml:space="preserve">Apartment tower suites upto 51mm to 60mm </t>
  </si>
  <si>
    <t xml:space="preserve">Apartment tower corridors upto 51mm to 60mm </t>
  </si>
  <si>
    <t xml:space="preserve">All other areas upto 51mm to 60mm </t>
  </si>
  <si>
    <t xml:space="preserve">From 41mm to 50mm </t>
  </si>
  <si>
    <t>H</t>
  </si>
  <si>
    <t xml:space="preserve">Ditto from 61mm to 70mm </t>
  </si>
  <si>
    <t xml:space="preserve">Ditto from 71mm to 80mm </t>
  </si>
  <si>
    <t xml:space="preserve">Ditto from 81mm to 90mm </t>
  </si>
  <si>
    <t xml:space="preserve">Ditto from 91mm to 100mm </t>
  </si>
  <si>
    <t>Supply and Apply cement unbonded sand screed to receive finishes all in accordance with the contract requirements, drawings and specifications based on readymix concrete screed from DM approved supplier as drawing A-6522 detail 3</t>
  </si>
  <si>
    <t>N</t>
  </si>
  <si>
    <t>P</t>
  </si>
  <si>
    <t>Q</t>
  </si>
  <si>
    <t>R</t>
  </si>
  <si>
    <t xml:space="preserve">From 61mm to 70mm </t>
  </si>
  <si>
    <t xml:space="preserve">From 71mm to 80mm </t>
  </si>
  <si>
    <t xml:space="preserve">From 81mm to 90mm </t>
  </si>
  <si>
    <t xml:space="preserve">From 91mm to 100mm </t>
  </si>
  <si>
    <t xml:space="preserve">Upto 150mm </t>
  </si>
  <si>
    <t>Rate Only</t>
  </si>
  <si>
    <t>6mm reinforcement in screed for crack control</t>
  </si>
  <si>
    <t>Supply and Laying of Regupol 7210 C Acoustic Underlay insulation including perimeter strips and masking tape (Airborne Sound Insulation: 49 dB DnTw) as per the drawing and specification</t>
  </si>
  <si>
    <t>5mm thick; 49dB DnTw</t>
  </si>
  <si>
    <t>Additional Items
The Subcontractor is to detail below any additional items with quantities and rates not previously included to complete the build up of the lump sum Subcontractor fail to insert any items hereunder, it will be deemed that his lump sum price for the Subcontract includes all works as required by the tender drawings and specification and no subsequent claim for any additional item will be entertained</t>
  </si>
  <si>
    <t>Additional Pump bosting charges for level 25 and above</t>
  </si>
  <si>
    <t>From 41mm to 50mm thick</t>
  </si>
  <si>
    <t>From 51mm to 60mm thick</t>
  </si>
  <si>
    <t>From 61mm to 70mm thick</t>
  </si>
  <si>
    <t>From 71mm to 80mm thick</t>
  </si>
  <si>
    <t>From 81mm to 90mm thick</t>
  </si>
  <si>
    <t>From 91mm to 100mm thick</t>
  </si>
  <si>
    <t>Up to 150mm thick + 6mm reinforcement</t>
  </si>
  <si>
    <t>FTR</t>
  </si>
  <si>
    <t>BOQ QTY</t>
  </si>
  <si>
    <t>BOQ AMT</t>
  </si>
  <si>
    <t>SUM QTY</t>
  </si>
  <si>
    <t>SUM AMT</t>
  </si>
  <si>
    <t>Project Manager</t>
  </si>
  <si>
    <t>REMAINING AREA AS PER KHANSAHEB LATESR QUOTE</t>
  </si>
  <si>
    <t>UNIT</t>
  </si>
  <si>
    <t>RATE</t>
  </si>
  <si>
    <t>Remarks</t>
  </si>
  <si>
    <t>Pre-Pcked Screed Due to Logistic Constaints and for Balcony Area</t>
  </si>
  <si>
    <t>Due to increase in Raw Material Prices the Rate for Insulation is Increased</t>
  </si>
  <si>
    <t>Due to the increase in Raw Material Prices (Sand,Cement, Diese etc.) there is a increaseb in the cost further all Additional Rate only items is included in this Rates</t>
  </si>
  <si>
    <t>Pre-Pcked Screed Due to Logistic Constaints for Higher Level Areas</t>
  </si>
  <si>
    <t>Variation</t>
  </si>
  <si>
    <t>As per the Ref.GCS-UAE-EY-VA-BB-SC1409-00 on 5th january 2021                                     Supply and Apply of Un-Bonded Diamond Poly Fibre Modified Screed System (Dry density 20250+/-50Kg/m3), with 500 guage Ploythene Sheet as a seperation layer to receive finishes. Surface Regularity 1/2, in situ crushing resistance category A/B, compressive strength between20-25 MPa after 28 days, all in accordance with BS 8204.01.2003</t>
  </si>
  <si>
    <t>Up to 170 mm</t>
  </si>
  <si>
    <t>Up to 180 mm</t>
  </si>
  <si>
    <t>In our Previous Price Quote this thickness was not included but as per Site condition this thickness is coming in the Ground ,Level 2 &amp; Level 4 areas so it is included in the BOQ</t>
  </si>
  <si>
    <t>Up to 190 mm</t>
  </si>
  <si>
    <t>Up to 200 mm</t>
  </si>
  <si>
    <t>Dorchester Hotel &amp; Residences</t>
  </si>
  <si>
    <t>Khansaheb Civil Engineering L.L.C</t>
  </si>
  <si>
    <t>PO Box. 2716</t>
  </si>
  <si>
    <t xml:space="preserve">Al Rashidiya </t>
  </si>
  <si>
    <t>Dubai , United Arab Emirates</t>
  </si>
  <si>
    <t>Chris McCann</t>
  </si>
  <si>
    <t>SC Ref No. 201A220002/K100/KD/SK/0045 Dated On 2nd June 2022</t>
  </si>
  <si>
    <t>GCS Monthly claim</t>
  </si>
  <si>
    <t>Cumulative</t>
  </si>
  <si>
    <t>Balcony areas</t>
  </si>
  <si>
    <r>
      <t>Screed Measurements -</t>
    </r>
    <r>
      <rPr>
        <b/>
        <u/>
        <sz val="10"/>
        <color rgb="FFFF0000"/>
        <rFont val="Century Gothic"/>
        <family val="2"/>
      </rPr>
      <t xml:space="preserve"> L-20</t>
    </r>
  </si>
  <si>
    <t>Balcony GL 21-24</t>
  </si>
  <si>
    <t>LEVEL 15</t>
  </si>
  <si>
    <t>LEVEL 16</t>
  </si>
  <si>
    <t>LEVEL 17</t>
  </si>
  <si>
    <t>LEVEL 18</t>
  </si>
  <si>
    <t>LEVEL 19</t>
  </si>
  <si>
    <t>LEVEL 20</t>
  </si>
  <si>
    <t>LEVEL 21</t>
  </si>
  <si>
    <t>LEVEL 22</t>
  </si>
  <si>
    <t>LEVEL 23</t>
  </si>
  <si>
    <t>LEVEL 24</t>
  </si>
  <si>
    <t>LEVEL 25</t>
  </si>
  <si>
    <t>LEVEL 26</t>
  </si>
  <si>
    <t>LEVEL 27</t>
  </si>
  <si>
    <t>LEVEL 28</t>
  </si>
  <si>
    <t>LEVEL 29</t>
  </si>
  <si>
    <t>INSULATION MEASUREMENT</t>
  </si>
  <si>
    <r>
      <t>Insulation Measurements -</t>
    </r>
    <r>
      <rPr>
        <b/>
        <u/>
        <sz val="10"/>
        <color rgb="FFFF0000"/>
        <rFont val="Century Gothic"/>
        <family val="2"/>
      </rPr>
      <t xml:space="preserve"> L-20</t>
    </r>
  </si>
  <si>
    <t>Upto 25 mm Thickness Insulation</t>
  </si>
  <si>
    <t>Supply and Installation Insulation</t>
  </si>
  <si>
    <r>
      <t>Screed Measurements -</t>
    </r>
    <r>
      <rPr>
        <b/>
        <u/>
        <sz val="10"/>
        <color rgb="FFFF0000"/>
        <rFont val="Century Gothic"/>
        <family val="2"/>
      </rPr>
      <t xml:space="preserve"> L-22</t>
    </r>
  </si>
  <si>
    <r>
      <t>Insulation Measurements -</t>
    </r>
    <r>
      <rPr>
        <b/>
        <u/>
        <sz val="10"/>
        <color rgb="FFFF0000"/>
        <rFont val="Century Gothic"/>
        <family val="2"/>
      </rPr>
      <t xml:space="preserve"> L-22</t>
    </r>
  </si>
  <si>
    <r>
      <t>Screed Measurements -</t>
    </r>
    <r>
      <rPr>
        <b/>
        <u/>
        <sz val="10"/>
        <color rgb="FFFF0000"/>
        <rFont val="Century Gothic"/>
        <family val="2"/>
      </rPr>
      <t xml:space="preserve"> L-28</t>
    </r>
  </si>
  <si>
    <t xml:space="preserve">D-01-C </t>
  </si>
  <si>
    <r>
      <t>Screed Measurements -</t>
    </r>
    <r>
      <rPr>
        <b/>
        <u/>
        <sz val="10"/>
        <color rgb="FFFF0000"/>
        <rFont val="Century Gothic"/>
        <family val="2"/>
      </rPr>
      <t xml:space="preserve"> Basement-01</t>
    </r>
  </si>
  <si>
    <t>Zone-03</t>
  </si>
  <si>
    <t>Upto 180mm thick</t>
  </si>
  <si>
    <t>Basement-01</t>
  </si>
  <si>
    <r>
      <t>Screed Measurements -</t>
    </r>
    <r>
      <rPr>
        <b/>
        <u/>
        <sz val="10"/>
        <color rgb="FFFF0000"/>
        <rFont val="Century Gothic"/>
        <family val="2"/>
      </rPr>
      <t xml:space="preserve"> L-05</t>
    </r>
  </si>
  <si>
    <t>Upto 200mm thick</t>
  </si>
  <si>
    <t>AREA-01 GL 01 -02 MONTH OF JULY 22</t>
  </si>
  <si>
    <r>
      <t>Insulation  Measurements -</t>
    </r>
    <r>
      <rPr>
        <b/>
        <u/>
        <sz val="10"/>
        <color rgb="FFFF0000"/>
        <rFont val="Century Gothic"/>
        <family val="2"/>
      </rPr>
      <t xml:space="preserve"> Basement-01</t>
    </r>
  </si>
  <si>
    <t>External Seating Area</t>
  </si>
  <si>
    <t>Upto 150mm thick</t>
  </si>
  <si>
    <t>Loading Dock GL 17-18</t>
  </si>
  <si>
    <t>EXTERNAL SEATING AREA</t>
  </si>
  <si>
    <r>
      <t>Screed Measurements -</t>
    </r>
    <r>
      <rPr>
        <b/>
        <u/>
        <sz val="10"/>
        <color rgb="FFFF0000"/>
        <rFont val="Century Gothic"/>
        <family val="2"/>
      </rPr>
      <t xml:space="preserve"> L-06</t>
    </r>
  </si>
  <si>
    <t>GFHG65556</t>
  </si>
  <si>
    <t>BALCONY GL C -G &amp; 01-04</t>
  </si>
  <si>
    <t>LEVEL 01</t>
  </si>
  <si>
    <t>LEVEL 02</t>
  </si>
  <si>
    <t>LEVEL 03</t>
  </si>
  <si>
    <t>LEVEL 04</t>
  </si>
  <si>
    <t>LEVEL 05</t>
  </si>
  <si>
    <t>LEVEL 06</t>
  </si>
  <si>
    <r>
      <t>Insulation  Measurements -</t>
    </r>
    <r>
      <rPr>
        <b/>
        <u/>
        <sz val="10"/>
        <color rgb="FFFF0000"/>
        <rFont val="Century Gothic"/>
        <family val="2"/>
      </rPr>
      <t xml:space="preserve"> Level -06</t>
    </r>
  </si>
  <si>
    <t>LEVEL 1</t>
  </si>
  <si>
    <t>LEVEL 2</t>
  </si>
  <si>
    <t>LEVEL 3</t>
  </si>
  <si>
    <t>LEVEL 4</t>
  </si>
  <si>
    <t>LEVEL 5</t>
  </si>
  <si>
    <t>LEVEL 6</t>
  </si>
  <si>
    <t>LEVEL 7</t>
  </si>
  <si>
    <r>
      <t>Screed Measurements -</t>
    </r>
    <r>
      <rPr>
        <b/>
        <u/>
        <sz val="10"/>
        <color rgb="FFFF0000"/>
        <rFont val="Century Gothic"/>
        <family val="2"/>
      </rPr>
      <t xml:space="preserve"> L-27</t>
    </r>
  </si>
  <si>
    <t>Balcony GL 15-22</t>
  </si>
  <si>
    <t>Balcony GL 15-19</t>
  </si>
  <si>
    <r>
      <t>Insulation  Measurements -</t>
    </r>
    <r>
      <rPr>
        <b/>
        <u/>
        <sz val="10"/>
        <color rgb="FFFF0000"/>
        <rFont val="Century Gothic"/>
        <family val="2"/>
      </rPr>
      <t xml:space="preserve"> Level -27</t>
    </r>
  </si>
  <si>
    <r>
      <t>Screed Measurements -</t>
    </r>
    <r>
      <rPr>
        <b/>
        <u/>
        <sz val="10"/>
        <color rgb="FFFF0000"/>
        <rFont val="Century Gothic"/>
        <family val="2"/>
      </rPr>
      <t xml:space="preserve"> L-26</t>
    </r>
  </si>
  <si>
    <t>Balcony GL 18-19</t>
  </si>
  <si>
    <r>
      <t>Insulation  Measurements -</t>
    </r>
    <r>
      <rPr>
        <b/>
        <u/>
        <sz val="10"/>
        <color rgb="FFFF0000"/>
        <rFont val="Century Gothic"/>
        <family val="2"/>
      </rPr>
      <t xml:space="preserve"> Level -26</t>
    </r>
  </si>
  <si>
    <r>
      <t>Screed Measurements -</t>
    </r>
    <r>
      <rPr>
        <b/>
        <u/>
        <sz val="10"/>
        <color rgb="FFFF0000"/>
        <rFont val="Century Gothic"/>
        <family val="2"/>
      </rPr>
      <t xml:space="preserve"> L-25</t>
    </r>
  </si>
  <si>
    <t>Balcony GL 21-22</t>
  </si>
  <si>
    <t>Balcony GL 14-15</t>
  </si>
  <si>
    <r>
      <t>Insulation  Measurements -</t>
    </r>
    <r>
      <rPr>
        <b/>
        <u/>
        <sz val="10"/>
        <color rgb="FFFF0000"/>
        <rFont val="Century Gothic"/>
        <family val="2"/>
      </rPr>
      <t xml:space="preserve"> Level -25</t>
    </r>
  </si>
  <si>
    <t>From 61mm to 70mm thick(Pre Packed )</t>
  </si>
  <si>
    <t>From 61mm to 70mm thick(Prepacked)</t>
  </si>
  <si>
    <t>Area-01 month of july -22(Zone-03)</t>
  </si>
  <si>
    <t>WIR NO</t>
  </si>
  <si>
    <t>GCS-AX-WR-L27-00384</t>
  </si>
  <si>
    <t>GCS-AX-WR-L27-00386</t>
  </si>
  <si>
    <t>GCS-AX-WR-L05-00385-FOR POLYTHENE</t>
  </si>
  <si>
    <r>
      <t>Screed Measurements -</t>
    </r>
    <r>
      <rPr>
        <b/>
        <u/>
        <sz val="10"/>
        <color rgb="FFFF0000"/>
        <rFont val="Century Gothic"/>
        <family val="2"/>
      </rPr>
      <t xml:space="preserve"> L-2</t>
    </r>
  </si>
  <si>
    <t>AREA-01 MONTH OF AUG-22</t>
  </si>
  <si>
    <t>AREA-02 MONTH OF AUG-22</t>
  </si>
  <si>
    <t>AREA-03  MONTH OF AUG-22</t>
  </si>
  <si>
    <t>AREA-04 MONTH OF AUG-22</t>
  </si>
  <si>
    <t>AREA-05 MONTH OF AUG-22</t>
  </si>
  <si>
    <r>
      <t>Screed Measurements -</t>
    </r>
    <r>
      <rPr>
        <b/>
        <u/>
        <sz val="10"/>
        <color rgb="FFFF0000"/>
        <rFont val="Century Gothic"/>
        <family val="2"/>
      </rPr>
      <t xml:space="preserve"> L-4</t>
    </r>
  </si>
  <si>
    <t>GROUND FLOOR</t>
  </si>
  <si>
    <r>
      <t>Screed Measurements -</t>
    </r>
    <r>
      <rPr>
        <b/>
        <u/>
        <sz val="10"/>
        <color rgb="FFFF0000"/>
        <rFont val="Century Gothic"/>
        <family val="2"/>
      </rPr>
      <t xml:space="preserve"> Ground floor</t>
    </r>
  </si>
  <si>
    <t>Pool plant area balcony</t>
  </si>
  <si>
    <t>Balcony GL 03-04</t>
  </si>
  <si>
    <r>
      <t>Screed Measurements -</t>
    </r>
    <r>
      <rPr>
        <b/>
        <u/>
        <sz val="10"/>
        <color rgb="FFFF0000"/>
        <rFont val="Century Gothic"/>
        <family val="2"/>
      </rPr>
      <t xml:space="preserve"> L-29</t>
    </r>
  </si>
  <si>
    <t>GCS-AX-WR-L05-00385</t>
  </si>
  <si>
    <t>wir no</t>
  </si>
  <si>
    <t>GCS-AX-WR-L4-00390_00_B</t>
  </si>
  <si>
    <t>AREA-01 MONTH OF AUG-22(planter area)</t>
  </si>
  <si>
    <t>GCS-LX-WR-GF-00391_01_B</t>
  </si>
  <si>
    <t xml:space="preserve">GCS-AX-WR-GF-00392_00_B </t>
  </si>
  <si>
    <t>GCS-LX-WR-L29-000393_00_B</t>
  </si>
  <si>
    <t>GCS-LX-WR-L27-00397_00_B (1)</t>
  </si>
  <si>
    <t xml:space="preserve">GCS-AX-WR-L27-00386&amp;GCS-LX-WR-L27-00397_00_B </t>
  </si>
  <si>
    <t>GCS-LX-WR-GF-00398_00_B</t>
  </si>
  <si>
    <t>GCS-LX-WR-L02-00399_00_B</t>
  </si>
  <si>
    <t>AREA-01 MONTH OF JULY-22(House keeping lobby &amp; garbage Room )</t>
  </si>
  <si>
    <t>GCS-AX-WR-L27-00377</t>
  </si>
  <si>
    <t>GCS-LX-WR-L25-00380</t>
  </si>
  <si>
    <t>GCS-LX-WR-L25-00396_00_B &amp;GCS-LX-WR-L25-00380</t>
  </si>
  <si>
    <t>House Keeping Lobby</t>
  </si>
  <si>
    <t>Upto 200 mm thick</t>
  </si>
  <si>
    <t>GCS-AX-WR-GF-00389</t>
  </si>
  <si>
    <t>GCS-LX-WR-L04-00407</t>
  </si>
  <si>
    <t>AREA-01 MONTH OF SEP-22(planter area)</t>
  </si>
  <si>
    <t>GCS-LX-WR-GF-00406</t>
  </si>
  <si>
    <t>LPG Tank</t>
  </si>
  <si>
    <t>AREA-01 MONTH OF SEP-22 (PLANTER AREA )</t>
  </si>
  <si>
    <t>AREA-02 MONTH OF SEP-22(planter area)</t>
  </si>
  <si>
    <t>AREA-03  MONTH OF SEP-22(planter area)</t>
  </si>
  <si>
    <t>Upto 180 mm thick</t>
  </si>
  <si>
    <t>GCS-AX-WR-GF-00413</t>
  </si>
  <si>
    <t>FEMALE WC</t>
  </si>
  <si>
    <t>BALL ROOM VESTIBULE</t>
  </si>
  <si>
    <t>GCS-AX-WR-GF-00411</t>
  </si>
  <si>
    <t>AREA-01 MONTH OF sep-22(Planter Area Gl 13-15)</t>
  </si>
  <si>
    <r>
      <t>Screed Measurements -</t>
    </r>
    <r>
      <rPr>
        <b/>
        <u/>
        <sz val="10"/>
        <color rgb="FFFF0000"/>
        <rFont val="Century Gothic"/>
        <family val="2"/>
      </rPr>
      <t xml:space="preserve"> L-08</t>
    </r>
  </si>
  <si>
    <t>BALCONY GL U-X &amp; 22-23</t>
  </si>
  <si>
    <t>LEVEL 07</t>
  </si>
  <si>
    <t>LEVEL 08</t>
  </si>
  <si>
    <t>GCS-AX-WR-L08-00412</t>
  </si>
  <si>
    <t>WIR NUMBER</t>
  </si>
  <si>
    <r>
      <t>Screed Measurements -</t>
    </r>
    <r>
      <rPr>
        <b/>
        <u/>
        <sz val="10"/>
        <color rgb="FFFF0000"/>
        <rFont val="Century Gothic"/>
        <family val="2"/>
      </rPr>
      <t xml:space="preserve"> L-30</t>
    </r>
  </si>
  <si>
    <t>GCS-AX-WR-L30-0038</t>
  </si>
  <si>
    <t>GCS-AX-WR-L30-0039</t>
  </si>
  <si>
    <t>FF LOBBY</t>
  </si>
  <si>
    <t>HOUSE KEEPING LOBBY</t>
  </si>
  <si>
    <t>LEVEL 30</t>
  </si>
  <si>
    <t>Balcony GL 20-24</t>
  </si>
  <si>
    <t>GCS-AX-WR-L26-00408</t>
  </si>
  <si>
    <t>AREA-03 MONTH OF SEP-22 (PLANTER AREA GL 17-18 )</t>
  </si>
  <si>
    <t>AREA-02  MONTH OF SEP-22 (PLANTER AREA GL 8-11 )</t>
  </si>
  <si>
    <t xml:space="preserve">Corridor </t>
  </si>
  <si>
    <t>GCS-LX-WR-ML-00404</t>
  </si>
  <si>
    <t>wir number</t>
  </si>
  <si>
    <t>GCS-AX-WR-L-06-00402</t>
  </si>
  <si>
    <r>
      <t>Insulation  Measurements -</t>
    </r>
    <r>
      <rPr>
        <b/>
        <u/>
        <sz val="10"/>
        <color rgb="FFFF0000"/>
        <rFont val="Century Gothic"/>
        <family val="2"/>
      </rPr>
      <t xml:space="preserve"> Level -08</t>
    </r>
  </si>
  <si>
    <t>LEVEL 8</t>
  </si>
  <si>
    <t>GCS-LX-WR-GF-00416</t>
  </si>
  <si>
    <t>PLANTING GL14-16</t>
  </si>
  <si>
    <t>GCS-LX-WR-L04-00415</t>
  </si>
  <si>
    <t>PLANTING GL9-16</t>
  </si>
  <si>
    <t>GCS-LX-WR-L04-00425</t>
  </si>
  <si>
    <t>Balcony GL 12-15</t>
  </si>
  <si>
    <t>GCS-AX-WR-L26-00420</t>
  </si>
  <si>
    <t>GCS-AX-WR-L27-00414</t>
  </si>
  <si>
    <t>Penthouse P5 balcony</t>
  </si>
  <si>
    <t>GCS-AX-WR-L28-00421</t>
  </si>
  <si>
    <t>WIR Number</t>
  </si>
  <si>
    <r>
      <t>Insulation  Measurements -</t>
    </r>
    <r>
      <rPr>
        <b/>
        <u/>
        <sz val="10"/>
        <color rgb="FFFF0000"/>
        <rFont val="Century Gothic"/>
        <family val="2"/>
      </rPr>
      <t xml:space="preserve"> Level -28</t>
    </r>
  </si>
  <si>
    <t>PENTHOUSE P4 BALCONY</t>
  </si>
  <si>
    <t>GCS-AX-WR-L26-00413</t>
  </si>
  <si>
    <r>
      <t>Screed Measurements -</t>
    </r>
    <r>
      <rPr>
        <b/>
        <u/>
        <sz val="10"/>
        <color rgb="FFFF0000"/>
        <rFont val="Century Gothic"/>
        <family val="2"/>
      </rPr>
      <t xml:space="preserve"> L-23</t>
    </r>
  </si>
  <si>
    <t>GCS-AX-WR-L023-00428</t>
  </si>
  <si>
    <t>Pump Room/BHU Storage</t>
  </si>
  <si>
    <t>ATTIC SLAB AREA REF oct-22 drawing</t>
  </si>
  <si>
    <t>GCS-AX-WR-GF-00419</t>
  </si>
  <si>
    <t>AREA-01 GL A-D MONTH OF JULY 22</t>
  </si>
  <si>
    <r>
      <t>Screed Measurements -</t>
    </r>
    <r>
      <rPr>
        <b/>
        <u/>
        <sz val="10"/>
        <color rgb="FFFF0000"/>
        <rFont val="Century Gothic"/>
        <family val="2"/>
      </rPr>
      <t xml:space="preserve"> L-1</t>
    </r>
  </si>
  <si>
    <t>Room Service Support AREA</t>
  </si>
  <si>
    <t>GCS-AX-WR-GF-00423</t>
  </si>
  <si>
    <t>Room Service</t>
  </si>
  <si>
    <t>LIFT LOBBY</t>
  </si>
  <si>
    <t>STORAGE AREA</t>
  </si>
  <si>
    <t>BALL ROOM AREA REF OCT-22 DRAWING</t>
  </si>
  <si>
    <t>GCS-AX-WR-GF-00422</t>
  </si>
  <si>
    <r>
      <t>Screed Measurements -</t>
    </r>
    <r>
      <rPr>
        <b/>
        <u/>
        <sz val="10"/>
        <color rgb="FFFF0000"/>
        <rFont val="Century Gothic"/>
        <family val="2"/>
      </rPr>
      <t xml:space="preserve"> L-14</t>
    </r>
  </si>
  <si>
    <t>From 51mm to 60mm thick(Prepacked Screed)</t>
  </si>
  <si>
    <t>AREA-01 MONTH OF OCT -22</t>
  </si>
  <si>
    <t>GCS-LX-WR-L04-00426</t>
  </si>
  <si>
    <t>LEVEL 14</t>
  </si>
  <si>
    <r>
      <t>Screed Measurements -</t>
    </r>
    <r>
      <rPr>
        <b/>
        <u/>
        <sz val="10"/>
        <color rgb="FFFF0000"/>
        <rFont val="Century Gothic"/>
        <family val="2"/>
      </rPr>
      <t xml:space="preserve"> L-16</t>
    </r>
  </si>
  <si>
    <t>MALE WC</t>
  </si>
  <si>
    <t>GCS-AX-WR-GF-00443</t>
  </si>
  <si>
    <t xml:space="preserve">BOH CORRIDOR </t>
  </si>
  <si>
    <t xml:space="preserve">STORAGE </t>
  </si>
  <si>
    <t>AREA -01 MONTH NOV -2022</t>
  </si>
  <si>
    <t>GCS-LX-WR-GF-00442</t>
  </si>
  <si>
    <t xml:space="preserve">ROOFTOP POOL LOBBY </t>
  </si>
  <si>
    <t>GCS-AX-WR-GF-00438</t>
  </si>
  <si>
    <t xml:space="preserve">CORRIDOR </t>
  </si>
  <si>
    <t>GCS-AX-WR-GF-00434</t>
  </si>
  <si>
    <t>LANDSCAPE AREA NOV-2022</t>
  </si>
  <si>
    <t>GCS-LX-WR-GF-00432</t>
  </si>
  <si>
    <t>COLD ROOM 2 NOS</t>
  </si>
  <si>
    <t>GCS-AX-WR-GF-00431</t>
  </si>
  <si>
    <t>BALCONY GL 03 - 04 &amp; 07 - 09</t>
  </si>
  <si>
    <t>GCS-AX-WR-L-06-00441</t>
  </si>
  <si>
    <r>
      <t>Screed Measurements -</t>
    </r>
    <r>
      <rPr>
        <b/>
        <u/>
        <sz val="10"/>
        <color rgb="FFFF0000"/>
        <rFont val="Century Gothic"/>
        <family val="2"/>
      </rPr>
      <t xml:space="preserve"> L-18</t>
    </r>
  </si>
  <si>
    <t>BALCONY GL 18 - 23 &amp; S - X &amp; 21- 23</t>
  </si>
  <si>
    <t>GCS-LX-WR-L04-00433</t>
  </si>
  <si>
    <r>
      <t>Insulation  Measurements -</t>
    </r>
    <r>
      <rPr>
        <b/>
        <u/>
        <sz val="10"/>
        <color rgb="FFFF0000"/>
        <rFont val="Century Gothic"/>
        <family val="2"/>
      </rPr>
      <t xml:space="preserve"> Level -18</t>
    </r>
  </si>
  <si>
    <r>
      <t>Screed Measurements -</t>
    </r>
    <r>
      <rPr>
        <b/>
        <u/>
        <sz val="10"/>
        <color rgb="FFFF0000"/>
        <rFont val="Century Gothic"/>
        <family val="2"/>
      </rPr>
      <t xml:space="preserve"> L-19</t>
    </r>
  </si>
  <si>
    <t xml:space="preserve">HOTEL </t>
  </si>
  <si>
    <t>AREA-01 MONTH OF NOV -22</t>
  </si>
  <si>
    <t>GCS-LX-WR-L04-00430</t>
  </si>
  <si>
    <t>GCS-AX-WR-L023-00429</t>
  </si>
  <si>
    <t>AREA 2 NO. -NOV 2022</t>
  </si>
  <si>
    <t>GCS-AX-WR-L023-00435</t>
  </si>
  <si>
    <t>BALCONY GL 02 - 08</t>
  </si>
  <si>
    <r>
      <t>Insulation  Measurements -</t>
    </r>
    <r>
      <rPr>
        <b/>
        <u/>
        <sz val="10"/>
        <color rgb="FFFF0000"/>
        <rFont val="Century Gothic"/>
        <family val="2"/>
      </rPr>
      <t xml:space="preserve"> Level -23</t>
    </r>
  </si>
  <si>
    <t>AREA NOV 2022</t>
  </si>
  <si>
    <t>GCS-AX-WR-L26-00446</t>
  </si>
  <si>
    <t>GCS-AX-WR-L27-00444</t>
  </si>
  <si>
    <t xml:space="preserve">Electrical Room </t>
  </si>
  <si>
    <t xml:space="preserve">GSM Room </t>
  </si>
  <si>
    <t>171- 180 mm thick - PREPACKED SCREED</t>
  </si>
  <si>
    <t xml:space="preserve">From 101mm to 110mm </t>
  </si>
  <si>
    <t xml:space="preserve">From 111mm to 120mm </t>
  </si>
  <si>
    <t xml:space="preserve">From 121mm to 130mm </t>
  </si>
  <si>
    <t xml:space="preserve">From 131mm to 140mm </t>
  </si>
  <si>
    <t xml:space="preserve">From 141mm to 150mm </t>
  </si>
  <si>
    <t xml:space="preserve">From 151mm to 160mm </t>
  </si>
  <si>
    <t xml:space="preserve">From 161mm to 170mm </t>
  </si>
  <si>
    <t xml:space="preserve">From 171mm to 180mm </t>
  </si>
  <si>
    <t xml:space="preserve">From 181mm to 190mm </t>
  </si>
  <si>
    <t xml:space="preserve">From 191mm to 200mm </t>
  </si>
  <si>
    <t>Pre-Packed Variation for higher thickness
V. Ref: 
GCS-UAE-EY-VA-DR-SC1583-01</t>
  </si>
  <si>
    <t>From 51mm to 60mm thick - PREPACKED SCREED</t>
  </si>
  <si>
    <t>Area 1 - Nov 2022</t>
  </si>
  <si>
    <t>GCS-AX-WR-L04-00439</t>
  </si>
  <si>
    <t>From 61mm to 70mm thick - PREPACKED SCREED</t>
  </si>
  <si>
    <t>AREA-01 MONTH OF Dec  -22</t>
  </si>
  <si>
    <t>GCS-AX-WR-L19-00447</t>
  </si>
  <si>
    <t>AREA -01 Dec 2022</t>
  </si>
  <si>
    <t>GCS-AX-WR-L26-00451&amp; 00446</t>
  </si>
  <si>
    <t>GCS-LX-WR-L23-00459</t>
  </si>
  <si>
    <t>Plant room area month of jan -23 gl 2-4</t>
  </si>
  <si>
    <t>GCS-AX-WR-L23-00457</t>
  </si>
  <si>
    <t>Plant room area month of jan -23 gl 4-6</t>
  </si>
  <si>
    <t>GCS-AX-WR-L23-00458</t>
  </si>
  <si>
    <t>From 61-70 mm thick</t>
  </si>
  <si>
    <t>Balcony GL C TO H</t>
  </si>
  <si>
    <t>GCS-AX-WR-L23-00455</t>
  </si>
  <si>
    <t>Flower cold room</t>
  </si>
  <si>
    <t>Bevarage cold room-02</t>
  </si>
  <si>
    <t>Bevarage cold room-01</t>
  </si>
  <si>
    <t>General purpose cold room</t>
  </si>
  <si>
    <t>Block ice production room</t>
  </si>
  <si>
    <t>Freezer room 1&amp;2</t>
  </si>
  <si>
    <t>Fish cold room</t>
  </si>
  <si>
    <t>Seafood cold room</t>
  </si>
  <si>
    <t>Prepare food cold room1</t>
  </si>
  <si>
    <t>Feezer Room</t>
  </si>
  <si>
    <t>Holding cold room</t>
  </si>
  <si>
    <t xml:space="preserve">Up to 190mm thick </t>
  </si>
  <si>
    <t>PANTRY</t>
  </si>
  <si>
    <t>GCS-AX-WR-L02-00454</t>
  </si>
  <si>
    <t>GCS-AX-WR-L04-00452</t>
  </si>
  <si>
    <r>
      <t>Screed Measurements -</t>
    </r>
    <r>
      <rPr>
        <b/>
        <u/>
        <sz val="10"/>
        <color rgb="FFFF0000"/>
        <rFont val="Century Gothic"/>
        <family val="2"/>
      </rPr>
      <t xml:space="preserve"> L-07</t>
    </r>
  </si>
  <si>
    <t>BALCONY GL V-X &amp; 21-24</t>
  </si>
  <si>
    <r>
      <t>Insulation  Measurements -</t>
    </r>
    <r>
      <rPr>
        <b/>
        <u/>
        <sz val="10"/>
        <color rgb="FFFF0000"/>
        <rFont val="Century Gothic"/>
        <family val="2"/>
      </rPr>
      <t xml:space="preserve"> Level -07</t>
    </r>
  </si>
  <si>
    <t>GCS-AX-WR-ML-00462</t>
  </si>
  <si>
    <r>
      <t>Screed Measurements -</t>
    </r>
    <r>
      <rPr>
        <b/>
        <u/>
        <sz val="10"/>
        <color rgb="FFFF0000"/>
        <rFont val="Century Gothic"/>
        <family val="2"/>
      </rPr>
      <t xml:space="preserve"> L-10</t>
    </r>
  </si>
  <si>
    <t>GCS-AX-WR-L10-00461</t>
  </si>
  <si>
    <t>LEVEL 09</t>
  </si>
  <si>
    <t>LEVEL 10</t>
  </si>
  <si>
    <r>
      <t>Insulation  Measurements -</t>
    </r>
    <r>
      <rPr>
        <b/>
        <u/>
        <sz val="10"/>
        <color rgb="FFFF0000"/>
        <rFont val="Century Gothic"/>
        <family val="2"/>
      </rPr>
      <t xml:space="preserve"> Level -10</t>
    </r>
  </si>
  <si>
    <t>Balcony GL U-X &amp; 22-23</t>
  </si>
  <si>
    <r>
      <t>Insulation  Measurements -</t>
    </r>
    <r>
      <rPr>
        <b/>
        <u/>
        <sz val="10"/>
        <color rgb="FFFF0000"/>
        <rFont val="Century Gothic"/>
        <family val="2"/>
      </rPr>
      <t xml:space="preserve"> Level -16</t>
    </r>
  </si>
  <si>
    <r>
      <t>Screed Measurements -</t>
    </r>
    <r>
      <rPr>
        <b/>
        <u/>
        <sz val="10"/>
        <color rgb="FFFF0000"/>
        <rFont val="Century Gothic"/>
        <family val="2"/>
      </rPr>
      <t xml:space="preserve"> L-21</t>
    </r>
  </si>
  <si>
    <r>
      <t>Insulation  Measurements -</t>
    </r>
    <r>
      <rPr>
        <b/>
        <u/>
        <sz val="10"/>
        <color rgb="FFFF0000"/>
        <rFont val="Century Gothic"/>
        <family val="2"/>
      </rPr>
      <t xml:space="preserve"> Level -21</t>
    </r>
  </si>
  <si>
    <t>GCS-AX-WR-L27-00448</t>
  </si>
  <si>
    <t>Balcony GL Q-X &amp; 22-24</t>
  </si>
  <si>
    <t>GCS-AX-WR-L28-00463</t>
  </si>
  <si>
    <t>From 111mm to 120mm thick</t>
  </si>
  <si>
    <r>
      <t>Insulation  Measurements -</t>
    </r>
    <r>
      <rPr>
        <b/>
        <u/>
        <sz val="10"/>
        <color rgb="FFFF0000"/>
        <rFont val="Century Gothic"/>
        <family val="2"/>
      </rPr>
      <t xml:space="preserve"> Level -29</t>
    </r>
  </si>
  <si>
    <t>GCS-AX-WR-L29-00453&amp;00460</t>
  </si>
  <si>
    <t>Planter area GL 07-11 AREA-01 MONTH OF JAN -23</t>
  </si>
  <si>
    <t>Planter area GL 01-07 &amp; A-D AREA-02 MONTH OF JAN -23</t>
  </si>
  <si>
    <t>AREA -03  MONTH JAN -23 GL 11-18 &amp; C-I</t>
  </si>
  <si>
    <t>AREA -04 MONTH JAN -23 GL 18-21 &amp; Y-Z</t>
  </si>
  <si>
    <t>Upto 170 mm thick</t>
  </si>
  <si>
    <t>AREA -05 MONTH JAN -23 GL 24 &amp; A-U</t>
  </si>
  <si>
    <t>Room service support area GL 19-20</t>
  </si>
  <si>
    <t>Mech Room</t>
  </si>
  <si>
    <t>Ball room areas gl 20-24 &amp;</t>
  </si>
  <si>
    <t>Planter Screed month of jan -23 GL8-11 &amp;  D-E</t>
  </si>
  <si>
    <t>Planter Screed month of jan -23 GL8-11 &amp; G-X5</t>
  </si>
  <si>
    <t>Balcony GL  7 TO 12 &amp; C-D</t>
  </si>
  <si>
    <t>Balcony GL  7 TO 12 &amp; G-H</t>
  </si>
  <si>
    <t>Penthouse po0l deck area Ref Drawing</t>
  </si>
  <si>
    <t xml:space="preserve"> cold room LB168</t>
  </si>
  <si>
    <t xml:space="preserve"> cold room LB1191</t>
  </si>
  <si>
    <t>Back of house arae GL 22-24 &amp; T-V</t>
  </si>
  <si>
    <t>Restaurant boh &amp; Room services GL 19-23 &amp; U-X (jan -23)</t>
  </si>
  <si>
    <t>Balcony GL Q-Y &amp; 22-24</t>
  </si>
  <si>
    <t>Area-01 month of Jan - GL 13-23 &amp;  Q-X</t>
  </si>
  <si>
    <t>Supply and Apply cement unbonded sand screed to receive finishes all in accordance with the contract requirements, drawings and specifications based on readymix concrete screed from DM approved supplier as drawing A-6522 detail 3(Using Mixer Machine )</t>
  </si>
  <si>
    <t>Supply and Apply cement unbonded sand screed to receive finishes all in accordance with the contract requirements, drawings and specifications based on readymix concrete screed from DM approved supplier as drawing A-6522 detail 3(Using Pump Machine )</t>
  </si>
  <si>
    <t>From  21st Jan 2023 to 20th Feb  2023</t>
  </si>
  <si>
    <t>=1529+70</t>
  </si>
  <si>
    <t>From 51mm to 60mm (Using Pump Machine )</t>
  </si>
  <si>
    <t>From 41-50mm thick(Pump MACHINE )</t>
  </si>
  <si>
    <t>From 51-60mm thick(Pump MACHINE )</t>
  </si>
  <si>
    <t>Arae-04 Month of Feb -23 GL 23-25</t>
  </si>
  <si>
    <t>Arae-01 Month of Feb -23 GL 0-2 &amp; F-H</t>
  </si>
  <si>
    <t xml:space="preserve">Arae-02  Month of Feb -23 GL 7-11 </t>
  </si>
  <si>
    <t>Arae-03 Month of Feb -23 GL 11-12</t>
  </si>
  <si>
    <t xml:space="preserve">Area-01 month of Feb -23 GL 11-19 </t>
  </si>
  <si>
    <t>Area-02 month of Feb -23 GL 23-25</t>
  </si>
  <si>
    <t>Area-01 Month of Feb -23 GL D-F</t>
  </si>
  <si>
    <t>Area-02 Month of Feb -23 GL 03-09</t>
  </si>
  <si>
    <t>Area-03  Month of Feb -23 GL 9-12</t>
  </si>
  <si>
    <t>Area-04  Month of Feb -23 GL 18-24</t>
  </si>
  <si>
    <t>From 71mm to 80mm thick(Using Pump Machine )</t>
  </si>
  <si>
    <t>Corridor /Lift Lobby/ room Service Support area</t>
  </si>
  <si>
    <t>GCS-AX-WR-L18-00465</t>
  </si>
  <si>
    <t>From 71mm to 80mm thick(Using Mixer Machine )</t>
  </si>
  <si>
    <t>From 51mm to 60mm thick(Using Mixer Machine )</t>
  </si>
  <si>
    <t>Arae-01 month of feb-23 GL 17-20 &amp; T-U</t>
  </si>
  <si>
    <t>PY-2927-1172-009</t>
  </si>
  <si>
    <t>Less: Previous Certified Amount (Dec -22)</t>
  </si>
  <si>
    <t>Amount in words:  Three Hundred Fifty Six Thousand Six Hundred Fifty Four and 21/100 Dirhams Only ***</t>
  </si>
  <si>
    <t>No</t>
  </si>
  <si>
    <t>BOQ Amount</t>
  </si>
  <si>
    <t>Previous Amount</t>
  </si>
  <si>
    <t>This Month Amount</t>
  </si>
  <si>
    <t>Cumulative Amount</t>
  </si>
  <si>
    <t>Original Scope</t>
  </si>
  <si>
    <t>Variation under original scope</t>
  </si>
  <si>
    <t>KCE Claim</t>
  </si>
  <si>
    <t>Difference</t>
  </si>
  <si>
    <t>Vegetable Fruit Cold Room</t>
  </si>
  <si>
    <t>Poultry Cold Room</t>
  </si>
  <si>
    <t>Arae-01 Month of MARCH -23 GL 7-12 &amp; G-I</t>
  </si>
  <si>
    <t>GCS-AX-WR-GF-00474</t>
  </si>
  <si>
    <t xml:space="preserve">Arae-02 Month of MARCH -23 GL 18-21 </t>
  </si>
  <si>
    <t>Arae-03  Month of MARCH -23 GL 11-17</t>
  </si>
  <si>
    <t>GCS-AX-WR-GF-00474,00468</t>
  </si>
  <si>
    <t>Arae-04  Month of MARCH -23 GL 15-17 &amp; Q-Z</t>
  </si>
  <si>
    <t xml:space="preserve">Arae-05 Month of MARCH -23 GL 21-24 </t>
  </si>
  <si>
    <t>Service apartment entrance Area GL E-H &amp; 1-4</t>
  </si>
  <si>
    <t>GCS-AX-WR-GF-00468</t>
  </si>
  <si>
    <t>Arae-06  planter area Month of MARCH -23 GL A-C</t>
  </si>
  <si>
    <t>Arae-07  planter area Month of MARCH -23 GL 4-6</t>
  </si>
  <si>
    <t>From 191mm to 200mm thick(Using Pump)</t>
  </si>
  <si>
    <t>BMU External Storage</t>
  </si>
  <si>
    <t>Plant room area GL  05-06</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</si>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</sst>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409]mmmm\ d\,\ yyyy;@"/>
    <numFmt numFmtId="166" formatCode="_(* #,##0.0000_);_(* \(#,##0.0000\);_(* &quot;-&quot;??_);_(@_)"/>
  </numFmts>
  <fonts count="70" x14ac:knownFonts="1">
    <font>
      <sz val="10"/>
      <name val="Arial"/>
    </font>
    <font>
      <sz val="11"/>
      <color theme="1"/>
      <name val="Calibri"/>
      <family val="2"/>
      <scheme val="minor"/>
    </font>
    <font>
      <sz val="10"/>
      <name val="Arial"/>
      <family val="2"/>
    </font>
    <font>
      <sz val="12"/>
      <name val="Arial"/>
      <family val="2"/>
    </font>
    <font>
      <sz val="14"/>
      <name val="Arial"/>
      <family val="2"/>
    </font>
    <font>
      <b/>
      <sz val="14"/>
      <name val="Arial"/>
      <family val="2"/>
    </font>
    <font>
      <b/>
      <sz val="12"/>
      <name val="Arial"/>
      <family val="2"/>
    </font>
    <font>
      <sz val="10.5"/>
      <name val="Arial"/>
      <family val="2"/>
    </font>
    <font>
      <b/>
      <sz val="10.5"/>
      <name val="Arial"/>
      <family val="2"/>
    </font>
    <font>
      <b/>
      <sz val="10"/>
      <name val="Arial"/>
      <family val="2"/>
    </font>
    <font>
      <b/>
      <sz val="9"/>
      <name val="Arial"/>
      <family val="2"/>
    </font>
    <font>
      <sz val="9"/>
      <name val="Arial"/>
      <family val="2"/>
    </font>
    <font>
      <sz val="11"/>
      <name val="Arial"/>
      <family val="2"/>
    </font>
    <font>
      <b/>
      <sz val="20"/>
      <name val="Arial"/>
      <family val="2"/>
    </font>
    <font>
      <b/>
      <sz val="13"/>
      <name val="Arial"/>
      <family val="2"/>
    </font>
    <font>
      <b/>
      <sz val="11"/>
      <color theme="1"/>
      <name val="Arial"/>
      <family val="2"/>
    </font>
    <font>
      <b/>
      <sz val="9"/>
      <color rgb="FFFF0000"/>
      <name val="Arial"/>
      <family val="2"/>
    </font>
    <font>
      <b/>
      <sz val="11"/>
      <name val="Arial"/>
      <family val="2"/>
    </font>
    <font>
      <b/>
      <sz val="15"/>
      <name val="Arial"/>
      <family val="2"/>
    </font>
    <font>
      <b/>
      <sz val="12"/>
      <color rgb="FFFF0000"/>
      <name val="Arial"/>
      <family val="2"/>
    </font>
    <font>
      <b/>
      <sz val="12"/>
      <color theme="1"/>
      <name val="Arial"/>
      <family val="2"/>
    </font>
    <font>
      <u/>
      <sz val="12"/>
      <name val="Arial"/>
      <family val="2"/>
    </font>
    <font>
      <b/>
      <sz val="35"/>
      <name val="Arial Narrow"/>
      <family val="2"/>
    </font>
    <font>
      <sz val="13"/>
      <name val="Arial"/>
      <family val="2"/>
    </font>
    <font>
      <i/>
      <sz val="10"/>
      <name val="Arial"/>
      <family val="2"/>
    </font>
    <font>
      <b/>
      <sz val="11"/>
      <color rgb="FFFF0000"/>
      <name val="Arial"/>
      <family val="2"/>
    </font>
    <font>
      <b/>
      <sz val="13"/>
      <color theme="1"/>
      <name val="Arial"/>
      <family val="2"/>
    </font>
    <font>
      <sz val="13"/>
      <color theme="1"/>
      <name val="Arial"/>
      <family val="2"/>
    </font>
    <font>
      <sz val="12"/>
      <color rgb="FFFF0000"/>
      <name val="Arial"/>
      <family val="2"/>
    </font>
    <font>
      <sz val="10"/>
      <color indexed="8"/>
      <name val="Century Gothic"/>
      <family val="2"/>
    </font>
    <font>
      <sz val="9"/>
      <color theme="1"/>
      <name val="Century Gothic"/>
      <family val="2"/>
    </font>
    <font>
      <sz val="10"/>
      <name val="Century Gothic"/>
      <family val="2"/>
    </font>
    <font>
      <sz val="10"/>
      <color theme="1"/>
      <name val="Century Gothic"/>
      <family val="2"/>
    </font>
    <font>
      <b/>
      <u/>
      <sz val="12"/>
      <name val="Century Gothic"/>
      <family val="2"/>
    </font>
    <font>
      <sz val="9"/>
      <name val="Century Gothic"/>
      <family val="2"/>
    </font>
    <font>
      <b/>
      <sz val="11"/>
      <name val="Century Gothic"/>
      <family val="2"/>
    </font>
    <font>
      <b/>
      <sz val="12"/>
      <name val="Century Gothic"/>
      <family val="2"/>
    </font>
    <font>
      <b/>
      <sz val="10"/>
      <name val="Century Gothic"/>
      <family val="2"/>
    </font>
    <font>
      <b/>
      <sz val="10"/>
      <color rgb="FFFF0000"/>
      <name val="Century Gothic"/>
      <family val="2"/>
    </font>
    <font>
      <sz val="10"/>
      <color rgb="FFFF0000"/>
      <name val="Century Gothic"/>
      <family val="2"/>
    </font>
    <font>
      <b/>
      <i/>
      <sz val="10"/>
      <color indexed="8"/>
      <name val="Century Gothic"/>
      <family val="2"/>
    </font>
    <font>
      <b/>
      <sz val="13"/>
      <name val="Century Gothic"/>
      <family val="2"/>
    </font>
    <font>
      <b/>
      <sz val="13"/>
      <color rgb="FFFF0000"/>
      <name val="Century Gothic"/>
      <family val="2"/>
    </font>
    <font>
      <sz val="10.5"/>
      <name val="Century Gothic"/>
      <family val="2"/>
    </font>
    <font>
      <b/>
      <sz val="14"/>
      <name val="Century Gothic"/>
      <family val="2"/>
    </font>
    <font>
      <sz val="14"/>
      <name val="Century Gothic"/>
      <family val="2"/>
    </font>
    <font>
      <sz val="12"/>
      <name val="Century Gothic"/>
      <family val="2"/>
    </font>
    <font>
      <b/>
      <sz val="10.5"/>
      <name val="Century Gothic"/>
      <family val="2"/>
    </font>
    <font>
      <b/>
      <sz val="12"/>
      <color rgb="FFFF0000"/>
      <name val="Century Gothic"/>
      <family val="2"/>
    </font>
    <font>
      <b/>
      <sz val="12"/>
      <color theme="1"/>
      <name val="Century Gothic"/>
      <family val="2"/>
    </font>
    <font>
      <b/>
      <i/>
      <sz val="10"/>
      <name val="Century Gothic"/>
      <family val="2"/>
    </font>
    <font>
      <sz val="10.5"/>
      <color rgb="FFFF0000"/>
      <name val="Century Gothic"/>
      <family val="2"/>
    </font>
    <font>
      <b/>
      <sz val="10.5"/>
      <color rgb="FFFF0000"/>
      <name val="Century Gothic"/>
      <family val="2"/>
    </font>
    <font>
      <b/>
      <sz val="10"/>
      <color theme="1"/>
      <name val="Century Gothic"/>
      <family val="2"/>
    </font>
    <font>
      <b/>
      <u/>
      <sz val="10"/>
      <name val="Century Gothic"/>
      <family val="2"/>
    </font>
    <font>
      <b/>
      <u/>
      <sz val="10"/>
      <color rgb="FFFF0000"/>
      <name val="Century Gothic"/>
      <family val="2"/>
    </font>
    <font>
      <i/>
      <sz val="10"/>
      <color indexed="8"/>
      <name val="Century Gothic"/>
      <family val="2"/>
    </font>
    <font>
      <b/>
      <i/>
      <u/>
      <sz val="10"/>
      <color indexed="8"/>
      <name val="Century Gothic"/>
      <family val="2"/>
    </font>
    <font>
      <i/>
      <sz val="10"/>
      <name val="Century Gothic"/>
      <family val="2"/>
    </font>
    <font>
      <sz val="8"/>
      <name val="Arial"/>
      <family val="2"/>
    </font>
    <font>
      <i/>
      <u/>
      <sz val="10"/>
      <color indexed="8"/>
      <name val="Century Gothic"/>
      <family val="2"/>
    </font>
    <font>
      <b/>
      <i/>
      <u/>
      <sz val="10"/>
      <color theme="3"/>
      <name val="Century Gothic"/>
      <family val="2"/>
    </font>
    <font>
      <b/>
      <i/>
      <u/>
      <sz val="10"/>
      <name val="Century Gothic"/>
      <family val="2"/>
    </font>
    <font>
      <u/>
      <sz val="10"/>
      <name val="Century Gothic"/>
      <family val="2"/>
    </font>
    <font>
      <u/>
      <sz val="10"/>
      <color rgb="FFFF0000"/>
      <name val="Century Gothic"/>
      <family val="2"/>
    </font>
    <font>
      <b/>
      <sz val="8"/>
      <color rgb="FFFF0000"/>
      <name val="Arial"/>
      <family val="2"/>
    </font>
    <font>
      <sz val="11"/>
      <color rgb="FF333333"/>
      <name val="Arial"/>
      <family val="2"/>
    </font>
    <font>
      <sz val="8"/>
      <name val="Arial"/>
      <family val="2"/>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9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indexed="64"/>
      </patternFill>
    </fill>
  </fills>
  <borders count="120">
    <border>
      <left/>
      <right/>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double">
        <color indexed="64"/>
      </right>
      <top style="medium">
        <color indexed="64"/>
      </top>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medium">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top style="hair">
        <color indexed="64"/>
      </top>
      <bottom style="hair">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double">
        <color indexed="64"/>
      </top>
      <bottom style="hair">
        <color indexed="64"/>
      </bottom>
      <diagonal/>
    </border>
    <border>
      <left style="medium">
        <color indexed="64"/>
      </left>
      <right style="double">
        <color indexed="64"/>
      </right>
      <top style="double">
        <color indexed="64"/>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hair">
        <color indexed="64"/>
      </top>
      <bottom/>
      <diagonal/>
    </border>
    <border>
      <left style="thin">
        <color indexed="64"/>
      </left>
      <right style="medium">
        <color indexed="64"/>
      </right>
      <top style="double">
        <color indexed="64"/>
      </top>
      <bottom style="hair">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double">
        <color indexed="64"/>
      </top>
      <bottom style="hair">
        <color indexed="64"/>
      </bottom>
      <diagonal/>
    </border>
    <border>
      <left style="medium">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hair">
        <color indexed="64"/>
      </top>
      <bottom/>
      <diagonal/>
    </border>
    <border>
      <left/>
      <right style="thin">
        <color indexed="64"/>
      </right>
      <top style="hair">
        <color indexed="64"/>
      </top>
      <bottom style="double">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double">
        <color indexed="64"/>
      </bottom>
      <diagonal/>
    </border>
    <border>
      <left/>
      <right/>
      <top/>
      <bottom style="double">
        <color indexed="64"/>
      </bottom>
      <diagonal/>
    </border>
    <border>
      <left style="double">
        <color indexed="64"/>
      </left>
      <right/>
      <top/>
      <bottom/>
      <diagonal/>
    </border>
    <border>
      <left style="thin">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0" fontId="1" fillId="0" borderId="0"/>
  </cellStyleXfs>
  <cellXfs count="452">
    <xf numFmtId="0" fontId="0" fillId="0" borderId="0" xfId="0"/>
    <xf numFmtId="0" fontId="2" fillId="0" borderId="0" xfId="2" applyAlignment="1">
      <alignment vertical="center"/>
    </xf>
    <xf numFmtId="0" fontId="7" fillId="0" borderId="0" xfId="2" applyFont="1" applyAlignment="1" applyProtection="1">
      <alignment vertical="center"/>
      <protection locked="0"/>
    </xf>
    <xf numFmtId="0" fontId="7" fillId="0" borderId="0" xfId="2" applyFont="1" applyAlignment="1">
      <alignment vertical="center"/>
    </xf>
    <xf numFmtId="0" fontId="11" fillId="0" borderId="0" xfId="2" applyFont="1" applyAlignment="1">
      <alignment vertical="center"/>
    </xf>
    <xf numFmtId="0" fontId="10" fillId="0" borderId="0" xfId="2" applyFont="1" applyAlignment="1" applyProtection="1">
      <alignment vertical="center"/>
      <protection locked="0"/>
    </xf>
    <xf numFmtId="0" fontId="13" fillId="0" borderId="0" xfId="2" applyFont="1" applyAlignment="1" applyProtection="1">
      <alignment horizontal="center" vertical="center"/>
      <protection locked="0"/>
    </xf>
    <xf numFmtId="0" fontId="5" fillId="0" borderId="0" xfId="2" applyFont="1" applyAlignment="1" applyProtection="1">
      <alignment vertical="center"/>
      <protection locked="0"/>
    </xf>
    <xf numFmtId="0" fontId="12" fillId="0" borderId="0" xfId="2" applyFont="1" applyAlignment="1">
      <alignment vertical="center"/>
    </xf>
    <xf numFmtId="165" fontId="10" fillId="0" borderId="0" xfId="2" applyNumberFormat="1" applyFont="1" applyAlignment="1">
      <alignment vertical="center"/>
    </xf>
    <xf numFmtId="0" fontId="4" fillId="0" borderId="0" xfId="2" applyFont="1" applyAlignment="1">
      <alignment horizontal="left" vertical="center"/>
    </xf>
    <xf numFmtId="0" fontId="5" fillId="0" borderId="0" xfId="2" applyFont="1" applyAlignment="1" applyProtection="1">
      <alignment horizontal="left" vertical="center"/>
      <protection locked="0"/>
    </xf>
    <xf numFmtId="0" fontId="3" fillId="0" borderId="0" xfId="2" applyFont="1" applyAlignment="1" applyProtection="1">
      <alignment vertical="center"/>
      <protection locked="0"/>
    </xf>
    <xf numFmtId="0" fontId="4" fillId="0" borderId="0" xfId="2" applyFont="1" applyAlignment="1" applyProtection="1">
      <alignment vertical="center"/>
      <protection locked="0"/>
    </xf>
    <xf numFmtId="0" fontId="8" fillId="0" borderId="0" xfId="2" applyFont="1" applyAlignment="1" applyProtection="1">
      <alignment vertical="center"/>
      <protection locked="0"/>
    </xf>
    <xf numFmtId="0" fontId="12" fillId="0" borderId="0" xfId="2" applyFont="1" applyAlignment="1">
      <alignment horizontal="left" vertical="center"/>
    </xf>
    <xf numFmtId="0" fontId="4" fillId="0" borderId="0" xfId="2" applyFont="1" applyAlignment="1">
      <alignment vertical="center"/>
    </xf>
    <xf numFmtId="49" fontId="2" fillId="0" borderId="0" xfId="2" applyNumberFormat="1" applyAlignment="1">
      <alignment vertical="center"/>
    </xf>
    <xf numFmtId="49" fontId="7" fillId="0" borderId="0" xfId="2" applyNumberFormat="1" applyFont="1" applyAlignment="1">
      <alignment vertical="center"/>
    </xf>
    <xf numFmtId="49" fontId="6" fillId="0" borderId="0" xfId="2" applyNumberFormat="1" applyFont="1" applyAlignment="1">
      <alignment horizontal="left" vertical="center"/>
    </xf>
    <xf numFmtId="49" fontId="11" fillId="0" borderId="0" xfId="2" applyNumberFormat="1" applyFont="1" applyAlignment="1">
      <alignment vertical="center"/>
    </xf>
    <xf numFmtId="49" fontId="4" fillId="0" borderId="0" xfId="2" applyNumberFormat="1" applyFont="1" applyAlignment="1">
      <alignment vertical="center"/>
    </xf>
    <xf numFmtId="0" fontId="3" fillId="0" borderId="0" xfId="2" applyFont="1" applyAlignment="1">
      <alignment vertical="center"/>
    </xf>
    <xf numFmtId="0" fontId="3" fillId="0" borderId="0" xfId="2" applyFont="1" applyAlignment="1" applyProtection="1">
      <alignment horizontal="left" vertical="center"/>
      <protection locked="0"/>
    </xf>
    <xf numFmtId="43" fontId="12" fillId="0" borderId="0" xfId="2" applyNumberFormat="1" applyFont="1" applyAlignment="1">
      <alignment vertical="center"/>
    </xf>
    <xf numFmtId="0" fontId="15" fillId="0" borderId="0" xfId="2" applyFont="1" applyAlignment="1">
      <alignment vertical="center"/>
    </xf>
    <xf numFmtId="0" fontId="2" fillId="0" borderId="0" xfId="2" applyAlignment="1" applyProtection="1">
      <alignment vertical="center"/>
      <protection locked="0"/>
    </xf>
    <xf numFmtId="0" fontId="14" fillId="0" borderId="0" xfId="2" applyFont="1" applyAlignment="1" applyProtection="1">
      <alignment vertical="center"/>
      <protection locked="0"/>
    </xf>
    <xf numFmtId="0" fontId="14" fillId="0" borderId="0" xfId="0" applyFont="1" applyAlignment="1" applyProtection="1">
      <alignment horizontal="left"/>
      <protection locked="0"/>
    </xf>
    <xf numFmtId="0" fontId="3" fillId="0" borderId="0" xfId="0" applyFont="1"/>
    <xf numFmtId="0" fontId="5" fillId="0" borderId="0" xfId="0" applyFont="1" applyAlignment="1">
      <alignment horizontal="left"/>
    </xf>
    <xf numFmtId="0" fontId="4" fillId="0" borderId="0" xfId="0" applyFont="1" applyProtection="1">
      <protection locked="0"/>
    </xf>
    <xf numFmtId="0" fontId="11" fillId="0" borderId="0" xfId="2" applyFont="1" applyAlignment="1">
      <alignment horizontal="center" vertical="center"/>
    </xf>
    <xf numFmtId="0" fontId="4" fillId="0" borderId="0" xfId="2" applyFont="1" applyAlignment="1">
      <alignment horizontal="center" vertical="center"/>
    </xf>
    <xf numFmtId="49" fontId="11" fillId="0" borderId="0" xfId="2" applyNumberFormat="1" applyFont="1" applyAlignment="1">
      <alignment horizontal="center" vertical="center"/>
    </xf>
    <xf numFmtId="0" fontId="12" fillId="0" borderId="0" xfId="2" applyFont="1" applyAlignment="1">
      <alignment horizontal="center" vertical="center"/>
    </xf>
    <xf numFmtId="0" fontId="3" fillId="0" borderId="0" xfId="0" applyFont="1" applyAlignment="1">
      <alignment horizontal="left"/>
    </xf>
    <xf numFmtId="0" fontId="23" fillId="0" borderId="0" xfId="2" applyFont="1" applyAlignment="1" applyProtection="1">
      <alignment vertical="center"/>
      <protection locked="0"/>
    </xf>
    <xf numFmtId="0" fontId="14" fillId="0" borderId="0" xfId="0" applyFont="1" applyAlignment="1">
      <alignment horizontal="left"/>
    </xf>
    <xf numFmtId="0" fontId="18" fillId="0" borderId="0" xfId="0" applyFont="1" applyAlignment="1">
      <alignment horizontal="left" vertical="center"/>
    </xf>
    <xf numFmtId="165" fontId="6" fillId="0" borderId="0" xfId="0" applyNumberFormat="1" applyFont="1" applyAlignment="1">
      <alignment horizontal="right" vertical="center"/>
    </xf>
    <xf numFmtId="0" fontId="4" fillId="0" borderId="0" xfId="0" applyFont="1" applyAlignment="1">
      <alignment horizontal="left" vertical="center"/>
    </xf>
    <xf numFmtId="0" fontId="6" fillId="0" borderId="0" xfId="0" applyFont="1" applyAlignment="1">
      <alignment horizontal="right" vertical="center"/>
    </xf>
    <xf numFmtId="165" fontId="9" fillId="0" borderId="0" xfId="2" applyNumberFormat="1" applyFont="1" applyAlignment="1">
      <alignment horizontal="right" vertical="center"/>
    </xf>
    <xf numFmtId="49" fontId="7" fillId="0" borderId="0" xfId="2" applyNumberFormat="1" applyFont="1" applyAlignment="1" applyProtection="1">
      <alignment vertical="center"/>
      <protection locked="0"/>
    </xf>
    <xf numFmtId="49" fontId="8" fillId="0" borderId="0" xfId="2" applyNumberFormat="1" applyFont="1" applyAlignment="1" applyProtection="1">
      <alignment horizontal="right" vertical="center"/>
      <protection locked="0"/>
    </xf>
    <xf numFmtId="0" fontId="15" fillId="3" borderId="5" xfId="2" applyFont="1" applyFill="1" applyBorder="1" applyAlignment="1">
      <alignment horizontal="center" vertical="center"/>
    </xf>
    <xf numFmtId="0" fontId="17" fillId="3" borderId="5" xfId="2" applyFont="1" applyFill="1" applyBorder="1" applyAlignment="1">
      <alignment horizontal="center" vertical="center" wrapText="1"/>
    </xf>
    <xf numFmtId="0" fontId="25" fillId="4" borderId="5" xfId="2" applyFont="1" applyFill="1" applyBorder="1" applyAlignment="1">
      <alignment horizontal="center" vertical="center"/>
    </xf>
    <xf numFmtId="0" fontId="25" fillId="4" borderId="5" xfId="2" applyFont="1" applyFill="1" applyBorder="1" applyAlignment="1">
      <alignment horizontal="center" vertical="center" wrapText="1"/>
    </xf>
    <xf numFmtId="0" fontId="17" fillId="5" borderId="5" xfId="2" applyFont="1" applyFill="1" applyBorder="1" applyAlignment="1">
      <alignment horizontal="center" vertical="center" wrapText="1"/>
    </xf>
    <xf numFmtId="0" fontId="17" fillId="5" borderId="12" xfId="2" applyFont="1" applyFill="1" applyBorder="1" applyAlignment="1">
      <alignment horizontal="center" vertical="center"/>
    </xf>
    <xf numFmtId="43" fontId="20" fillId="2" borderId="7" xfId="2" applyNumberFormat="1" applyFont="1" applyFill="1" applyBorder="1" applyAlignment="1">
      <alignment horizontal="center" vertical="center"/>
    </xf>
    <xf numFmtId="43" fontId="6" fillId="2" borderId="7" xfId="2" applyNumberFormat="1" applyFont="1" applyFill="1" applyBorder="1" applyAlignment="1">
      <alignment horizontal="center" vertical="center"/>
    </xf>
    <xf numFmtId="43" fontId="19" fillId="2" borderId="7" xfId="2" applyNumberFormat="1" applyFont="1" applyFill="1" applyBorder="1" applyAlignment="1">
      <alignment horizontal="center" vertical="center"/>
    </xf>
    <xf numFmtId="43" fontId="20" fillId="2" borderId="8" xfId="2" applyNumberFormat="1" applyFont="1" applyFill="1" applyBorder="1" applyAlignment="1">
      <alignment horizontal="center" vertical="center"/>
    </xf>
    <xf numFmtId="164" fontId="27" fillId="0" borderId="17" xfId="1" applyFont="1" applyBorder="1" applyAlignment="1">
      <alignment horizontal="center" vertical="center"/>
    </xf>
    <xf numFmtId="164" fontId="27" fillId="0" borderId="22" xfId="1" applyFont="1" applyBorder="1" applyAlignment="1">
      <alignment horizontal="center" vertical="center"/>
    </xf>
    <xf numFmtId="164" fontId="26" fillId="2" borderId="8" xfId="1" applyFont="1" applyFill="1" applyBorder="1" applyAlignment="1">
      <alignment horizontal="center" vertical="center"/>
    </xf>
    <xf numFmtId="164" fontId="2" fillId="0" borderId="0" xfId="2" applyNumberFormat="1" applyAlignment="1">
      <alignment vertical="center"/>
    </xf>
    <xf numFmtId="0" fontId="28" fillId="0" borderId="0" xfId="2" applyFont="1" applyAlignment="1" applyProtection="1">
      <alignmen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8" fillId="0" borderId="0" xfId="0" applyFont="1" applyAlignment="1" applyProtection="1">
      <alignment vertical="center"/>
      <protection locked="0"/>
    </xf>
    <xf numFmtId="0" fontId="3" fillId="0" borderId="0" xfId="2" applyFont="1" applyAlignment="1">
      <alignment horizontal="left" vertical="center"/>
    </xf>
    <xf numFmtId="164" fontId="16" fillId="0" borderId="0" xfId="2" applyNumberFormat="1" applyFont="1" applyAlignment="1">
      <alignment horizontal="center" vertical="center"/>
    </xf>
    <xf numFmtId="0" fontId="5" fillId="0" borderId="0" xfId="0" applyFont="1" applyAlignment="1">
      <alignment horizontal="left" vertical="center"/>
    </xf>
    <xf numFmtId="0" fontId="5" fillId="0" borderId="0" xfId="0" applyFont="1" applyAlignment="1" applyProtection="1">
      <alignment vertical="center"/>
      <protection locked="0"/>
    </xf>
    <xf numFmtId="0" fontId="3" fillId="0" borderId="0" xfId="0" applyFont="1" applyAlignment="1" applyProtection="1">
      <alignment vertical="center"/>
      <protection locked="0"/>
    </xf>
    <xf numFmtId="0" fontId="5" fillId="0" borderId="0" xfId="0" applyFont="1" applyProtection="1">
      <protection locked="0"/>
    </xf>
    <xf numFmtId="0" fontId="22" fillId="0" borderId="0" xfId="2" applyFont="1" applyAlignment="1" applyProtection="1">
      <alignment horizontal="center" vertical="center"/>
      <protection locked="0"/>
    </xf>
    <xf numFmtId="0" fontId="29" fillId="0" borderId="0" xfId="2" applyFont="1" applyAlignment="1">
      <alignment vertical="center" wrapText="1"/>
    </xf>
    <xf numFmtId="0" fontId="30" fillId="0" borderId="0" xfId="2" applyFont="1" applyAlignment="1">
      <alignment vertical="center" wrapText="1"/>
    </xf>
    <xf numFmtId="0" fontId="31" fillId="0" borderId="0" xfId="2" applyFont="1" applyAlignment="1">
      <alignment vertical="center" wrapText="1"/>
    </xf>
    <xf numFmtId="0" fontId="32" fillId="0" borderId="0" xfId="2" applyFont="1" applyAlignment="1">
      <alignment vertical="center" wrapText="1"/>
    </xf>
    <xf numFmtId="0" fontId="33" fillId="0" borderId="0" xfId="0" applyFont="1" applyAlignment="1">
      <alignment horizontal="left" vertical="center"/>
    </xf>
    <xf numFmtId="0" fontId="34" fillId="0" borderId="0" xfId="2" applyFont="1" applyAlignment="1">
      <alignment vertical="center" wrapText="1"/>
    </xf>
    <xf numFmtId="165" fontId="35" fillId="0" borderId="0" xfId="2" applyNumberFormat="1" applyFont="1" applyAlignment="1">
      <alignment vertical="center" wrapText="1"/>
    </xf>
    <xf numFmtId="165" fontId="36" fillId="0" borderId="0" xfId="2" applyNumberFormat="1" applyFont="1" applyAlignment="1">
      <alignment vertical="center" wrapText="1"/>
    </xf>
    <xf numFmtId="0" fontId="38" fillId="0" borderId="36" xfId="2" applyFont="1" applyBorder="1" applyAlignment="1">
      <alignment horizontal="center" vertical="center" wrapText="1"/>
    </xf>
    <xf numFmtId="0" fontId="38" fillId="0" borderId="47" xfId="2" applyFont="1" applyBorder="1" applyAlignment="1">
      <alignment horizontal="center" vertical="center" wrapText="1"/>
    </xf>
    <xf numFmtId="0" fontId="37" fillId="0" borderId="0" xfId="2" applyFont="1" applyAlignment="1">
      <alignment vertical="center" wrapText="1"/>
    </xf>
    <xf numFmtId="0" fontId="31" fillId="0" borderId="48" xfId="2" applyFont="1" applyBorder="1" applyAlignment="1">
      <alignment horizontal="center" vertical="center" wrapText="1"/>
    </xf>
    <xf numFmtId="43" fontId="31" fillId="0" borderId="50" xfId="4" applyFont="1" applyBorder="1" applyAlignment="1">
      <alignment horizontal="right" vertical="center" wrapText="1" indent="1"/>
    </xf>
    <xf numFmtId="43" fontId="39" fillId="0" borderId="52" xfId="4" applyFont="1" applyBorder="1" applyAlignment="1">
      <alignment horizontal="right" vertical="center" wrapText="1" indent="1"/>
    </xf>
    <xf numFmtId="43" fontId="39" fillId="0" borderId="51" xfId="4" applyFont="1" applyBorder="1" applyAlignment="1">
      <alignment horizontal="right" vertical="center" wrapText="1" indent="1"/>
    </xf>
    <xf numFmtId="43" fontId="31" fillId="0" borderId="52" xfId="4" applyFont="1" applyBorder="1" applyAlignment="1">
      <alignment horizontal="right" vertical="center" wrapText="1" indent="1"/>
    </xf>
    <xf numFmtId="43" fontId="31" fillId="0" borderId="55" xfId="2" applyNumberFormat="1" applyFont="1" applyBorder="1" applyAlignment="1">
      <alignment horizontal="center" vertical="center" wrapText="1"/>
    </xf>
    <xf numFmtId="43" fontId="31" fillId="0" borderId="56" xfId="2" applyNumberFormat="1" applyFont="1" applyBorder="1" applyAlignment="1">
      <alignment horizontal="right" vertical="center" wrapText="1" indent="1"/>
    </xf>
    <xf numFmtId="43" fontId="31" fillId="0" borderId="57" xfId="4" applyFont="1" applyBorder="1" applyAlignment="1">
      <alignment horizontal="right" vertical="center" wrapText="1" indent="1"/>
    </xf>
    <xf numFmtId="43" fontId="39" fillId="0" borderId="53" xfId="4" applyFont="1" applyBorder="1" applyAlignment="1">
      <alignment horizontal="right" vertical="center" wrapText="1" indent="1"/>
    </xf>
    <xf numFmtId="43" fontId="39" fillId="0" borderId="58" xfId="4" applyFont="1" applyBorder="1" applyAlignment="1">
      <alignment horizontal="right" vertical="center" wrapText="1" indent="1"/>
    </xf>
    <xf numFmtId="43" fontId="31" fillId="0" borderId="53" xfId="4" applyFont="1" applyBorder="1" applyAlignment="1">
      <alignment horizontal="right" vertical="center" wrapText="1" indent="1"/>
    </xf>
    <xf numFmtId="0" fontId="31" fillId="0" borderId="53" xfId="2" applyFont="1" applyBorder="1" applyAlignment="1">
      <alignment horizontal="center" vertical="center" wrapText="1"/>
    </xf>
    <xf numFmtId="0" fontId="29" fillId="0" borderId="49" xfId="2" applyFont="1" applyBorder="1" applyAlignment="1">
      <alignment horizontal="left" vertical="center" wrapText="1"/>
    </xf>
    <xf numFmtId="0" fontId="40" fillId="0" borderId="49" xfId="2" applyFont="1" applyBorder="1" applyAlignment="1">
      <alignment horizontal="left" vertical="center" wrapText="1"/>
    </xf>
    <xf numFmtId="0" fontId="41" fillId="6" borderId="26" xfId="2" applyFont="1" applyFill="1" applyBorder="1" applyAlignment="1">
      <alignment vertical="center"/>
    </xf>
    <xf numFmtId="0" fontId="41" fillId="6" borderId="27" xfId="2" applyFont="1" applyFill="1" applyBorder="1" applyAlignment="1">
      <alignment vertical="center"/>
    </xf>
    <xf numFmtId="43" fontId="41" fillId="6" borderId="59" xfId="4" applyFont="1" applyFill="1" applyBorder="1" applyAlignment="1">
      <alignment vertical="center" wrapText="1"/>
    </xf>
    <xf numFmtId="43" fontId="41" fillId="6" borderId="8" xfId="4" applyFont="1" applyFill="1" applyBorder="1" applyAlignment="1">
      <alignment vertical="center" wrapText="1"/>
    </xf>
    <xf numFmtId="43" fontId="42" fillId="6" borderId="59" xfId="4" applyFont="1" applyFill="1" applyBorder="1" applyAlignment="1">
      <alignment vertical="center" wrapText="1"/>
    </xf>
    <xf numFmtId="43" fontId="42" fillId="6" borderId="8" xfId="4" applyFont="1" applyFill="1" applyBorder="1" applyAlignment="1">
      <alignment vertical="center" wrapText="1"/>
    </xf>
    <xf numFmtId="0" fontId="36" fillId="0" borderId="0" xfId="2" applyFont="1" applyAlignment="1">
      <alignment vertical="center" wrapText="1"/>
    </xf>
    <xf numFmtId="164" fontId="36" fillId="0" borderId="0" xfId="1" applyFont="1" applyAlignment="1">
      <alignment vertical="center" wrapText="1"/>
    </xf>
    <xf numFmtId="43" fontId="36" fillId="0" borderId="0" xfId="2" applyNumberFormat="1" applyFont="1" applyAlignment="1">
      <alignment vertical="center" wrapText="1"/>
    </xf>
    <xf numFmtId="164" fontId="31" fillId="0" borderId="0" xfId="1" applyFont="1" applyAlignment="1">
      <alignment vertical="center" wrapText="1"/>
    </xf>
    <xf numFmtId="0" fontId="45" fillId="0" borderId="0" xfId="0" applyFont="1" applyAlignment="1">
      <alignment horizontal="left" vertical="center"/>
    </xf>
    <xf numFmtId="0" fontId="44" fillId="0" borderId="0" xfId="0" applyFont="1" applyAlignment="1" applyProtection="1">
      <alignment horizontal="left" vertical="center"/>
      <protection locked="0"/>
    </xf>
    <xf numFmtId="0" fontId="45" fillId="0" borderId="0" xfId="0" applyFont="1" applyAlignment="1" applyProtection="1">
      <alignment horizontal="left" vertical="center"/>
      <protection locked="0"/>
    </xf>
    <xf numFmtId="0" fontId="47" fillId="0" borderId="0" xfId="0" applyFont="1" applyAlignment="1" applyProtection="1">
      <alignment vertical="center"/>
      <protection locked="0"/>
    </xf>
    <xf numFmtId="0" fontId="50" fillId="0" borderId="53" xfId="2" applyFont="1" applyBorder="1" applyAlignment="1">
      <alignment horizontal="center" vertical="center" wrapText="1"/>
    </xf>
    <xf numFmtId="0" fontId="31" fillId="0" borderId="0" xfId="0" applyFont="1" applyAlignment="1">
      <alignment vertical="center"/>
    </xf>
    <xf numFmtId="0" fontId="43" fillId="0" borderId="0" xfId="0" applyFont="1" applyAlignment="1" applyProtection="1">
      <alignment vertical="center"/>
      <protection locked="0"/>
    </xf>
    <xf numFmtId="0" fontId="51" fillId="0" borderId="0" xfId="0" applyFont="1" applyAlignment="1" applyProtection="1">
      <alignment vertical="center"/>
      <protection locked="0"/>
    </xf>
    <xf numFmtId="0" fontId="43" fillId="0" borderId="0" xfId="0" applyFont="1" applyAlignment="1">
      <alignment vertical="center"/>
    </xf>
    <xf numFmtId="0" fontId="31" fillId="0" borderId="0" xfId="0" applyFont="1" applyAlignment="1">
      <alignment horizontal="center" vertical="center"/>
    </xf>
    <xf numFmtId="0" fontId="45" fillId="0" borderId="0" xfId="0" applyFont="1" applyAlignment="1" applyProtection="1">
      <alignment vertical="center"/>
      <protection locked="0"/>
    </xf>
    <xf numFmtId="0" fontId="52" fillId="0" borderId="0" xfId="0" applyFont="1" applyAlignment="1" applyProtection="1">
      <alignment vertical="center"/>
      <protection locked="0"/>
    </xf>
    <xf numFmtId="0" fontId="47" fillId="0" borderId="0" xfId="0" applyFont="1" applyAlignment="1">
      <alignment vertical="center"/>
    </xf>
    <xf numFmtId="0" fontId="37" fillId="0" borderId="5" xfId="0" applyFont="1" applyBorder="1" applyAlignment="1">
      <alignment horizontal="center" vertical="center" wrapText="1"/>
    </xf>
    <xf numFmtId="0" fontId="38" fillId="0" borderId="5" xfId="0" applyFont="1" applyBorder="1" applyAlignment="1">
      <alignment horizontal="center" vertical="center" wrapText="1"/>
    </xf>
    <xf numFmtId="0" fontId="37" fillId="0" borderId="5" xfId="0" applyFont="1" applyBorder="1" applyAlignment="1">
      <alignment horizontal="center" vertical="center"/>
    </xf>
    <xf numFmtId="0" fontId="37" fillId="0" borderId="12" xfId="0" applyFont="1" applyBorder="1" applyAlignment="1">
      <alignment horizontal="center" vertical="center"/>
    </xf>
    <xf numFmtId="0" fontId="37" fillId="0" borderId="26" xfId="0" applyFont="1" applyBorder="1" applyAlignment="1">
      <alignment horizontal="center" vertical="center" wrapText="1"/>
    </xf>
    <xf numFmtId="0" fontId="37" fillId="0" borderId="27" xfId="0" applyFont="1" applyBorder="1" applyAlignment="1">
      <alignment horizontal="center" vertical="center"/>
    </xf>
    <xf numFmtId="0" fontId="37" fillId="0" borderId="27" xfId="0" applyFont="1" applyBorder="1" applyAlignment="1">
      <alignment horizontal="center" vertical="center" wrapText="1"/>
    </xf>
    <xf numFmtId="0" fontId="38" fillId="0" borderId="27" xfId="0" applyFont="1" applyBorder="1" applyAlignment="1">
      <alignment horizontal="center" vertical="center" wrapText="1"/>
    </xf>
    <xf numFmtId="0" fontId="37" fillId="0" borderId="60" xfId="0" applyFont="1" applyBorder="1" applyAlignment="1">
      <alignment horizontal="center" vertical="center"/>
    </xf>
    <xf numFmtId="0" fontId="31" fillId="8" borderId="69" xfId="0" applyFont="1" applyFill="1" applyBorder="1" applyAlignment="1">
      <alignment horizontal="center" vertical="center"/>
    </xf>
    <xf numFmtId="164" fontId="31" fillId="8" borderId="69" xfId="1" applyFont="1" applyFill="1" applyBorder="1" applyAlignment="1">
      <alignment horizontal="center" vertical="center"/>
    </xf>
    <xf numFmtId="0" fontId="29" fillId="0" borderId="61" xfId="2" applyFont="1" applyBorder="1" applyAlignment="1">
      <alignment horizontal="center" vertical="center" wrapText="1"/>
    </xf>
    <xf numFmtId="43" fontId="31" fillId="0" borderId="55" xfId="0" applyNumberFormat="1" applyFont="1" applyBorder="1" applyAlignment="1">
      <alignment horizontal="center" vertical="center"/>
    </xf>
    <xf numFmtId="43" fontId="39" fillId="0" borderId="55" xfId="0" applyNumberFormat="1" applyFont="1" applyBorder="1" applyAlignment="1">
      <alignment horizontal="center" vertical="center"/>
    </xf>
    <xf numFmtId="43" fontId="31" fillId="0" borderId="58" xfId="0" applyNumberFormat="1" applyFont="1" applyBorder="1" applyAlignment="1">
      <alignment horizontal="center" vertical="center"/>
    </xf>
    <xf numFmtId="43" fontId="31" fillId="0" borderId="0" xfId="0" applyNumberFormat="1" applyFont="1" applyAlignment="1">
      <alignment vertical="center"/>
    </xf>
    <xf numFmtId="164" fontId="31" fillId="0" borderId="69" xfId="1" applyFont="1" applyBorder="1" applyAlignment="1">
      <alignment horizontal="center" vertical="center"/>
    </xf>
    <xf numFmtId="43" fontId="49" fillId="0" borderId="7" xfId="0" applyNumberFormat="1" applyFont="1" applyBorder="1" applyAlignment="1">
      <alignment horizontal="center" vertical="center"/>
    </xf>
    <xf numFmtId="43" fontId="48" fillId="0" borderId="7" xfId="0" applyNumberFormat="1" applyFont="1" applyBorder="1" applyAlignment="1">
      <alignment horizontal="center" vertical="center"/>
    </xf>
    <xf numFmtId="164" fontId="49" fillId="0" borderId="8" xfId="1" applyFont="1" applyBorder="1" applyAlignment="1">
      <alignment horizontal="center" vertical="center"/>
    </xf>
    <xf numFmtId="164" fontId="48" fillId="0" borderId="69" xfId="1" applyFont="1" applyBorder="1" applyAlignment="1">
      <alignment horizontal="center" vertical="center"/>
    </xf>
    <xf numFmtId="43" fontId="46" fillId="0" borderId="0" xfId="0" applyNumberFormat="1" applyFont="1" applyAlignment="1">
      <alignment vertical="center"/>
    </xf>
    <xf numFmtId="43" fontId="51" fillId="0" borderId="0" xfId="0" applyNumberFormat="1" applyFont="1" applyAlignment="1" applyProtection="1">
      <alignment vertical="center"/>
      <protection locked="0"/>
    </xf>
    <xf numFmtId="0" fontId="31" fillId="0" borderId="0" xfId="0" applyFont="1" applyAlignment="1">
      <alignment vertical="center" wrapText="1"/>
    </xf>
    <xf numFmtId="43" fontId="37" fillId="0" borderId="65" xfId="0" applyNumberFormat="1" applyFont="1" applyBorder="1" applyAlignment="1">
      <alignment horizontal="center" vertical="center" wrapText="1"/>
    </xf>
    <xf numFmtId="43" fontId="38" fillId="0" borderId="45" xfId="0" applyNumberFormat="1" applyFont="1" applyBorder="1" applyAlignment="1">
      <alignment horizontal="center" vertical="center" wrapText="1"/>
    </xf>
    <xf numFmtId="0" fontId="31" fillId="0" borderId="0" xfId="0" applyFont="1" applyAlignment="1">
      <alignment horizontal="left" vertical="center"/>
    </xf>
    <xf numFmtId="0" fontId="37" fillId="0" borderId="0" xfId="1" applyNumberFormat="1" applyFont="1" applyAlignment="1">
      <alignment horizontal="right" vertical="center"/>
    </xf>
    <xf numFmtId="164" fontId="31" fillId="0" borderId="0" xfId="1" applyFont="1" applyAlignment="1">
      <alignment vertical="center"/>
    </xf>
    <xf numFmtId="0" fontId="54" fillId="0" borderId="0" xfId="0" applyFont="1" applyAlignment="1" applyProtection="1">
      <alignment horizontal="left" vertical="center"/>
      <protection locked="0"/>
    </xf>
    <xf numFmtId="0" fontId="37" fillId="0" borderId="0" xfId="0" applyFont="1" applyAlignment="1">
      <alignment vertical="center"/>
    </xf>
    <xf numFmtId="0" fontId="50" fillId="6" borderId="54" xfId="2" applyFont="1" applyFill="1" applyBorder="1" applyAlignment="1">
      <alignment horizontal="left" vertical="center"/>
    </xf>
    <xf numFmtId="0" fontId="31" fillId="6" borderId="66" xfId="2" applyFont="1" applyFill="1" applyBorder="1" applyAlignment="1">
      <alignment horizontal="left" vertical="center" wrapText="1"/>
    </xf>
    <xf numFmtId="0" fontId="31" fillId="6" borderId="67" xfId="0" applyFont="1" applyFill="1" applyBorder="1" applyAlignment="1">
      <alignment horizontal="center" vertical="center" wrapText="1"/>
    </xf>
    <xf numFmtId="43" fontId="31" fillId="6" borderId="68" xfId="0" applyNumberFormat="1" applyFont="1" applyFill="1" applyBorder="1" applyAlignment="1">
      <alignment horizontal="center" vertical="center" wrapText="1"/>
    </xf>
    <xf numFmtId="43" fontId="31" fillId="6" borderId="54" xfId="0" applyNumberFormat="1" applyFont="1" applyFill="1" applyBorder="1" applyAlignment="1">
      <alignment vertical="center" wrapText="1"/>
    </xf>
    <xf numFmtId="43" fontId="31" fillId="6" borderId="55" xfId="1" applyNumberFormat="1" applyFont="1" applyFill="1" applyBorder="1" applyAlignment="1">
      <alignment vertical="center" wrapText="1"/>
    </xf>
    <xf numFmtId="43" fontId="39" fillId="6" borderId="55" xfId="1" applyNumberFormat="1" applyFont="1" applyFill="1" applyBorder="1" applyAlignment="1">
      <alignment vertical="center" wrapText="1"/>
    </xf>
    <xf numFmtId="43" fontId="31" fillId="6" borderId="56" xfId="1" applyNumberFormat="1" applyFont="1" applyFill="1" applyBorder="1" applyAlignment="1">
      <alignment vertical="center" wrapText="1"/>
    </xf>
    <xf numFmtId="164" fontId="31" fillId="0" borderId="69" xfId="1" applyFont="1" applyBorder="1" applyAlignment="1">
      <alignment vertical="center"/>
    </xf>
    <xf numFmtId="164" fontId="31" fillId="0" borderId="69" xfId="1" applyFont="1" applyBorder="1" applyAlignment="1">
      <alignment vertical="center" wrapText="1"/>
    </xf>
    <xf numFmtId="43" fontId="31" fillId="7" borderId="54" xfId="0" applyNumberFormat="1" applyFont="1" applyFill="1" applyBorder="1" applyAlignment="1">
      <alignment vertical="center" wrapText="1"/>
    </xf>
    <xf numFmtId="43" fontId="31" fillId="7" borderId="55" xfId="1" applyNumberFormat="1" applyFont="1" applyFill="1" applyBorder="1" applyAlignment="1">
      <alignment vertical="center" wrapText="1"/>
    </xf>
    <xf numFmtId="43" fontId="39" fillId="7" borderId="55" xfId="1" applyNumberFormat="1" applyFont="1" applyFill="1" applyBorder="1" applyAlignment="1">
      <alignment vertical="center" wrapText="1"/>
    </xf>
    <xf numFmtId="43" fontId="31" fillId="7" borderId="56" xfId="1" applyNumberFormat="1" applyFont="1" applyFill="1" applyBorder="1" applyAlignment="1">
      <alignment vertical="center" wrapText="1"/>
    </xf>
    <xf numFmtId="0" fontId="31" fillId="0" borderId="54" xfId="2" applyFont="1" applyBorder="1" applyAlignment="1">
      <alignment horizontal="center" vertical="center" wrapText="1"/>
    </xf>
    <xf numFmtId="0" fontId="31" fillId="0" borderId="55" xfId="2" applyFont="1" applyBorder="1" applyAlignment="1">
      <alignment horizontal="left" vertical="center" wrapText="1"/>
    </xf>
    <xf numFmtId="0" fontId="31" fillId="0" borderId="55" xfId="0" quotePrefix="1" applyFont="1" applyBorder="1" applyAlignment="1">
      <alignment horizontal="center" vertical="center" wrapText="1"/>
    </xf>
    <xf numFmtId="0" fontId="31" fillId="0" borderId="55" xfId="0" applyFont="1" applyBorder="1" applyAlignment="1">
      <alignment horizontal="center" vertical="center" wrapText="1"/>
    </xf>
    <xf numFmtId="43" fontId="31" fillId="0" borderId="56" xfId="0" applyNumberFormat="1" applyFont="1" applyBorder="1" applyAlignment="1">
      <alignment horizontal="center" vertical="center" wrapText="1"/>
    </xf>
    <xf numFmtId="43" fontId="31" fillId="0" borderId="54" xfId="0" applyNumberFormat="1" applyFont="1" applyBorder="1" applyAlignment="1">
      <alignment vertical="center" wrapText="1"/>
    </xf>
    <xf numFmtId="43" fontId="31" fillId="0" borderId="55" xfId="1" applyNumberFormat="1" applyFont="1" applyBorder="1" applyAlignment="1">
      <alignment vertical="center" wrapText="1"/>
    </xf>
    <xf numFmtId="43" fontId="39" fillId="0" borderId="55" xfId="1" applyNumberFormat="1" applyFont="1" applyBorder="1" applyAlignment="1">
      <alignment vertical="center" wrapText="1"/>
    </xf>
    <xf numFmtId="43" fontId="31" fillId="0" borderId="56" xfId="1" applyNumberFormat="1" applyFont="1" applyBorder="1" applyAlignment="1">
      <alignment vertical="center" wrapText="1"/>
    </xf>
    <xf numFmtId="43" fontId="37" fillId="0" borderId="74" xfId="1" applyNumberFormat="1" applyFont="1" applyBorder="1" applyAlignment="1">
      <alignment vertical="center" wrapText="1"/>
    </xf>
    <xf numFmtId="43" fontId="38" fillId="0" borderId="74" xfId="1" applyNumberFormat="1" applyFont="1" applyBorder="1" applyAlignment="1">
      <alignment vertical="center" wrapText="1"/>
    </xf>
    <xf numFmtId="43" fontId="37" fillId="0" borderId="73" xfId="1" applyNumberFormat="1" applyFont="1" applyBorder="1" applyAlignment="1">
      <alignment vertical="center" wrapText="1"/>
    </xf>
    <xf numFmtId="0" fontId="31" fillId="0" borderId="0" xfId="0" applyFont="1" applyAlignment="1">
      <alignment horizontal="center" vertical="center" wrapText="1"/>
    </xf>
    <xf numFmtId="0" fontId="31" fillId="0" borderId="0" xfId="0" applyFont="1" applyAlignment="1">
      <alignment horizontal="left" vertical="center" wrapText="1"/>
    </xf>
    <xf numFmtId="43" fontId="31" fillId="0" borderId="0" xfId="0" applyNumberFormat="1" applyFont="1" applyAlignment="1">
      <alignment vertical="center" wrapText="1"/>
    </xf>
    <xf numFmtId="43" fontId="31" fillId="0" borderId="0" xfId="1" applyNumberFormat="1" applyFont="1" applyAlignment="1">
      <alignment vertical="center" wrapText="1"/>
    </xf>
    <xf numFmtId="43" fontId="37" fillId="0" borderId="0" xfId="0" applyNumberFormat="1" applyFont="1" applyAlignment="1">
      <alignment horizontal="center" vertical="center" wrapText="1"/>
    </xf>
    <xf numFmtId="0" fontId="38" fillId="7" borderId="75" xfId="0" applyFont="1" applyFill="1" applyBorder="1" applyAlignment="1">
      <alignment horizontal="left" vertical="center"/>
    </xf>
    <xf numFmtId="0" fontId="31" fillId="7" borderId="20" xfId="0" applyFont="1" applyFill="1" applyBorder="1" applyAlignment="1">
      <alignment vertical="center" wrapText="1"/>
    </xf>
    <xf numFmtId="43" fontId="31" fillId="7" borderId="21" xfId="0" applyNumberFormat="1" applyFont="1" applyFill="1" applyBorder="1" applyAlignment="1">
      <alignment vertical="center" wrapText="1"/>
    </xf>
    <xf numFmtId="43" fontId="31" fillId="7" borderId="69" xfId="0" applyNumberFormat="1" applyFont="1" applyFill="1" applyBorder="1" applyAlignment="1">
      <alignment vertical="center" wrapText="1"/>
    </xf>
    <xf numFmtId="43" fontId="39" fillId="7" borderId="69" xfId="0" applyNumberFormat="1" applyFont="1" applyFill="1" applyBorder="1" applyAlignment="1">
      <alignment vertical="center" wrapText="1"/>
    </xf>
    <xf numFmtId="0" fontId="31" fillId="6" borderId="75" xfId="0" applyFont="1" applyFill="1" applyBorder="1" applyAlignment="1">
      <alignment vertical="center"/>
    </xf>
    <xf numFmtId="0" fontId="31" fillId="6" borderId="20" xfId="0" applyFont="1" applyFill="1" applyBorder="1" applyAlignment="1">
      <alignment vertical="center" wrapText="1"/>
    </xf>
    <xf numFmtId="43" fontId="31" fillId="6" borderId="21" xfId="0" applyNumberFormat="1" applyFont="1" applyFill="1" applyBorder="1" applyAlignment="1">
      <alignment vertical="center" wrapText="1"/>
    </xf>
    <xf numFmtId="43" fontId="31" fillId="6" borderId="69" xfId="0" applyNumberFormat="1" applyFont="1" applyFill="1" applyBorder="1" applyAlignment="1">
      <alignment vertical="center" wrapText="1"/>
    </xf>
    <xf numFmtId="43" fontId="39" fillId="6" borderId="69" xfId="0" applyNumberFormat="1" applyFont="1" applyFill="1" applyBorder="1" applyAlignment="1">
      <alignment vertical="center" wrapText="1"/>
    </xf>
    <xf numFmtId="166" fontId="31" fillId="0" borderId="0" xfId="0" applyNumberFormat="1" applyFont="1" applyAlignment="1">
      <alignment vertical="center" wrapText="1"/>
    </xf>
    <xf numFmtId="43" fontId="38" fillId="8" borderId="69" xfId="0" applyNumberFormat="1" applyFont="1" applyFill="1" applyBorder="1" applyAlignment="1">
      <alignment vertical="center" wrapText="1"/>
    </xf>
    <xf numFmtId="0" fontId="38" fillId="8" borderId="75" xfId="0" applyFont="1" applyFill="1" applyBorder="1" applyAlignment="1">
      <alignment vertical="center" wrapText="1"/>
    </xf>
    <xf numFmtId="0" fontId="38" fillId="8" borderId="20" xfId="0" applyFont="1" applyFill="1" applyBorder="1" applyAlignment="1">
      <alignment vertical="center" wrapText="1"/>
    </xf>
    <xf numFmtId="0" fontId="4" fillId="0" borderId="0" xfId="0" applyFont="1" applyAlignment="1">
      <alignment vertical="center"/>
    </xf>
    <xf numFmtId="49" fontId="6" fillId="0" borderId="0" xfId="2" applyNumberFormat="1" applyFont="1" applyAlignment="1">
      <alignment vertical="center"/>
    </xf>
    <xf numFmtId="0" fontId="56" fillId="0" borderId="49" xfId="2" applyFont="1" applyBorder="1" applyAlignment="1">
      <alignment horizontal="left" vertical="center" wrapText="1"/>
    </xf>
    <xf numFmtId="0" fontId="57" fillId="0" borderId="49" xfId="2" applyFont="1" applyBorder="1" applyAlignment="1">
      <alignment horizontal="left" vertical="center" wrapText="1"/>
    </xf>
    <xf numFmtId="0" fontId="58" fillId="0" borderId="53" xfId="2" applyFont="1" applyBorder="1" applyAlignment="1">
      <alignment horizontal="center" vertical="center" wrapText="1"/>
    </xf>
    <xf numFmtId="43" fontId="58" fillId="0" borderId="56" xfId="2" applyNumberFormat="1" applyFont="1" applyBorder="1" applyAlignment="1">
      <alignment horizontal="right" vertical="center" wrapText="1" indent="1"/>
    </xf>
    <xf numFmtId="0" fontId="60" fillId="0" borderId="49" xfId="2" applyFont="1" applyBorder="1" applyAlignment="1">
      <alignment horizontal="left" vertical="center" wrapText="1"/>
    </xf>
    <xf numFmtId="0" fontId="61" fillId="0" borderId="49" xfId="2" applyFont="1" applyBorder="1" applyAlignment="1">
      <alignment horizontal="left" vertical="center" wrapText="1"/>
    </xf>
    <xf numFmtId="0" fontId="62" fillId="0" borderId="53" xfId="2" applyFont="1" applyBorder="1" applyAlignment="1">
      <alignment horizontal="center" vertical="center" wrapText="1"/>
    </xf>
    <xf numFmtId="43" fontId="63" fillId="0" borderId="57" xfId="4" applyFont="1" applyBorder="1" applyAlignment="1">
      <alignment horizontal="right" vertical="center" wrapText="1" indent="1"/>
    </xf>
    <xf numFmtId="43" fontId="64" fillId="0" borderId="53" xfId="4" applyFont="1" applyBorder="1" applyAlignment="1">
      <alignment horizontal="right" vertical="center" wrapText="1" indent="1"/>
    </xf>
    <xf numFmtId="43" fontId="64" fillId="0" borderId="58" xfId="4" applyFont="1" applyBorder="1" applyAlignment="1">
      <alignment horizontal="right" vertical="center" wrapText="1" indent="1"/>
    </xf>
    <xf numFmtId="43" fontId="63" fillId="0" borderId="53" xfId="4" applyFont="1" applyBorder="1" applyAlignment="1">
      <alignment horizontal="right" vertical="center" wrapText="1" indent="1"/>
    </xf>
    <xf numFmtId="0" fontId="54" fillId="0" borderId="0" xfId="2" applyFont="1" applyAlignment="1">
      <alignment vertical="center" wrapText="1"/>
    </xf>
    <xf numFmtId="43" fontId="31" fillId="0" borderId="0" xfId="2" applyNumberFormat="1" applyFont="1" applyAlignment="1">
      <alignment vertical="center" wrapText="1"/>
    </xf>
    <xf numFmtId="49" fontId="2" fillId="0" borderId="73" xfId="2" applyNumberFormat="1" applyBorder="1" applyAlignment="1">
      <alignment vertical="center"/>
    </xf>
    <xf numFmtId="49" fontId="11" fillId="0" borderId="77" xfId="2" applyNumberFormat="1" applyFont="1" applyBorder="1" applyAlignment="1">
      <alignment horizontal="center" vertical="center"/>
    </xf>
    <xf numFmtId="49" fontId="11" fillId="0" borderId="79" xfId="2" applyNumberFormat="1" applyFont="1" applyBorder="1" applyAlignment="1">
      <alignment horizontal="center" vertical="center"/>
    </xf>
    <xf numFmtId="49" fontId="11" fillId="0" borderId="77" xfId="2" applyNumberFormat="1" applyFont="1" applyBorder="1" applyAlignment="1">
      <alignment vertical="center"/>
    </xf>
    <xf numFmtId="164" fontId="11" fillId="0" borderId="77" xfId="1" applyFont="1" applyBorder="1" applyAlignment="1">
      <alignment horizontal="center" vertical="center"/>
    </xf>
    <xf numFmtId="164" fontId="2" fillId="0" borderId="73" xfId="1" applyBorder="1" applyAlignment="1">
      <alignment horizontal="center" vertical="center"/>
    </xf>
    <xf numFmtId="164" fontId="11" fillId="0" borderId="80" xfId="1" applyFont="1" applyBorder="1" applyAlignment="1">
      <alignment horizontal="center" vertical="center"/>
    </xf>
    <xf numFmtId="164" fontId="2" fillId="0" borderId="78" xfId="1" applyBorder="1" applyAlignment="1">
      <alignment horizontal="center" vertical="center"/>
    </xf>
    <xf numFmtId="0" fontId="10" fillId="0" borderId="81" xfId="2" applyFont="1" applyBorder="1" applyAlignment="1">
      <alignment horizontal="center" vertical="center"/>
    </xf>
    <xf numFmtId="0" fontId="10" fillId="0" borderId="63" xfId="2" applyFont="1" applyBorder="1" applyAlignment="1">
      <alignment horizontal="center" vertical="center"/>
    </xf>
    <xf numFmtId="0" fontId="10" fillId="0" borderId="82" xfId="2" applyFont="1" applyBorder="1" applyAlignment="1">
      <alignment horizontal="center" vertical="center"/>
    </xf>
    <xf numFmtId="0" fontId="65" fillId="0" borderId="85" xfId="2" applyFont="1" applyBorder="1" applyAlignment="1">
      <alignment horizontal="center" vertical="center"/>
    </xf>
    <xf numFmtId="0" fontId="65" fillId="0" borderId="86" xfId="2" applyFont="1" applyBorder="1" applyAlignment="1">
      <alignment horizontal="center" vertical="center"/>
    </xf>
    <xf numFmtId="0" fontId="65" fillId="0" borderId="87" xfId="2" applyFont="1" applyBorder="1" applyAlignment="1">
      <alignment horizontal="center" vertical="center"/>
    </xf>
    <xf numFmtId="164" fontId="59" fillId="0" borderId="83" xfId="1" applyFont="1" applyBorder="1" applyAlignment="1">
      <alignment horizontal="center" vertical="center"/>
    </xf>
    <xf numFmtId="164" fontId="59" fillId="0" borderId="69" xfId="1" applyFont="1" applyBorder="1" applyAlignment="1">
      <alignment vertical="center"/>
    </xf>
    <xf numFmtId="164" fontId="59" fillId="0" borderId="84" xfId="1" applyFont="1" applyBorder="1" applyAlignment="1">
      <alignment vertical="center"/>
    </xf>
    <xf numFmtId="43" fontId="16" fillId="0" borderId="80" xfId="2" applyNumberFormat="1" applyFont="1" applyBorder="1" applyAlignment="1">
      <alignment vertical="center"/>
    </xf>
    <xf numFmtId="49" fontId="10" fillId="0" borderId="77" xfId="2" applyNumberFormat="1" applyFont="1" applyBorder="1" applyAlignment="1">
      <alignment horizontal="center" vertical="center"/>
    </xf>
    <xf numFmtId="0" fontId="5" fillId="0" borderId="0" xfId="0" applyFont="1" applyAlignment="1">
      <alignment vertical="center"/>
    </xf>
    <xf numFmtId="165" fontId="35" fillId="0" borderId="0" xfId="2" applyNumberFormat="1" applyFont="1" applyAlignment="1">
      <alignment horizontal="right" vertical="center" wrapText="1"/>
    </xf>
    <xf numFmtId="43" fontId="20" fillId="9" borderId="8" xfId="2" applyNumberFormat="1" applyFont="1" applyFill="1" applyBorder="1" applyAlignment="1">
      <alignment horizontal="center" vertical="center"/>
    </xf>
    <xf numFmtId="0" fontId="37" fillId="0" borderId="88" xfId="2" applyFont="1" applyBorder="1" applyAlignment="1">
      <alignment horizontal="center" vertical="center" wrapText="1"/>
    </xf>
    <xf numFmtId="43" fontId="31" fillId="0" borderId="89" xfId="4" applyFont="1" applyBorder="1" applyAlignment="1">
      <alignment horizontal="right" vertical="center" wrapText="1" indent="1"/>
    </xf>
    <xf numFmtId="43" fontId="31" fillId="0" borderId="49" xfId="4" applyFont="1" applyBorder="1" applyAlignment="1">
      <alignment horizontal="right" vertical="center" wrapText="1" indent="1"/>
    </xf>
    <xf numFmtId="43" fontId="63" fillId="0" borderId="49" xfId="4" applyFont="1" applyBorder="1" applyAlignment="1">
      <alignment horizontal="right" vertical="center" wrapText="1" indent="1"/>
    </xf>
    <xf numFmtId="0" fontId="38" fillId="0" borderId="77" xfId="2" applyFont="1" applyBorder="1" applyAlignment="1">
      <alignment horizontal="center" vertical="center" wrapText="1"/>
    </xf>
    <xf numFmtId="0" fontId="37" fillId="0" borderId="90" xfId="2" applyFont="1" applyBorder="1" applyAlignment="1" applyProtection="1">
      <alignment horizontal="center" vertical="center" wrapText="1"/>
      <protection locked="0"/>
    </xf>
    <xf numFmtId="0" fontId="37" fillId="0" borderId="91" xfId="2" applyFont="1" applyBorder="1" applyAlignment="1">
      <alignment horizontal="center" vertical="center" wrapText="1"/>
    </xf>
    <xf numFmtId="43" fontId="39" fillId="0" borderId="92" xfId="4" applyFont="1" applyBorder="1" applyAlignment="1">
      <alignment horizontal="right" vertical="center" wrapText="1" indent="1"/>
    </xf>
    <xf numFmtId="43" fontId="31" fillId="0" borderId="93" xfId="4" applyFont="1" applyBorder="1" applyAlignment="1">
      <alignment horizontal="right" vertical="center" wrapText="1" indent="1"/>
    </xf>
    <xf numFmtId="43" fontId="31" fillId="0" borderId="95" xfId="4" applyFont="1" applyBorder="1" applyAlignment="1">
      <alignment horizontal="right" vertical="center" wrapText="1" indent="1"/>
    </xf>
    <xf numFmtId="43" fontId="41" fillId="6" borderId="94" xfId="4" applyFont="1" applyFill="1" applyBorder="1" applyAlignment="1">
      <alignment vertical="center" wrapText="1"/>
    </xf>
    <xf numFmtId="43" fontId="31" fillId="0" borderId="93" xfId="4" applyFont="1" applyBorder="1" applyAlignment="1">
      <alignment horizontal="center" vertical="center" wrapText="1"/>
    </xf>
    <xf numFmtId="43" fontId="31" fillId="0" borderId="95" xfId="4" applyFont="1" applyBorder="1" applyAlignment="1">
      <alignment horizontal="center" vertical="center" wrapText="1"/>
    </xf>
    <xf numFmtId="0" fontId="37" fillId="0" borderId="36" xfId="2" applyFont="1" applyBorder="1" applyAlignment="1">
      <alignment horizontal="center" vertical="center" wrapText="1"/>
    </xf>
    <xf numFmtId="0" fontId="37" fillId="0" borderId="38" xfId="2" applyFont="1" applyBorder="1" applyAlignment="1">
      <alignment horizontal="center" vertical="center" wrapText="1"/>
    </xf>
    <xf numFmtId="43" fontId="37" fillId="0" borderId="45" xfId="0" applyNumberFormat="1" applyFont="1" applyBorder="1" applyAlignment="1">
      <alignment horizontal="center" vertical="center" wrapText="1"/>
    </xf>
    <xf numFmtId="43" fontId="31" fillId="0" borderId="96" xfId="4" applyFont="1" applyBorder="1" applyAlignment="1">
      <alignment horizontal="right" vertical="center" wrapText="1" indent="1"/>
    </xf>
    <xf numFmtId="43" fontId="31" fillId="0" borderId="56" xfId="4" applyFont="1" applyBorder="1" applyAlignment="1">
      <alignment horizontal="right" vertical="center" wrapText="1" indent="1"/>
    </xf>
    <xf numFmtId="43" fontId="63" fillId="0" borderId="56" xfId="4" applyFont="1" applyBorder="1" applyAlignment="1">
      <alignment horizontal="right" vertical="center" wrapText="1" indent="1"/>
    </xf>
    <xf numFmtId="43" fontId="41" fillId="6" borderId="97" xfId="4" applyFont="1" applyFill="1" applyBorder="1" applyAlignment="1">
      <alignment vertical="center" wrapText="1"/>
    </xf>
    <xf numFmtId="43" fontId="31" fillId="0" borderId="100" xfId="4" applyFont="1" applyBorder="1" applyAlignment="1">
      <alignment horizontal="right" vertical="center" wrapText="1" indent="1"/>
    </xf>
    <xf numFmtId="43" fontId="31" fillId="0" borderId="54" xfId="4" applyFont="1" applyBorder="1" applyAlignment="1">
      <alignment horizontal="right" vertical="center" wrapText="1" indent="1"/>
    </xf>
    <xf numFmtId="43" fontId="58" fillId="0" borderId="54" xfId="2" applyNumberFormat="1" applyFont="1" applyBorder="1" applyAlignment="1">
      <alignment horizontal="right" vertical="center" wrapText="1" indent="1"/>
    </xf>
    <xf numFmtId="43" fontId="58" fillId="0" borderId="49" xfId="2" applyNumberFormat="1" applyFont="1" applyBorder="1" applyAlignment="1">
      <alignment horizontal="right" vertical="center" wrapText="1" indent="1"/>
    </xf>
    <xf numFmtId="43" fontId="63" fillId="0" borderId="54" xfId="4" applyFont="1" applyBorder="1" applyAlignment="1">
      <alignment horizontal="right" vertical="center" wrapText="1" indent="1"/>
    </xf>
    <xf numFmtId="43" fontId="31" fillId="0" borderId="54" xfId="2" applyNumberFormat="1" applyFont="1" applyBorder="1" applyAlignment="1">
      <alignment horizontal="right" vertical="center" wrapText="1" indent="1"/>
    </xf>
    <xf numFmtId="43" fontId="31" fillId="0" borderId="49" xfId="2" applyNumberFormat="1" applyFont="1" applyBorder="1" applyAlignment="1">
      <alignment horizontal="right" vertical="center" wrapText="1" indent="1"/>
    </xf>
    <xf numFmtId="43" fontId="31" fillId="0" borderId="101" xfId="4" applyFont="1" applyBorder="1" applyAlignment="1">
      <alignment horizontal="right" vertical="center" wrapText="1" indent="1"/>
    </xf>
    <xf numFmtId="43" fontId="31" fillId="0" borderId="102" xfId="4" applyFont="1" applyBorder="1" applyAlignment="1">
      <alignment horizontal="right" vertical="center" wrapText="1" indent="1"/>
    </xf>
    <xf numFmtId="43" fontId="31" fillId="0" borderId="103" xfId="4" applyFont="1" applyBorder="1" applyAlignment="1">
      <alignment horizontal="right" vertical="center" wrapText="1" indent="1"/>
    </xf>
    <xf numFmtId="43" fontId="31" fillId="0" borderId="104" xfId="4" applyFont="1" applyBorder="1" applyAlignment="1">
      <alignment horizontal="right" vertical="center" wrapText="1" indent="1"/>
    </xf>
    <xf numFmtId="0" fontId="37" fillId="0" borderId="106" xfId="2" applyFont="1" applyBorder="1" applyAlignment="1">
      <alignment horizontal="center" vertical="center" wrapText="1"/>
    </xf>
    <xf numFmtId="43" fontId="58" fillId="0" borderId="57" xfId="2" applyNumberFormat="1" applyFont="1" applyBorder="1" applyAlignment="1">
      <alignment horizontal="right" vertical="center" wrapText="1" indent="1"/>
    </xf>
    <xf numFmtId="43" fontId="31" fillId="0" borderId="57" xfId="2" applyNumberFormat="1" applyFont="1" applyBorder="1" applyAlignment="1">
      <alignment horizontal="right" vertical="center" wrapText="1" indent="1"/>
    </xf>
    <xf numFmtId="43" fontId="31" fillId="0" borderId="107" xfId="4" applyFont="1" applyBorder="1" applyAlignment="1">
      <alignment horizontal="right" vertical="center" wrapText="1" indent="1"/>
    </xf>
    <xf numFmtId="43" fontId="31" fillId="0" borderId="108" xfId="4" applyFont="1" applyBorder="1" applyAlignment="1">
      <alignment horizontal="right" vertical="center" wrapText="1" indent="1"/>
    </xf>
    <xf numFmtId="43" fontId="31" fillId="0" borderId="109" xfId="4" applyFont="1" applyBorder="1" applyAlignment="1">
      <alignment horizontal="right" vertical="center" wrapText="1" indent="1"/>
    </xf>
    <xf numFmtId="43" fontId="31" fillId="0" borderId="110" xfId="4" applyFont="1" applyBorder="1" applyAlignment="1">
      <alignment horizontal="right" vertical="center" wrapText="1" indent="1"/>
    </xf>
    <xf numFmtId="43" fontId="41" fillId="6" borderId="7" xfId="4" applyFont="1" applyFill="1" applyBorder="1" applyAlignment="1">
      <alignment vertical="center" wrapText="1"/>
    </xf>
    <xf numFmtId="0" fontId="17" fillId="0" borderId="2" xfId="2" applyFont="1" applyBorder="1" applyAlignment="1" applyProtection="1">
      <alignment horizontal="center" vertical="center"/>
      <protection locked="0"/>
    </xf>
    <xf numFmtId="0" fontId="17" fillId="0" borderId="3" xfId="2" applyFont="1" applyBorder="1" applyAlignment="1" applyProtection="1">
      <alignment horizontal="center" vertical="center" wrapText="1"/>
      <protection locked="0"/>
    </xf>
    <xf numFmtId="43" fontId="6" fillId="0" borderId="3" xfId="2" applyNumberFormat="1" applyFont="1" applyBorder="1" applyAlignment="1" applyProtection="1">
      <alignment horizontal="left" vertical="center"/>
      <protection locked="0"/>
    </xf>
    <xf numFmtId="43" fontId="19" fillId="0" borderId="3" xfId="2" applyNumberFormat="1" applyFont="1" applyBorder="1" applyAlignment="1" applyProtection="1">
      <alignment horizontal="left" vertical="center"/>
      <protection locked="0"/>
    </xf>
    <xf numFmtId="43" fontId="6" fillId="0" borderId="3" xfId="2" applyNumberFormat="1" applyFont="1" applyBorder="1" applyAlignment="1" applyProtection="1">
      <alignment horizontal="center" vertical="center"/>
      <protection locked="0"/>
    </xf>
    <xf numFmtId="43" fontId="6" fillId="0" borderId="17" xfId="2" applyNumberFormat="1" applyFont="1" applyBorder="1" applyAlignment="1" applyProtection="1">
      <alignment horizontal="left" vertical="center"/>
      <protection locked="0"/>
    </xf>
    <xf numFmtId="0" fontId="17" fillId="0" borderId="4" xfId="2" applyFont="1" applyBorder="1" applyAlignment="1" applyProtection="1">
      <alignment horizontal="center" vertical="center"/>
      <protection locked="0"/>
    </xf>
    <xf numFmtId="0" fontId="17" fillId="0" borderId="5" xfId="2" applyFont="1" applyBorder="1" applyAlignment="1" applyProtection="1">
      <alignment horizontal="center" vertical="center" wrapText="1"/>
      <protection locked="0"/>
    </xf>
    <xf numFmtId="43" fontId="6" fillId="0" borderId="5" xfId="2" applyNumberFormat="1" applyFont="1" applyBorder="1" applyAlignment="1" applyProtection="1">
      <alignment horizontal="left" vertical="center"/>
      <protection locked="0"/>
    </xf>
    <xf numFmtId="43" fontId="19" fillId="0" borderId="5" xfId="2" applyNumberFormat="1" applyFont="1" applyBorder="1" applyAlignment="1" applyProtection="1">
      <alignment horizontal="left" vertical="center"/>
      <protection locked="0"/>
    </xf>
    <xf numFmtId="43" fontId="6" fillId="0" borderId="5" xfId="2" applyNumberFormat="1" applyFont="1" applyBorder="1" applyAlignment="1" applyProtection="1">
      <alignment horizontal="center" vertical="center"/>
      <protection locked="0"/>
    </xf>
    <xf numFmtId="43" fontId="6" fillId="0" borderId="12" xfId="2" applyNumberFormat="1" applyFont="1" applyBorder="1" applyAlignment="1" applyProtection="1">
      <alignment horizontal="left" vertical="center"/>
      <protection locked="0"/>
    </xf>
    <xf numFmtId="2" fontId="11" fillId="0" borderId="0" xfId="2" applyNumberFormat="1" applyFont="1" applyAlignment="1">
      <alignment horizontal="center" vertical="center"/>
    </xf>
    <xf numFmtId="0" fontId="58" fillId="10" borderId="53" xfId="2" applyFont="1" applyFill="1" applyBorder="1" applyAlignment="1">
      <alignment horizontal="center" vertical="center" wrapText="1"/>
    </xf>
    <xf numFmtId="0" fontId="57" fillId="10" borderId="49" xfId="2" applyFont="1" applyFill="1" applyBorder="1" applyAlignment="1">
      <alignment horizontal="left" vertical="center" wrapText="1"/>
    </xf>
    <xf numFmtId="43" fontId="39" fillId="10" borderId="53" xfId="4" applyFont="1" applyFill="1" applyBorder="1" applyAlignment="1">
      <alignment horizontal="right" vertical="center" wrapText="1" indent="1"/>
    </xf>
    <xf numFmtId="43" fontId="39" fillId="10" borderId="58" xfId="4" applyFont="1" applyFill="1" applyBorder="1" applyAlignment="1">
      <alignment horizontal="right" vertical="center" wrapText="1" indent="1"/>
    </xf>
    <xf numFmtId="43" fontId="31" fillId="10" borderId="53" xfId="4" applyFont="1" applyFill="1" applyBorder="1" applyAlignment="1">
      <alignment horizontal="right" vertical="center" wrapText="1" indent="1"/>
    </xf>
    <xf numFmtId="43" fontId="31" fillId="10" borderId="56" xfId="4" applyFont="1" applyFill="1" applyBorder="1" applyAlignment="1">
      <alignment horizontal="right" vertical="center" wrapText="1" indent="1"/>
    </xf>
    <xf numFmtId="43" fontId="31" fillId="10" borderId="54" xfId="4" applyFont="1" applyFill="1" applyBorder="1" applyAlignment="1">
      <alignment horizontal="right" vertical="center" wrapText="1" indent="1"/>
    </xf>
    <xf numFmtId="43" fontId="31" fillId="10" borderId="57" xfId="4" applyFont="1" applyFill="1" applyBorder="1" applyAlignment="1">
      <alignment horizontal="right" vertical="center" wrapText="1" indent="1"/>
    </xf>
    <xf numFmtId="43" fontId="31" fillId="10" borderId="49" xfId="4" applyFont="1" applyFill="1" applyBorder="1" applyAlignment="1">
      <alignment horizontal="right" vertical="center" wrapText="1" indent="1"/>
    </xf>
    <xf numFmtId="43" fontId="31" fillId="10" borderId="93" xfId="4" applyFont="1" applyFill="1" applyBorder="1" applyAlignment="1">
      <alignment horizontal="right" vertical="center" wrapText="1" indent="1"/>
    </xf>
    <xf numFmtId="0" fontId="37" fillId="10" borderId="0" xfId="2" applyFont="1" applyFill="1" applyAlignment="1">
      <alignment vertical="center" wrapText="1"/>
    </xf>
    <xf numFmtId="0" fontId="56" fillId="10" borderId="49" xfId="2" applyFont="1" applyFill="1" applyBorder="1" applyAlignment="1">
      <alignment horizontal="left" vertical="center" wrapText="1"/>
    </xf>
    <xf numFmtId="43" fontId="31" fillId="10" borderId="55" xfId="2" applyNumberFormat="1" applyFont="1" applyFill="1" applyBorder="1" applyAlignment="1">
      <alignment horizontal="center" vertical="center" wrapText="1"/>
    </xf>
    <xf numFmtId="43" fontId="31" fillId="10" borderId="93" xfId="4" applyFont="1" applyFill="1" applyBorder="1" applyAlignment="1">
      <alignment horizontal="center" vertical="center" wrapText="1"/>
    </xf>
    <xf numFmtId="43" fontId="37" fillId="0" borderId="0" xfId="2" applyNumberFormat="1" applyFont="1" applyAlignment="1">
      <alignment vertical="center" wrapText="1"/>
    </xf>
    <xf numFmtId="164" fontId="6" fillId="9" borderId="0" xfId="1" applyFont="1" applyFill="1" applyAlignment="1">
      <alignment horizontal="right" vertical="center"/>
    </xf>
    <xf numFmtId="43" fontId="32" fillId="0" borderId="55" xfId="1" applyNumberFormat="1" applyFont="1" applyBorder="1" applyAlignment="1">
      <alignment vertical="center" wrapText="1"/>
    </xf>
    <xf numFmtId="49" fontId="35" fillId="6" borderId="112" xfId="2" applyNumberFormat="1" applyFont="1" applyFill="1" applyBorder="1" applyAlignment="1">
      <alignment horizontal="center" vertical="center" wrapText="1"/>
    </xf>
    <xf numFmtId="49" fontId="35" fillId="6" borderId="0" xfId="2" applyNumberFormat="1" applyFont="1" applyFill="1" applyAlignment="1">
      <alignment horizontal="center" vertical="center" wrapText="1"/>
    </xf>
    <xf numFmtId="49" fontId="35" fillId="6" borderId="18" xfId="2" applyNumberFormat="1" applyFont="1" applyFill="1" applyBorder="1" applyAlignment="1">
      <alignment horizontal="center" vertical="center" wrapText="1"/>
    </xf>
    <xf numFmtId="0" fontId="31" fillId="0" borderId="113" xfId="2" applyFont="1" applyBorder="1" applyAlignment="1">
      <alignment horizontal="left" vertical="center" wrapText="1"/>
    </xf>
    <xf numFmtId="0" fontId="31" fillId="0" borderId="114" xfId="0" quotePrefix="1" applyFont="1" applyBorder="1" applyAlignment="1">
      <alignment horizontal="center" vertical="center" wrapText="1"/>
    </xf>
    <xf numFmtId="0" fontId="31" fillId="0" borderId="114" xfId="0" applyFont="1" applyBorder="1" applyAlignment="1">
      <alignment horizontal="center" vertical="center" wrapText="1"/>
    </xf>
    <xf numFmtId="43" fontId="31" fillId="0" borderId="115" xfId="0" applyNumberFormat="1" applyFont="1" applyBorder="1" applyAlignment="1">
      <alignment horizontal="center" vertical="center" wrapText="1"/>
    </xf>
    <xf numFmtId="0" fontId="66" fillId="0" borderId="0" xfId="0" applyFont="1"/>
    <xf numFmtId="49" fontId="11" fillId="9" borderId="0" xfId="2" applyNumberFormat="1" applyFont="1" applyFill="1" applyAlignment="1">
      <alignment vertical="center"/>
    </xf>
    <xf numFmtId="49" fontId="11" fillId="9" borderId="0" xfId="2" applyNumberFormat="1" applyFont="1" applyFill="1" applyAlignment="1">
      <alignment horizontal="center" vertical="center"/>
    </xf>
    <xf numFmtId="43" fontId="11" fillId="0" borderId="0" xfId="2" applyNumberFormat="1" applyFont="1" applyAlignment="1">
      <alignment vertical="center"/>
    </xf>
    <xf numFmtId="0" fontId="37" fillId="0" borderId="0" xfId="0" applyFont="1" applyAlignment="1">
      <alignment horizontal="center" vertical="center" wrapText="1"/>
    </xf>
    <xf numFmtId="43" fontId="37" fillId="0" borderId="0" xfId="1" applyNumberFormat="1" applyFont="1" applyBorder="1" applyAlignment="1">
      <alignment vertical="center" wrapText="1"/>
    </xf>
    <xf numFmtId="43" fontId="38" fillId="0" borderId="0" xfId="1" applyNumberFormat="1" applyFont="1" applyBorder="1" applyAlignment="1">
      <alignment vertical="center" wrapText="1"/>
    </xf>
    <xf numFmtId="164" fontId="31" fillId="0" borderId="0" xfId="1" applyFont="1" applyBorder="1" applyAlignment="1">
      <alignment vertical="center"/>
    </xf>
    <xf numFmtId="43" fontId="2" fillId="0" borderId="0" xfId="2" applyNumberFormat="1" applyAlignment="1">
      <alignment vertical="center"/>
    </xf>
    <xf numFmtId="0" fontId="31" fillId="0" borderId="70" xfId="2" applyFont="1" applyBorder="1" applyAlignment="1">
      <alignment horizontal="center" vertical="center" wrapText="1"/>
    </xf>
    <xf numFmtId="0" fontId="31" fillId="0" borderId="61" xfId="2" applyFont="1" applyBorder="1" applyAlignment="1">
      <alignment horizontal="left" vertical="center" wrapText="1"/>
    </xf>
    <xf numFmtId="0" fontId="31" fillId="0" borderId="61" xfId="0" quotePrefix="1" applyFont="1" applyBorder="1" applyAlignment="1">
      <alignment horizontal="center" vertical="center" wrapText="1"/>
    </xf>
    <xf numFmtId="43" fontId="31" fillId="0" borderId="116" xfId="0" applyNumberFormat="1" applyFont="1" applyBorder="1" applyAlignment="1">
      <alignment horizontal="center" vertical="center"/>
    </xf>
    <xf numFmtId="43" fontId="39" fillId="0" borderId="116" xfId="0" applyNumberFormat="1" applyFont="1" applyBorder="1" applyAlignment="1">
      <alignment horizontal="center" vertical="center"/>
    </xf>
    <xf numFmtId="43" fontId="31" fillId="0" borderId="117" xfId="0" applyNumberFormat="1" applyFont="1" applyBorder="1" applyAlignment="1">
      <alignment horizontal="center" vertical="center"/>
    </xf>
    <xf numFmtId="0" fontId="31" fillId="0" borderId="61" xfId="0" applyFont="1" applyBorder="1" applyAlignment="1">
      <alignment horizontal="center" vertical="center" wrapText="1"/>
    </xf>
    <xf numFmtId="43" fontId="31" fillId="0" borderId="71" xfId="0" applyNumberFormat="1" applyFont="1" applyBorder="1" applyAlignment="1">
      <alignment horizontal="center" vertical="center" wrapText="1"/>
    </xf>
    <xf numFmtId="43" fontId="58" fillId="0" borderId="101" xfId="2" applyNumberFormat="1" applyFont="1" applyBorder="1" applyAlignment="1">
      <alignment horizontal="right" vertical="center" wrapText="1" indent="1"/>
    </xf>
    <xf numFmtId="43" fontId="58" fillId="0" borderId="109" xfId="2" applyNumberFormat="1" applyFont="1" applyBorder="1" applyAlignment="1">
      <alignment horizontal="right" vertical="center" wrapText="1" indent="1"/>
    </xf>
    <xf numFmtId="43" fontId="58" fillId="0" borderId="107" xfId="2" applyNumberFormat="1" applyFont="1" applyBorder="1" applyAlignment="1">
      <alignment horizontal="right" vertical="center" wrapText="1" indent="1"/>
    </xf>
    <xf numFmtId="43" fontId="58" fillId="0" borderId="102" xfId="2" applyNumberFormat="1" applyFont="1" applyBorder="1" applyAlignment="1">
      <alignment horizontal="right" vertical="center" wrapText="1" indent="1"/>
    </xf>
    <xf numFmtId="43" fontId="11" fillId="0" borderId="0" xfId="2" applyNumberFormat="1" applyFont="1" applyAlignment="1">
      <alignment horizontal="center" vertical="center"/>
    </xf>
    <xf numFmtId="43" fontId="31" fillId="0" borderId="118" xfId="4" applyFont="1" applyBorder="1" applyAlignment="1">
      <alignment horizontal="center" vertical="center" wrapText="1"/>
    </xf>
    <xf numFmtId="43" fontId="31" fillId="9" borderId="54" xfId="4" applyFont="1" applyFill="1" applyBorder="1" applyAlignment="1">
      <alignment horizontal="right" vertical="center" wrapText="1" indent="1"/>
    </xf>
    <xf numFmtId="43" fontId="31" fillId="11" borderId="54" xfId="4" applyFont="1" applyFill="1" applyBorder="1" applyAlignment="1">
      <alignment horizontal="right" vertical="center" wrapText="1" indent="1"/>
    </xf>
    <xf numFmtId="43" fontId="58" fillId="11" borderId="54" xfId="2" applyNumberFormat="1" applyFont="1" applyFill="1" applyBorder="1" applyAlignment="1">
      <alignment horizontal="right" vertical="center" wrapText="1" indent="1"/>
    </xf>
    <xf numFmtId="43" fontId="58" fillId="9" borderId="54" xfId="2" applyNumberFormat="1" applyFont="1" applyFill="1" applyBorder="1" applyAlignment="1">
      <alignment horizontal="right" vertical="center" wrapText="1" indent="1"/>
    </xf>
    <xf numFmtId="43" fontId="58" fillId="9" borderId="101" xfId="2" applyNumberFormat="1" applyFont="1" applyFill="1" applyBorder="1" applyAlignment="1">
      <alignment horizontal="right" vertical="center" wrapText="1" indent="1"/>
    </xf>
    <xf numFmtId="43" fontId="31" fillId="9" borderId="101" xfId="4" applyFont="1" applyFill="1" applyBorder="1" applyAlignment="1">
      <alignment horizontal="right" vertical="center" wrapText="1" indent="1"/>
    </xf>
    <xf numFmtId="43" fontId="31" fillId="11" borderId="101" xfId="4" applyFont="1" applyFill="1" applyBorder="1" applyAlignment="1">
      <alignment horizontal="right" vertical="center" wrapText="1" indent="1"/>
    </xf>
    <xf numFmtId="43" fontId="31" fillId="9" borderId="54" xfId="0" applyNumberFormat="1" applyFont="1" applyFill="1" applyBorder="1" applyAlignment="1">
      <alignment vertical="center" wrapText="1"/>
    </xf>
    <xf numFmtId="164" fontId="32" fillId="0" borderId="0" xfId="1" applyFont="1" applyAlignment="1">
      <alignment vertical="center" wrapText="1"/>
    </xf>
    <xf numFmtId="164" fontId="37" fillId="0" borderId="0" xfId="1" applyFont="1" applyAlignment="1">
      <alignment vertical="center" wrapText="1"/>
    </xf>
    <xf numFmtId="164" fontId="37" fillId="10" borderId="0" xfId="1" applyFont="1" applyFill="1" applyAlignment="1">
      <alignment vertical="center" wrapText="1"/>
    </xf>
    <xf numFmtId="164" fontId="54" fillId="0" borderId="0" xfId="1" applyFont="1" applyAlignment="1">
      <alignment vertical="center" wrapText="1"/>
    </xf>
    <xf numFmtId="9" fontId="58" fillId="0" borderId="101" xfId="2" applyNumberFormat="1" applyFont="1" applyBorder="1" applyAlignment="1">
      <alignment horizontal="right" vertical="center" wrapText="1" indent="1"/>
    </xf>
    <xf numFmtId="9" fontId="58" fillId="0" borderId="109" xfId="2" applyNumberFormat="1" applyFont="1" applyBorder="1" applyAlignment="1">
      <alignment horizontal="right" vertical="center" wrapText="1" indent="1"/>
    </xf>
    <xf numFmtId="43" fontId="39" fillId="12" borderId="58" xfId="4" applyFont="1" applyFill="1" applyBorder="1" applyAlignment="1">
      <alignment horizontal="right" vertical="center" wrapText="1" indent="1"/>
    </xf>
    <xf numFmtId="0" fontId="9" fillId="0" borderId="0" xfId="0" applyFont="1" applyAlignment="1">
      <alignment horizontal="center" vertical="center"/>
    </xf>
    <xf numFmtId="164" fontId="0" fillId="0" borderId="0" xfId="1" applyFont="1"/>
    <xf numFmtId="0" fontId="0" fillId="0" borderId="116" xfId="0" applyBorder="1"/>
    <xf numFmtId="0" fontId="2" fillId="0" borderId="116" xfId="0" applyFont="1" applyBorder="1"/>
    <xf numFmtId="164" fontId="0" fillId="0" borderId="116" xfId="1" applyFont="1" applyBorder="1"/>
    <xf numFmtId="43" fontId="0" fillId="0" borderId="116" xfId="0" applyNumberFormat="1" applyBorder="1"/>
    <xf numFmtId="0" fontId="0" fillId="0" borderId="1" xfId="0" applyBorder="1"/>
    <xf numFmtId="164" fontId="0" fillId="0" borderId="1" xfId="1" applyFont="1" applyBorder="1"/>
    <xf numFmtId="43" fontId="9" fillId="0" borderId="1" xfId="0" applyNumberFormat="1" applyFont="1" applyBorder="1"/>
    <xf numFmtId="0" fontId="9" fillId="0" borderId="69" xfId="0" applyFont="1" applyBorder="1" applyAlignment="1">
      <alignment horizontal="center" vertical="center"/>
    </xf>
    <xf numFmtId="164" fontId="9" fillId="0" borderId="69" xfId="1" applyFont="1" applyBorder="1" applyAlignment="1">
      <alignment horizontal="center" vertical="center"/>
    </xf>
    <xf numFmtId="43" fontId="0" fillId="0" borderId="0" xfId="0" applyNumberFormat="1"/>
    <xf numFmtId="164" fontId="2" fillId="0" borderId="0" xfId="1" applyFont="1"/>
    <xf numFmtId="43" fontId="39" fillId="0" borderId="54" xfId="0" applyNumberFormat="1" applyFont="1" applyBorder="1" applyAlignment="1">
      <alignment vertical="center" wrapText="1"/>
    </xf>
    <xf numFmtId="0" fontId="22" fillId="0" borderId="0" xfId="2" applyFont="1" applyAlignment="1" applyProtection="1">
      <alignment horizontal="center" vertical="center"/>
      <protection locked="0"/>
    </xf>
    <xf numFmtId="0" fontId="17" fillId="0" borderId="2" xfId="2" applyFont="1" applyBorder="1" applyAlignment="1">
      <alignment horizontal="center" vertical="center" wrapText="1"/>
    </xf>
    <xf numFmtId="0" fontId="17" fillId="0" borderId="4" xfId="2" applyFont="1" applyBorder="1" applyAlignment="1">
      <alignment horizontal="center" vertical="center" wrapText="1"/>
    </xf>
    <xf numFmtId="0" fontId="17" fillId="0" borderId="3" xfId="2" applyFont="1" applyBorder="1" applyAlignment="1">
      <alignment horizontal="center" vertical="center"/>
    </xf>
    <xf numFmtId="0" fontId="17" fillId="0" borderId="5" xfId="2" applyFont="1" applyBorder="1" applyAlignment="1">
      <alignment horizontal="center" vertical="center"/>
    </xf>
    <xf numFmtId="0" fontId="15" fillId="3" borderId="9" xfId="2" applyFont="1" applyFill="1" applyBorder="1" applyAlignment="1">
      <alignment horizontal="center" vertical="center"/>
    </xf>
    <xf numFmtId="0" fontId="15" fillId="3" borderId="10" xfId="2" applyFont="1" applyFill="1" applyBorder="1" applyAlignment="1">
      <alignment horizontal="center" vertical="center"/>
    </xf>
    <xf numFmtId="0" fontId="25" fillId="4" borderId="9" xfId="2" applyFont="1" applyFill="1" applyBorder="1" applyAlignment="1">
      <alignment horizontal="center" vertical="center"/>
    </xf>
    <xf numFmtId="0" fontId="25" fillId="4" borderId="10" xfId="2" applyFont="1" applyFill="1" applyBorder="1" applyAlignment="1">
      <alignment horizontal="center" vertical="center"/>
    </xf>
    <xf numFmtId="0" fontId="17" fillId="5" borderId="9" xfId="2" applyFont="1" applyFill="1" applyBorder="1" applyAlignment="1">
      <alignment horizontal="center" vertical="center" wrapText="1"/>
    </xf>
    <xf numFmtId="0" fontId="17" fillId="5" borderId="11" xfId="2" applyFont="1" applyFill="1" applyBorder="1" applyAlignment="1">
      <alignment horizontal="center" vertical="center" wrapText="1"/>
    </xf>
    <xf numFmtId="43" fontId="20" fillId="2" borderId="6" xfId="2" applyNumberFormat="1" applyFont="1" applyFill="1" applyBorder="1" applyAlignment="1">
      <alignment horizontal="center" vertical="center"/>
    </xf>
    <xf numFmtId="43" fontId="20" fillId="2" borderId="7" xfId="2" applyNumberFormat="1" applyFont="1" applyFill="1" applyBorder="1" applyAlignment="1">
      <alignment horizontal="center" vertical="center"/>
    </xf>
    <xf numFmtId="0" fontId="26" fillId="0" borderId="13" xfId="2" applyFont="1" applyBorder="1" applyAlignment="1">
      <alignment horizontal="left" vertical="center"/>
    </xf>
    <xf numFmtId="0" fontId="26" fillId="0" borderId="14" xfId="2" applyFont="1" applyBorder="1" applyAlignment="1">
      <alignment horizontal="left" vertical="center"/>
    </xf>
    <xf numFmtId="0" fontId="27" fillId="0" borderId="15" xfId="2" applyFont="1" applyBorder="1" applyAlignment="1">
      <alignment horizontal="left" vertical="center"/>
    </xf>
    <xf numFmtId="0" fontId="27" fillId="0" borderId="16" xfId="2" applyFont="1" applyBorder="1" applyAlignment="1">
      <alignment horizontal="left" vertical="center"/>
    </xf>
    <xf numFmtId="0" fontId="27" fillId="0" borderId="10" xfId="2" applyFont="1" applyBorder="1" applyAlignment="1">
      <alignment horizontal="left" vertical="center"/>
    </xf>
    <xf numFmtId="0" fontId="26" fillId="0" borderId="0" xfId="2" applyFont="1" applyAlignment="1">
      <alignment horizontal="left" vertical="center"/>
    </xf>
    <xf numFmtId="0" fontId="26" fillId="0" borderId="18" xfId="2" applyFont="1" applyBorder="1" applyAlignment="1">
      <alignment horizontal="left" vertical="center"/>
    </xf>
    <xf numFmtId="0" fontId="27" fillId="0" borderId="19" xfId="2" applyFont="1" applyBorder="1" applyAlignment="1">
      <alignment horizontal="left" vertical="center"/>
    </xf>
    <xf numFmtId="0" fontId="27" fillId="0" borderId="20" xfId="2" applyFont="1" applyBorder="1" applyAlignment="1">
      <alignment horizontal="left" vertical="center"/>
    </xf>
    <xf numFmtId="0" fontId="27" fillId="0" borderId="21" xfId="2" applyFont="1" applyBorder="1" applyAlignment="1">
      <alignment horizontal="left" vertical="center"/>
    </xf>
    <xf numFmtId="0" fontId="27" fillId="0" borderId="23" xfId="2" applyFont="1" applyBorder="1" applyAlignment="1">
      <alignment horizontal="left" vertical="center"/>
    </xf>
    <xf numFmtId="0" fontId="27" fillId="0" borderId="24" xfId="2" applyFont="1" applyBorder="1" applyAlignment="1">
      <alignment horizontal="left" vertical="center"/>
    </xf>
    <xf numFmtId="0" fontId="27" fillId="0" borderId="25" xfId="2" applyFont="1" applyBorder="1" applyAlignment="1">
      <alignment horizontal="left" vertical="center"/>
    </xf>
    <xf numFmtId="0" fontId="26" fillId="2" borderId="26" xfId="2" applyFont="1" applyFill="1" applyBorder="1" applyAlignment="1">
      <alignment horizontal="left" vertical="center"/>
    </xf>
    <xf numFmtId="0" fontId="26" fillId="2" borderId="27" xfId="2" applyFont="1" applyFill="1" applyBorder="1" applyAlignment="1">
      <alignment horizontal="left" vertical="center"/>
    </xf>
    <xf numFmtId="0" fontId="26" fillId="2" borderId="28" xfId="2" applyFont="1" applyFill="1" applyBorder="1" applyAlignment="1">
      <alignment horizontal="left" vertical="center"/>
    </xf>
    <xf numFmtId="0" fontId="24" fillId="0" borderId="0" xfId="2" applyFont="1" applyAlignment="1">
      <alignment horizontal="left" vertical="center" wrapText="1"/>
    </xf>
    <xf numFmtId="43" fontId="31" fillId="0" borderId="95" xfId="4" applyFont="1" applyBorder="1" applyAlignment="1">
      <alignment horizontal="center" vertical="center" wrapText="1"/>
    </xf>
    <xf numFmtId="43" fontId="31" fillId="0" borderId="118" xfId="4" applyFont="1" applyBorder="1" applyAlignment="1">
      <alignment horizontal="center" vertical="center" wrapText="1"/>
    </xf>
    <xf numFmtId="43" fontId="31" fillId="0" borderId="119" xfId="4" applyFont="1" applyBorder="1" applyAlignment="1">
      <alignment horizontal="center" vertical="center" wrapText="1"/>
    </xf>
    <xf numFmtId="0" fontId="37" fillId="0" borderId="31" xfId="2" applyFont="1" applyBorder="1" applyAlignment="1" applyProtection="1">
      <alignment horizontal="center" vertical="center" wrapText="1"/>
      <protection locked="0"/>
    </xf>
    <xf numFmtId="0" fontId="37" fillId="0" borderId="32" xfId="2" applyFont="1" applyBorder="1" applyAlignment="1" applyProtection="1">
      <alignment horizontal="center" vertical="center" wrapText="1"/>
      <protection locked="0"/>
    </xf>
    <xf numFmtId="0" fontId="37" fillId="0" borderId="33" xfId="2" applyFont="1" applyBorder="1" applyAlignment="1" applyProtection="1">
      <alignment horizontal="center" vertical="center" wrapText="1"/>
      <protection locked="0"/>
    </xf>
    <xf numFmtId="0" fontId="37" fillId="0" borderId="98" xfId="2" applyFont="1" applyBorder="1" applyAlignment="1">
      <alignment horizontal="center" vertical="center" wrapText="1"/>
    </xf>
    <xf numFmtId="0" fontId="37" fillId="0" borderId="99" xfId="2" applyFont="1" applyBorder="1" applyAlignment="1">
      <alignment horizontal="center" vertical="center" wrapText="1"/>
    </xf>
    <xf numFmtId="0" fontId="37" fillId="0" borderId="105" xfId="2" applyFont="1" applyBorder="1" applyAlignment="1">
      <alignment horizontal="center" vertical="center" wrapText="1"/>
    </xf>
    <xf numFmtId="165" fontId="35" fillId="0" borderId="111" xfId="2" applyNumberFormat="1" applyFont="1" applyBorder="1" applyAlignment="1">
      <alignment horizontal="right" vertical="center" wrapText="1"/>
    </xf>
    <xf numFmtId="165" fontId="35" fillId="0" borderId="0" xfId="2" applyNumberFormat="1" applyFont="1" applyAlignment="1">
      <alignment horizontal="right" vertical="center" wrapText="1"/>
    </xf>
    <xf numFmtId="0" fontId="37" fillId="0" borderId="29" xfId="2" applyFont="1" applyBorder="1" applyAlignment="1">
      <alignment horizontal="center" vertical="center" wrapText="1"/>
    </xf>
    <xf numFmtId="0" fontId="37" fillId="0" borderId="34" xfId="2" applyFont="1" applyBorder="1" applyAlignment="1">
      <alignment horizontal="center" vertical="center" wrapText="1"/>
    </xf>
    <xf numFmtId="0" fontId="37" fillId="0" borderId="42" xfId="2" applyFont="1" applyBorder="1" applyAlignment="1">
      <alignment horizontal="center" vertical="center" wrapText="1"/>
    </xf>
    <xf numFmtId="0" fontId="37" fillId="0" borderId="30" xfId="2" applyFont="1" applyBorder="1" applyAlignment="1">
      <alignment horizontal="center" vertical="center" wrapText="1"/>
    </xf>
    <xf numFmtId="0" fontId="37" fillId="0" borderId="35" xfId="2" applyFont="1" applyBorder="1" applyAlignment="1">
      <alignment horizontal="center" vertical="center" wrapText="1"/>
    </xf>
    <xf numFmtId="0" fontId="37" fillId="0" borderId="43" xfId="2" applyFont="1" applyBorder="1" applyAlignment="1">
      <alignment horizontal="center" vertical="center" wrapText="1"/>
    </xf>
    <xf numFmtId="0" fontId="38" fillId="0" borderId="41" xfId="2" applyFont="1" applyBorder="1" applyAlignment="1">
      <alignment horizontal="center" vertical="center" wrapText="1"/>
    </xf>
    <xf numFmtId="0" fontId="38" fillId="0" borderId="40" xfId="2" applyFont="1" applyBorder="1" applyAlignment="1">
      <alignment horizontal="center" vertical="center" wrapText="1"/>
    </xf>
    <xf numFmtId="0" fontId="37" fillId="0" borderId="41" xfId="2" applyFont="1" applyBorder="1" applyAlignment="1">
      <alignment horizontal="center" vertical="center" wrapText="1"/>
    </xf>
    <xf numFmtId="0" fontId="37" fillId="0" borderId="73" xfId="2" applyFont="1" applyBorder="1" applyAlignment="1">
      <alignment horizontal="center" vertical="center" wrapText="1"/>
    </xf>
    <xf numFmtId="49" fontId="35" fillId="6" borderId="26" xfId="2" applyNumberFormat="1" applyFont="1" applyFill="1" applyBorder="1" applyAlignment="1">
      <alignment horizontal="center" vertical="center" wrapText="1"/>
    </xf>
    <xf numFmtId="49" fontId="35" fillId="6" borderId="27" xfId="2" applyNumberFormat="1" applyFont="1" applyFill="1" applyBorder="1" applyAlignment="1">
      <alignment horizontal="center" vertical="center" wrapText="1"/>
    </xf>
    <xf numFmtId="49" fontId="35" fillId="6" borderId="60" xfId="2" applyNumberFormat="1" applyFont="1" applyFill="1" applyBorder="1" applyAlignment="1">
      <alignment horizontal="center" vertical="center" wrapText="1"/>
    </xf>
    <xf numFmtId="43" fontId="49" fillId="0" borderId="26" xfId="0" applyNumberFormat="1" applyFont="1" applyBorder="1" applyAlignment="1">
      <alignment horizontal="center" vertical="center"/>
    </xf>
    <xf numFmtId="43" fontId="49" fillId="0" borderId="28" xfId="0" applyNumberFormat="1" applyFont="1" applyBorder="1" applyAlignment="1">
      <alignment horizontal="center" vertical="center"/>
    </xf>
    <xf numFmtId="165" fontId="35" fillId="0" borderId="0" xfId="0" applyNumberFormat="1" applyFont="1" applyAlignment="1">
      <alignment horizontal="right" vertical="center"/>
    </xf>
    <xf numFmtId="0" fontId="37" fillId="0" borderId="2"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3" xfId="0" applyFont="1" applyBorder="1" applyAlignment="1">
      <alignment horizontal="center" vertical="center"/>
    </xf>
    <xf numFmtId="0" fontId="37" fillId="0" borderId="5" xfId="0" applyFont="1" applyBorder="1" applyAlignment="1">
      <alignment horizontal="center" vertical="center"/>
    </xf>
    <xf numFmtId="0" fontId="53" fillId="0" borderId="3" xfId="0" applyFont="1" applyBorder="1" applyAlignment="1">
      <alignment horizontal="center" vertical="center"/>
    </xf>
    <xf numFmtId="0" fontId="38" fillId="0" borderId="3" xfId="0" applyFont="1" applyBorder="1" applyAlignment="1">
      <alignment horizontal="center" vertical="center"/>
    </xf>
    <xf numFmtId="0" fontId="37" fillId="0" borderId="17" xfId="0" applyFont="1" applyBorder="1" applyAlignment="1">
      <alignment horizontal="center" vertical="center"/>
    </xf>
    <xf numFmtId="165" fontId="31" fillId="0" borderId="0" xfId="0" applyNumberFormat="1" applyFont="1" applyAlignment="1">
      <alignment horizontal="right" vertical="center"/>
    </xf>
    <xf numFmtId="0" fontId="37" fillId="0" borderId="36" xfId="0" applyFont="1" applyBorder="1" applyAlignment="1">
      <alignment horizontal="center" vertical="center" wrapText="1"/>
    </xf>
    <xf numFmtId="0" fontId="37" fillId="0" borderId="44" xfId="0" applyFont="1" applyBorder="1" applyAlignment="1">
      <alignment horizontal="center" vertical="center" wrapText="1"/>
    </xf>
    <xf numFmtId="0" fontId="37" fillId="0" borderId="37" xfId="0" applyFont="1" applyBorder="1" applyAlignment="1">
      <alignment horizontal="center" vertical="center" wrapText="1"/>
    </xf>
    <xf numFmtId="0" fontId="37" fillId="0" borderId="45" xfId="0" applyFont="1" applyBorder="1" applyAlignment="1">
      <alignment horizontal="center" vertical="center" wrapText="1"/>
    </xf>
    <xf numFmtId="43" fontId="37" fillId="0" borderId="38" xfId="0" applyNumberFormat="1" applyFont="1" applyBorder="1" applyAlignment="1">
      <alignment horizontal="center" vertical="center" wrapText="1"/>
    </xf>
    <xf numFmtId="43" fontId="37" fillId="0" borderId="46" xfId="0" applyNumberFormat="1" applyFont="1" applyBorder="1" applyAlignment="1">
      <alignment horizontal="center" vertical="center" wrapText="1"/>
    </xf>
    <xf numFmtId="43" fontId="37" fillId="0" borderId="62" xfId="0" applyNumberFormat="1" applyFont="1" applyBorder="1" applyAlignment="1">
      <alignment horizontal="center" vertical="center" wrapText="1"/>
    </xf>
    <xf numFmtId="43" fontId="37" fillId="0" borderId="63" xfId="0" applyNumberFormat="1" applyFont="1" applyBorder="1" applyAlignment="1">
      <alignment horizontal="center" vertical="center" wrapText="1"/>
    </xf>
    <xf numFmtId="43" fontId="38" fillId="0" borderId="64" xfId="0" applyNumberFormat="1" applyFont="1" applyBorder="1" applyAlignment="1">
      <alignment horizontal="center" vertical="center" wrapText="1"/>
    </xf>
    <xf numFmtId="43" fontId="38" fillId="0" borderId="62" xfId="0" applyNumberFormat="1" applyFont="1" applyBorder="1" applyAlignment="1">
      <alignment horizontal="center" vertical="center" wrapText="1"/>
    </xf>
    <xf numFmtId="43" fontId="37" fillId="0" borderId="37" xfId="0" applyNumberFormat="1" applyFont="1" applyBorder="1" applyAlignment="1">
      <alignment horizontal="center" vertical="center" wrapText="1"/>
    </xf>
    <xf numFmtId="43" fontId="37" fillId="0" borderId="45" xfId="0" applyNumberFormat="1" applyFont="1" applyBorder="1" applyAlignment="1">
      <alignment horizontal="center" vertical="center" wrapText="1"/>
    </xf>
    <xf numFmtId="164" fontId="31" fillId="8" borderId="76" xfId="1" applyFont="1" applyFill="1" applyBorder="1" applyAlignment="1">
      <alignment horizontal="center" vertical="center"/>
    </xf>
    <xf numFmtId="164" fontId="31" fillId="8" borderId="1" xfId="1" applyFont="1" applyFill="1" applyBorder="1" applyAlignment="1">
      <alignment horizontal="center" vertical="center"/>
    </xf>
    <xf numFmtId="164" fontId="31" fillId="8" borderId="76" xfId="1" applyFont="1" applyFill="1" applyBorder="1" applyAlignment="1">
      <alignment horizontal="center" vertical="center" wrapText="1"/>
    </xf>
    <xf numFmtId="164" fontId="31" fillId="8" borderId="1" xfId="1" applyFont="1" applyFill="1" applyBorder="1" applyAlignment="1">
      <alignment horizontal="center" vertical="center" wrapText="1"/>
    </xf>
    <xf numFmtId="0" fontId="37" fillId="7" borderId="70" xfId="2" applyFont="1" applyFill="1" applyBorder="1" applyAlignment="1">
      <alignment horizontal="left" vertical="center" wrapText="1"/>
    </xf>
    <xf numFmtId="0" fontId="37" fillId="7" borderId="61" xfId="2" applyFont="1" applyFill="1" applyBorder="1" applyAlignment="1">
      <alignment horizontal="left" vertical="center" wrapText="1"/>
    </xf>
    <xf numFmtId="0" fontId="37" fillId="7" borderId="71" xfId="2" applyFont="1" applyFill="1" applyBorder="1" applyAlignment="1">
      <alignment horizontal="left" vertical="center" wrapText="1"/>
    </xf>
    <xf numFmtId="0" fontId="37" fillId="0" borderId="39" xfId="0" applyFont="1" applyBorder="1" applyAlignment="1">
      <alignment horizontal="center" vertical="center" wrapText="1"/>
    </xf>
    <xf numFmtId="0" fontId="37" fillId="0" borderId="72" xfId="0" applyFont="1" applyBorder="1" applyAlignment="1">
      <alignment horizontal="center" vertical="center" wrapText="1"/>
    </xf>
    <xf numFmtId="0" fontId="37" fillId="0" borderId="73" xfId="0" applyFont="1" applyBorder="1" applyAlignment="1">
      <alignment horizontal="center" vertical="center" wrapText="1"/>
    </xf>
    <xf numFmtId="0" fontId="31" fillId="6" borderId="70" xfId="2" applyFont="1" applyFill="1" applyBorder="1" applyAlignment="1">
      <alignment horizontal="left" vertical="center" wrapText="1"/>
    </xf>
    <xf numFmtId="0" fontId="31" fillId="6" borderId="61" xfId="2" applyFont="1" applyFill="1" applyBorder="1" applyAlignment="1">
      <alignment horizontal="left" vertical="center" wrapText="1"/>
    </xf>
    <xf numFmtId="0" fontId="31" fillId="6" borderId="71" xfId="2" applyFont="1" applyFill="1" applyBorder="1" applyAlignment="1">
      <alignment horizontal="left" vertical="center" wrapText="1"/>
    </xf>
    <xf numFmtId="43" fontId="9" fillId="0" borderId="76" xfId="0" applyNumberFormat="1" applyFont="1" applyBorder="1"/>
    <xf numFmtId="0" fontId="2" fillId="0" borderId="1" xfId="0" applyFont="1" applyBorder="1"/>
  </cellXfs>
  <cellStyles count="10">
    <cellStyle name="Comma" xfId="1" builtinId="3"/>
    <cellStyle name="Comma 2" xfId="3" xr:uid="{00000000-0005-0000-0000-000001000000}"/>
    <cellStyle name="Comma 3" xfId="4" xr:uid="{00000000-0005-0000-0000-000002000000}"/>
    <cellStyle name="Comma 4" xfId="8" xr:uid="{00000000-0005-0000-0000-000003000000}"/>
    <cellStyle name="Normal" xfId="0" builtinId="0"/>
    <cellStyle name="Normal 2" xfId="2" xr:uid="{00000000-0005-0000-0000-000005000000}"/>
    <cellStyle name="Normal 2 2" xfId="6" xr:uid="{00000000-0005-0000-0000-000006000000}"/>
    <cellStyle name="Normal 3" xfId="7" xr:uid="{00000000-0005-0000-0000-000007000000}"/>
    <cellStyle name="Normal 4" xfId="9" xr:uid="{00000000-0005-0000-0000-000008000000}"/>
    <cellStyle name="Percent 2" xfId="5" xr:uid="{00000000-0005-0000-0000-000009000000}"/>
  </cellStyles>
  <dxfs count="0"/>
  <tableStyles count="0" defaultTableStyle="TableStyleMedium9" defaultPivotStyle="PivotStyleLight16"/>
  <colors>
    <mruColors>
      <color rgb="FFFFFFCC"/>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A1:R62"/>
  <sheetViews>
    <sheetView topLeftCell="A16" zoomScale="85" zoomScaleNormal="85" workbookViewId="0">
      <selection activeCell="J52" sqref="J52"/>
    </sheetView>
  </sheetViews>
  <sheetFormatPr defaultColWidth="11.44140625" defaultRowHeight="13.8" x14ac:dyDescent="0.25"/>
  <cols>
    <col min="1" max="1" width="6.77734375" style="1" customWidth="1"/>
    <col min="2" max="2" width="25.77734375" style="1" customWidth="1"/>
    <col min="3" max="3" width="15.77734375" style="2" customWidth="1"/>
    <col min="4" max="4" width="20.77734375" style="2" customWidth="1"/>
    <col min="5" max="5" width="15.77734375" style="2" customWidth="1"/>
    <col min="6" max="6" width="20.77734375" style="2" customWidth="1"/>
    <col min="7" max="7" width="15.77734375" style="2" customWidth="1"/>
    <col min="8" max="8" width="23.77734375" style="3" bestFit="1" customWidth="1"/>
    <col min="9" max="9" width="23.77734375" style="3" customWidth="1"/>
    <col min="10" max="10" width="10.77734375" style="4" customWidth="1"/>
    <col min="11" max="12" width="15.77734375" style="32" customWidth="1"/>
    <col min="13" max="13" width="15.77734375" style="4" customWidth="1"/>
    <col min="14" max="14" width="15.77734375" style="1" customWidth="1"/>
    <col min="15" max="16384" width="11.44140625" style="1"/>
  </cols>
  <sheetData>
    <row r="1" spans="1:14" ht="20.100000000000001" customHeight="1" x14ac:dyDescent="0.25"/>
    <row r="2" spans="1:14" ht="20.100000000000001" customHeight="1" x14ac:dyDescent="0.25"/>
    <row r="3" spans="1:14" ht="20.100000000000001" customHeight="1" x14ac:dyDescent="0.25"/>
    <row r="4" spans="1:14" ht="20.100000000000001" customHeight="1" x14ac:dyDescent="0.25"/>
    <row r="5" spans="1:14" ht="20.100000000000001" customHeight="1" x14ac:dyDescent="0.25"/>
    <row r="6" spans="1:14" ht="20.100000000000001" customHeight="1" x14ac:dyDescent="0.25"/>
    <row r="7" spans="1:14" ht="20.100000000000001" customHeight="1" x14ac:dyDescent="0.25"/>
    <row r="8" spans="1:14" s="4" customFormat="1" ht="35.1" customHeight="1" x14ac:dyDescent="0.25">
      <c r="A8" s="360" t="s">
        <v>12</v>
      </c>
      <c r="B8" s="360"/>
      <c r="C8" s="360"/>
      <c r="D8" s="360"/>
      <c r="E8" s="360"/>
      <c r="F8" s="360"/>
      <c r="G8" s="360"/>
      <c r="H8" s="360"/>
      <c r="I8" s="70"/>
      <c r="J8" s="5"/>
      <c r="K8" s="32"/>
      <c r="L8" s="32"/>
      <c r="N8" s="1"/>
    </row>
    <row r="9" spans="1:14" s="4" customFormat="1" ht="15" customHeight="1" x14ac:dyDescent="0.25">
      <c r="A9" s="6"/>
      <c r="B9" s="6"/>
      <c r="C9" s="6"/>
      <c r="D9" s="6"/>
      <c r="E9" s="6"/>
      <c r="F9" s="6"/>
      <c r="G9" s="6"/>
      <c r="H9" s="6"/>
      <c r="I9" s="6"/>
      <c r="J9" s="5"/>
      <c r="K9" s="32"/>
      <c r="L9" s="32"/>
      <c r="N9" s="1"/>
    </row>
    <row r="10" spans="1:14" s="4" customFormat="1" ht="15" customHeight="1" x14ac:dyDescent="0.25">
      <c r="A10" s="6"/>
      <c r="B10" s="6"/>
      <c r="C10" s="6"/>
      <c r="D10" s="6"/>
      <c r="E10" s="6"/>
      <c r="F10" s="6"/>
      <c r="G10" s="6"/>
      <c r="H10" s="6"/>
      <c r="I10" s="6"/>
      <c r="J10" s="5"/>
      <c r="K10" s="32"/>
      <c r="L10" s="32"/>
      <c r="N10" s="1"/>
    </row>
    <row r="11" spans="1:14" s="4" customFormat="1" ht="20.100000000000001" customHeight="1" x14ac:dyDescent="0.25">
      <c r="A11" s="66" t="s">
        <v>37</v>
      </c>
      <c r="B11" s="39" t="s">
        <v>140</v>
      </c>
      <c r="C11" s="67"/>
      <c r="D11" s="2"/>
      <c r="E11" s="7"/>
      <c r="F11" s="2"/>
      <c r="G11" s="2"/>
      <c r="H11" s="40">
        <v>44977</v>
      </c>
      <c r="I11" s="40"/>
      <c r="J11" s="9"/>
      <c r="K11" s="32"/>
      <c r="L11" s="32"/>
      <c r="N11" s="1"/>
    </row>
    <row r="12" spans="1:14" s="4" customFormat="1" ht="20.100000000000001" customHeight="1" x14ac:dyDescent="0.25">
      <c r="A12" s="41"/>
      <c r="B12" s="41" t="s">
        <v>142</v>
      </c>
      <c r="C12" s="62"/>
      <c r="D12" s="2"/>
      <c r="E12" s="11"/>
      <c r="F12" s="2"/>
      <c r="G12" s="2"/>
      <c r="H12" s="42" t="s">
        <v>459</v>
      </c>
      <c r="I12" s="42"/>
      <c r="K12" s="32"/>
      <c r="L12" s="32"/>
      <c r="N12" s="1"/>
    </row>
    <row r="13" spans="1:14" s="4" customFormat="1" ht="20.100000000000001" customHeight="1" x14ac:dyDescent="0.25">
      <c r="A13" s="61"/>
      <c r="B13" s="41" t="s">
        <v>141</v>
      </c>
      <c r="C13" s="68"/>
      <c r="D13" s="14"/>
      <c r="E13" s="14"/>
      <c r="F13" s="14"/>
      <c r="G13" s="14"/>
      <c r="H13" s="43"/>
      <c r="I13" s="43"/>
      <c r="K13" s="32"/>
      <c r="L13" s="32"/>
      <c r="N13" s="1"/>
    </row>
    <row r="14" spans="1:14" s="4" customFormat="1" ht="20.100000000000001" customHeight="1" x14ac:dyDescent="0.25">
      <c r="A14" s="61"/>
      <c r="B14" s="41" t="s">
        <v>143</v>
      </c>
      <c r="C14" s="68"/>
      <c r="D14" s="14"/>
      <c r="E14" s="14"/>
      <c r="F14" s="14"/>
      <c r="G14" s="14"/>
      <c r="H14" s="3"/>
      <c r="I14" s="3"/>
      <c r="K14" s="32"/>
      <c r="L14" s="32"/>
      <c r="N14" s="1"/>
    </row>
    <row r="15" spans="1:14" s="4" customFormat="1" ht="20.100000000000001" customHeight="1" x14ac:dyDescent="0.25">
      <c r="A15" s="41"/>
      <c r="B15" s="195"/>
      <c r="C15" s="63"/>
      <c r="D15" s="14"/>
      <c r="E15" s="14"/>
      <c r="F15" s="14"/>
      <c r="G15" s="14"/>
      <c r="H15" s="3"/>
      <c r="I15" s="3"/>
      <c r="K15" s="32"/>
      <c r="L15" s="32"/>
      <c r="N15" s="1"/>
    </row>
    <row r="16" spans="1:14" s="4" customFormat="1" ht="20.100000000000001" customHeight="1" x14ac:dyDescent="0.25">
      <c r="A16" s="10"/>
      <c r="B16" s="195"/>
      <c r="C16" s="14"/>
      <c r="D16" s="14"/>
      <c r="E16" s="14"/>
      <c r="F16" s="14"/>
      <c r="G16" s="14"/>
      <c r="H16" s="3"/>
      <c r="I16" s="3"/>
      <c r="K16" s="32"/>
      <c r="L16" s="32"/>
      <c r="N16" s="1"/>
    </row>
    <row r="17" spans="1:18" s="16" customFormat="1" ht="20.100000000000001" customHeight="1" x14ac:dyDescent="0.25">
      <c r="A17" s="64" t="s">
        <v>2</v>
      </c>
      <c r="B17" s="229" t="s">
        <v>144</v>
      </c>
      <c r="C17" s="13"/>
      <c r="D17" s="13"/>
      <c r="E17" s="13"/>
      <c r="F17" s="13"/>
      <c r="G17" s="13"/>
      <c r="K17" s="33"/>
      <c r="L17" s="33"/>
    </row>
    <row r="18" spans="1:18" ht="20.100000000000001" customHeight="1" x14ac:dyDescent="0.25">
      <c r="A18" s="23"/>
      <c r="B18" s="195" t="s">
        <v>123</v>
      </c>
      <c r="C18" s="12"/>
      <c r="D18" s="12"/>
      <c r="E18" s="12"/>
      <c r="F18" s="12"/>
      <c r="G18" s="12"/>
    </row>
    <row r="19" spans="1:18" s="4" customFormat="1" ht="30" customHeight="1" x14ac:dyDescent="0.25">
      <c r="A19" s="64"/>
      <c r="B19" s="195"/>
      <c r="C19" s="14"/>
      <c r="D19" s="14"/>
      <c r="E19" s="14"/>
      <c r="F19" s="14"/>
      <c r="G19" s="14"/>
      <c r="H19" s="3"/>
      <c r="I19" s="3"/>
      <c r="K19" s="32"/>
      <c r="L19" s="32"/>
      <c r="N19" s="1"/>
    </row>
    <row r="20" spans="1:18" s="17" customFormat="1" ht="19.5" customHeight="1" x14ac:dyDescent="0.3">
      <c r="A20" s="23" t="s">
        <v>4</v>
      </c>
      <c r="C20" s="38" t="s">
        <v>139</v>
      </c>
      <c r="D20" s="44"/>
      <c r="E20" s="30"/>
      <c r="F20" s="44"/>
      <c r="G20" s="44"/>
      <c r="H20" s="19"/>
      <c r="I20" s="19"/>
      <c r="J20" s="20"/>
      <c r="K20" s="34"/>
      <c r="L20" s="34"/>
      <c r="M20" s="20"/>
    </row>
    <row r="21" spans="1:18" s="17" customFormat="1" ht="18" customHeight="1" x14ac:dyDescent="0.3">
      <c r="A21" s="64" t="s">
        <v>6</v>
      </c>
      <c r="C21" s="196" t="s">
        <v>145</v>
      </c>
      <c r="D21" s="45"/>
      <c r="E21" s="31"/>
      <c r="F21" s="45"/>
      <c r="G21" s="45"/>
      <c r="H21" s="18"/>
      <c r="I21" s="19"/>
      <c r="J21" s="20"/>
      <c r="K21" s="34"/>
      <c r="L21" s="34"/>
      <c r="M21" s="20"/>
    </row>
    <row r="22" spans="1:18" s="17" customFormat="1" ht="18" customHeight="1" x14ac:dyDescent="0.3">
      <c r="A22" s="64" t="s">
        <v>13</v>
      </c>
      <c r="C22" s="69" t="s">
        <v>438</v>
      </c>
      <c r="D22" s="45"/>
      <c r="E22" s="31"/>
      <c r="F22" s="45"/>
      <c r="G22" s="45"/>
      <c r="H22" s="18"/>
      <c r="I22" s="19"/>
      <c r="J22" s="20"/>
      <c r="K22" s="34"/>
      <c r="L22" s="34"/>
      <c r="M22" s="20"/>
    </row>
    <row r="23" spans="1:18" s="17" customFormat="1" ht="18" customHeight="1" x14ac:dyDescent="0.3">
      <c r="A23" s="15"/>
      <c r="C23" s="31"/>
      <c r="D23" s="45"/>
      <c r="E23" s="31"/>
      <c r="F23" s="45"/>
      <c r="G23" s="45"/>
      <c r="H23" s="18"/>
      <c r="I23" s="19"/>
      <c r="J23" s="20"/>
      <c r="K23" s="34"/>
      <c r="L23" s="34"/>
      <c r="M23" s="20"/>
    </row>
    <row r="24" spans="1:18" s="4" customFormat="1" ht="15" customHeight="1" x14ac:dyDescent="0.25">
      <c r="A24" s="10"/>
      <c r="B24" s="13"/>
      <c r="C24" s="14"/>
      <c r="D24" s="14"/>
      <c r="E24" s="14"/>
      <c r="F24" s="14"/>
      <c r="G24" s="14"/>
      <c r="H24" s="3"/>
      <c r="I24" s="19"/>
      <c r="J24" s="20"/>
      <c r="K24" s="34"/>
      <c r="L24" s="34"/>
      <c r="M24" s="20"/>
      <c r="N24" s="17"/>
      <c r="O24" s="17"/>
      <c r="P24" s="17"/>
      <c r="Q24" s="17"/>
      <c r="R24" s="17"/>
    </row>
    <row r="25" spans="1:18" s="22" customFormat="1" ht="15" customHeight="1" x14ac:dyDescent="0.25">
      <c r="A25" s="12" t="s">
        <v>0</v>
      </c>
      <c r="B25" s="12"/>
      <c r="C25" s="12"/>
      <c r="D25" s="12"/>
      <c r="E25" s="12"/>
      <c r="F25" s="12"/>
      <c r="G25" s="12"/>
      <c r="H25" s="3"/>
      <c r="I25" s="19"/>
      <c r="J25" s="20"/>
      <c r="K25" s="34"/>
      <c r="L25" s="34"/>
      <c r="M25" s="20"/>
      <c r="N25" s="17"/>
      <c r="O25" s="17"/>
      <c r="P25" s="17"/>
      <c r="Q25" s="17"/>
      <c r="R25" s="17"/>
    </row>
    <row r="26" spans="1:18" s="22" customFormat="1" ht="15" customHeight="1" x14ac:dyDescent="0.25">
      <c r="A26" s="23" t="s">
        <v>14</v>
      </c>
      <c r="B26" s="23"/>
      <c r="C26" s="23"/>
      <c r="D26" s="23"/>
      <c r="E26" s="23"/>
      <c r="F26" s="23"/>
      <c r="G26" s="23"/>
      <c r="I26" s="19"/>
      <c r="J26" s="20"/>
      <c r="K26" s="34"/>
      <c r="L26" s="34"/>
      <c r="M26" s="20"/>
      <c r="N26" s="17"/>
      <c r="O26" s="17"/>
      <c r="P26" s="17"/>
      <c r="Q26" s="17"/>
      <c r="R26" s="17"/>
    </row>
    <row r="27" spans="1:18" ht="10.050000000000001" customHeight="1" thickBot="1" x14ac:dyDescent="0.3">
      <c r="A27" s="22"/>
      <c r="C27" s="21"/>
      <c r="E27" s="21"/>
      <c r="I27" s="19"/>
      <c r="J27" s="20"/>
      <c r="K27" s="34"/>
      <c r="L27" s="34"/>
      <c r="M27" s="20"/>
      <c r="N27" s="17"/>
      <c r="O27" s="17"/>
      <c r="P27" s="17"/>
      <c r="Q27" s="17"/>
      <c r="R27" s="17"/>
    </row>
    <row r="28" spans="1:18" s="8" customFormat="1" ht="20.100000000000001" customHeight="1" thickTop="1" thickBot="1" x14ac:dyDescent="0.3">
      <c r="A28" s="361" t="s">
        <v>7</v>
      </c>
      <c r="B28" s="363" t="s">
        <v>15</v>
      </c>
      <c r="C28" s="365" t="s">
        <v>16</v>
      </c>
      <c r="D28" s="366"/>
      <c r="E28" s="367" t="s">
        <v>17</v>
      </c>
      <c r="F28" s="368"/>
      <c r="G28" s="369" t="s">
        <v>18</v>
      </c>
      <c r="H28" s="370"/>
      <c r="I28" s="19"/>
      <c r="J28" s="20"/>
      <c r="K28" s="34"/>
      <c r="L28" s="34"/>
      <c r="M28" s="20"/>
      <c r="N28" s="17"/>
      <c r="O28" s="17"/>
      <c r="P28" s="17"/>
      <c r="Q28" s="17"/>
      <c r="R28" s="17"/>
    </row>
    <row r="29" spans="1:18" s="35" customFormat="1" ht="20.100000000000001" customHeight="1" thickTop="1" thickBot="1" x14ac:dyDescent="0.3">
      <c r="A29" s="362"/>
      <c r="B29" s="364"/>
      <c r="C29" s="46" t="s">
        <v>19</v>
      </c>
      <c r="D29" s="47" t="s">
        <v>20</v>
      </c>
      <c r="E29" s="48" t="s">
        <v>19</v>
      </c>
      <c r="F29" s="49" t="s">
        <v>20</v>
      </c>
      <c r="G29" s="50" t="s">
        <v>19</v>
      </c>
      <c r="H29" s="51" t="s">
        <v>20</v>
      </c>
      <c r="I29" s="19"/>
      <c r="J29" s="20"/>
      <c r="K29" s="231"/>
      <c r="L29" s="34"/>
      <c r="M29" s="20"/>
      <c r="N29" s="17"/>
      <c r="O29" s="17"/>
      <c r="P29" s="17"/>
      <c r="Q29" s="17"/>
      <c r="R29" s="17"/>
    </row>
    <row r="30" spans="1:18" s="8" customFormat="1" ht="43.5" customHeight="1" thickTop="1" x14ac:dyDescent="0.25">
      <c r="A30" s="271">
        <v>1</v>
      </c>
      <c r="B30" s="272" t="s">
        <v>21</v>
      </c>
      <c r="C30" s="273">
        <f>'sum-screed'!C43</f>
        <v>7858.3932499999992</v>
      </c>
      <c r="D30" s="273">
        <f>'sum-screed'!D43</f>
        <v>626492.2630565</v>
      </c>
      <c r="E30" s="274">
        <f>'sum-screed'!E43</f>
        <v>598.37029999999982</v>
      </c>
      <c r="F30" s="274">
        <f>'sum-screed'!F43</f>
        <v>48252.233174000001</v>
      </c>
      <c r="G30" s="275">
        <f>'sum-screed'!G43</f>
        <v>8456.7635499999997</v>
      </c>
      <c r="H30" s="276">
        <f>'sum-screed'!H43</f>
        <v>674744.49623049994</v>
      </c>
      <c r="I30" s="19"/>
      <c r="J30" s="20"/>
      <c r="K30" s="283"/>
      <c r="L30" s="329"/>
      <c r="M30" s="311"/>
      <c r="N30" s="316"/>
      <c r="O30" s="316"/>
      <c r="P30" s="316"/>
      <c r="Q30" s="1"/>
      <c r="R30" s="17"/>
    </row>
    <row r="31" spans="1:18" s="8" customFormat="1" ht="41.25" customHeight="1" thickBot="1" x14ac:dyDescent="0.3">
      <c r="A31" s="277">
        <v>2</v>
      </c>
      <c r="B31" s="278" t="s">
        <v>169</v>
      </c>
      <c r="C31" s="279">
        <f>'sum -insulation'!C41</f>
        <v>2485.866</v>
      </c>
      <c r="D31" s="279">
        <f>'sum -insulation'!D41</f>
        <v>128940.34109999999</v>
      </c>
      <c r="E31" s="280">
        <f>'sum -insulation'!E41</f>
        <v>0</v>
      </c>
      <c r="F31" s="280">
        <f>'sum -insulation'!F41</f>
        <v>0</v>
      </c>
      <c r="G31" s="281">
        <f>'sum -insulation'!G41</f>
        <v>2485.866</v>
      </c>
      <c r="H31" s="282">
        <f>'sum -insulation'!H41</f>
        <v>128940.34109999999</v>
      </c>
      <c r="I31" s="19"/>
      <c r="J31" s="20"/>
      <c r="K31" s="34"/>
      <c r="L31" s="34"/>
      <c r="M31" s="311"/>
      <c r="N31" s="1"/>
      <c r="O31" s="316"/>
      <c r="P31" s="316"/>
      <c r="Q31" s="1"/>
      <c r="R31" s="17"/>
    </row>
    <row r="32" spans="1:18" s="24" customFormat="1" ht="24" customHeight="1" thickTop="1" thickBot="1" x14ac:dyDescent="0.3">
      <c r="A32" s="371" t="s">
        <v>3</v>
      </c>
      <c r="B32" s="372"/>
      <c r="C32" s="52">
        <f>SUM(C30:C31)</f>
        <v>10344.259249999999</v>
      </c>
      <c r="D32" s="53">
        <f t="shared" ref="D32:G32" si="0">SUM(D30:D31)</f>
        <v>755432.60415649996</v>
      </c>
      <c r="E32" s="54">
        <f t="shared" si="0"/>
        <v>598.37029999999982</v>
      </c>
      <c r="F32" s="54">
        <f t="shared" si="0"/>
        <v>48252.233174000001</v>
      </c>
      <c r="G32" s="53">
        <f t="shared" si="0"/>
        <v>10942.62955</v>
      </c>
      <c r="H32" s="55">
        <f>SUM(H30:H31)</f>
        <v>803684.8373304999</v>
      </c>
      <c r="I32" s="299"/>
      <c r="J32" s="20"/>
      <c r="K32" s="34"/>
      <c r="L32" s="32"/>
      <c r="M32" s="4"/>
      <c r="N32" s="1"/>
      <c r="O32" s="1"/>
      <c r="P32" s="1"/>
      <c r="Q32" s="1"/>
      <c r="R32" s="17"/>
    </row>
    <row r="33" spans="1:18" s="8" customFormat="1" ht="22.05" customHeight="1" thickTop="1" x14ac:dyDescent="0.25">
      <c r="B33" s="25"/>
      <c r="C33" s="373"/>
      <c r="D33" s="374"/>
      <c r="E33" s="375" t="s">
        <v>460</v>
      </c>
      <c r="F33" s="376"/>
      <c r="G33" s="377"/>
      <c r="H33" s="56">
        <v>386401.76</v>
      </c>
      <c r="I33" s="19"/>
      <c r="J33" s="20"/>
      <c r="K33" s="34"/>
      <c r="L33" s="218" t="s">
        <v>119</v>
      </c>
      <c r="M33" s="219" t="s">
        <v>121</v>
      </c>
      <c r="N33" s="219" t="s">
        <v>120</v>
      </c>
      <c r="O33" s="220" t="s">
        <v>122</v>
      </c>
      <c r="P33" s="1"/>
      <c r="Q33" s="1"/>
      <c r="R33" s="17"/>
    </row>
    <row r="34" spans="1:18" s="8" customFormat="1" ht="22.05" customHeight="1" x14ac:dyDescent="0.25">
      <c r="B34" s="25"/>
      <c r="C34" s="378"/>
      <c r="D34" s="379"/>
      <c r="E34" s="380" t="s">
        <v>22</v>
      </c>
      <c r="F34" s="381"/>
      <c r="G34" s="382"/>
      <c r="H34" s="57">
        <f>H32-H33</f>
        <v>417283.07733049989</v>
      </c>
      <c r="I34" s="19"/>
      <c r="J34" s="20"/>
      <c r="K34" s="34"/>
      <c r="L34" s="224">
        <f>BOQ!K121</f>
        <v>10905.699549999998</v>
      </c>
      <c r="M34" s="225">
        <f>'sum -insulation'!G41+'sum-screed'!G43</f>
        <v>10942.62955</v>
      </c>
      <c r="N34" s="225">
        <f>BOQ!L121</f>
        <v>784489.20585310005</v>
      </c>
      <c r="O34" s="226">
        <f>'sum -insulation'!H41+'sum-screed'!H43</f>
        <v>803684.8373304999</v>
      </c>
      <c r="P34" s="1"/>
      <c r="Q34" s="1"/>
      <c r="R34" s="17"/>
    </row>
    <row r="35" spans="1:18" s="8" customFormat="1" ht="22.05" customHeight="1" thickBot="1" x14ac:dyDescent="0.3">
      <c r="B35" s="25"/>
      <c r="C35" s="378"/>
      <c r="D35" s="379"/>
      <c r="E35" s="383" t="s">
        <v>38</v>
      </c>
      <c r="F35" s="384"/>
      <c r="G35" s="385"/>
      <c r="H35" s="57">
        <f>+H34*10%</f>
        <v>41728.307733049995</v>
      </c>
      <c r="I35" s="19"/>
      <c r="J35" s="20"/>
      <c r="K35" s="34"/>
      <c r="L35" s="221" t="str">
        <f>IF(L34=G32,"OK","NOT OK")</f>
        <v>NOT OK</v>
      </c>
      <c r="M35" s="222" t="str">
        <f>IF(M34=L34,"OK","NOT OK")</f>
        <v>NOT OK</v>
      </c>
      <c r="N35" s="222" t="str">
        <f>IF(N34=H32,"OK","NOT OK")</f>
        <v>NOT OK</v>
      </c>
      <c r="O35" s="223" t="str">
        <f>IF(O34=N34,"OK","NOT OK")</f>
        <v>NOT OK</v>
      </c>
      <c r="P35" s="1"/>
      <c r="Q35" s="1"/>
      <c r="R35" s="17"/>
    </row>
    <row r="36" spans="1:18" s="8" customFormat="1" ht="30" customHeight="1" thickTop="1" thickBot="1" x14ac:dyDescent="0.3">
      <c r="B36" s="25"/>
      <c r="C36" s="378"/>
      <c r="D36" s="379"/>
      <c r="E36" s="386" t="s">
        <v>10</v>
      </c>
      <c r="F36" s="387"/>
      <c r="G36" s="388"/>
      <c r="H36" s="58">
        <f>H34-H35</f>
        <v>375554.76959744992</v>
      </c>
      <c r="I36" s="19"/>
      <c r="J36" s="309">
        <v>980.11999999999989</v>
      </c>
      <c r="K36" s="310">
        <v>69891.298599999995</v>
      </c>
      <c r="L36" s="32"/>
      <c r="M36" s="4"/>
      <c r="N36" s="1"/>
      <c r="O36" s="1"/>
      <c r="P36" s="1"/>
      <c r="Q36" s="1"/>
      <c r="R36" s="17"/>
    </row>
    <row r="37" spans="1:18" ht="15" customHeight="1" thickTop="1" x14ac:dyDescent="0.25">
      <c r="C37" s="1"/>
      <c r="D37" s="1"/>
      <c r="E37" s="1"/>
      <c r="F37" s="1"/>
      <c r="G37" s="1"/>
      <c r="H37" s="1"/>
      <c r="I37" s="19"/>
      <c r="J37" s="20"/>
      <c r="K37" s="34"/>
      <c r="R37" s="17"/>
    </row>
    <row r="38" spans="1:18" ht="15" customHeight="1" x14ac:dyDescent="0.25">
      <c r="C38" s="1"/>
      <c r="D38" s="1"/>
      <c r="E38" s="1"/>
      <c r="F38" s="1"/>
      <c r="G38" s="1"/>
      <c r="H38" s="1"/>
      <c r="I38" s="19"/>
      <c r="J38" s="20"/>
      <c r="K38" s="34"/>
      <c r="R38" s="17"/>
    </row>
    <row r="39" spans="1:18" ht="18" customHeight="1" x14ac:dyDescent="0.25">
      <c r="A39" s="27" t="s">
        <v>461</v>
      </c>
      <c r="C39" s="26"/>
      <c r="D39" s="26"/>
      <c r="E39" s="26"/>
      <c r="F39" s="26"/>
      <c r="G39" s="26"/>
      <c r="H39" s="1"/>
      <c r="I39" s="19"/>
      <c r="J39" s="20"/>
      <c r="K39" s="34"/>
      <c r="L39" s="34"/>
      <c r="M39" s="20"/>
      <c r="N39" s="17"/>
      <c r="O39" s="17"/>
      <c r="P39" s="17"/>
      <c r="Q39" s="17"/>
      <c r="R39" s="17"/>
    </row>
    <row r="40" spans="1:18" ht="15" customHeight="1" x14ac:dyDescent="0.25">
      <c r="C40" s="1"/>
      <c r="D40" s="1"/>
      <c r="E40" s="1"/>
      <c r="F40" s="1"/>
      <c r="G40" s="1"/>
      <c r="H40" s="1"/>
      <c r="I40" s="19"/>
      <c r="J40" s="20"/>
      <c r="K40" s="34"/>
      <c r="L40" s="34"/>
      <c r="M40" s="20"/>
      <c r="N40" s="17"/>
      <c r="O40" s="17"/>
      <c r="P40" s="17"/>
      <c r="Q40" s="17"/>
      <c r="R40" s="17"/>
    </row>
    <row r="41" spans="1:18" ht="15" customHeight="1" x14ac:dyDescent="0.25">
      <c r="A41" s="389" t="s">
        <v>23</v>
      </c>
      <c r="B41" s="389"/>
      <c r="C41" s="389"/>
      <c r="D41" s="389"/>
      <c r="E41" s="389"/>
      <c r="F41" s="389"/>
      <c r="G41" s="389"/>
      <c r="H41" s="389"/>
      <c r="I41" s="19"/>
      <c r="J41" s="20"/>
      <c r="K41" s="34"/>
      <c r="L41" s="34"/>
      <c r="M41" s="20"/>
      <c r="N41" s="17"/>
      <c r="O41" s="17"/>
      <c r="P41" s="17"/>
      <c r="Q41" s="17"/>
      <c r="R41" s="17"/>
    </row>
    <row r="42" spans="1:18" ht="14.55" customHeight="1" x14ac:dyDescent="0.25">
      <c r="A42" s="389"/>
      <c r="B42" s="389"/>
      <c r="C42" s="389"/>
      <c r="D42" s="389"/>
      <c r="E42" s="389"/>
      <c r="F42" s="389"/>
      <c r="G42" s="389"/>
      <c r="H42" s="389"/>
      <c r="I42" s="19"/>
      <c r="J42" s="20"/>
      <c r="K42" s="34"/>
      <c r="L42" s="34"/>
      <c r="M42" s="20"/>
      <c r="N42" s="17"/>
      <c r="O42" s="17"/>
      <c r="P42" s="17"/>
      <c r="Q42" s="17"/>
      <c r="R42" s="17"/>
    </row>
    <row r="43" spans="1:18" ht="18" customHeight="1" x14ac:dyDescent="0.25">
      <c r="A43" s="389"/>
      <c r="B43" s="389"/>
      <c r="C43" s="389"/>
      <c r="D43" s="389"/>
      <c r="E43" s="389"/>
      <c r="F43" s="389"/>
      <c r="G43" s="389"/>
      <c r="H43" s="389"/>
      <c r="I43" s="19"/>
      <c r="J43" s="20"/>
      <c r="K43" s="34"/>
      <c r="L43" s="34"/>
      <c r="M43" s="20"/>
      <c r="N43" s="17"/>
      <c r="O43" s="17" t="s">
        <v>439</v>
      </c>
      <c r="P43" s="17"/>
      <c r="Q43" s="17"/>
      <c r="R43" s="17"/>
    </row>
    <row r="44" spans="1:18" ht="18" customHeight="1" thickBot="1" x14ac:dyDescent="0.3">
      <c r="A44" s="37" t="s">
        <v>1</v>
      </c>
      <c r="C44" s="26"/>
      <c r="D44" s="26"/>
      <c r="E44" s="26"/>
      <c r="F44" s="26"/>
      <c r="G44" s="26"/>
      <c r="H44" s="1"/>
      <c r="I44" s="19"/>
      <c r="J44" s="20"/>
      <c r="K44" s="34"/>
      <c r="L44" s="34"/>
      <c r="M44" s="20"/>
      <c r="N44" s="17"/>
      <c r="O44" s="17"/>
      <c r="P44" s="17"/>
      <c r="Q44" s="17"/>
      <c r="R44" s="17"/>
    </row>
    <row r="45" spans="1:18" ht="15" customHeight="1" thickBot="1" x14ac:dyDescent="0.3">
      <c r="C45" s="1"/>
      <c r="D45" s="1"/>
      <c r="E45" s="1"/>
      <c r="F45" s="1"/>
      <c r="G45" s="1"/>
      <c r="H45" s="59"/>
      <c r="I45" s="19"/>
      <c r="J45" s="20"/>
      <c r="K45" s="34"/>
      <c r="L45" s="228"/>
      <c r="M45" s="213"/>
      <c r="N45" s="210"/>
      <c r="O45" s="17"/>
      <c r="P45" s="17"/>
      <c r="Q45" s="17"/>
      <c r="R45" s="17"/>
    </row>
    <row r="46" spans="1:18" ht="15" customHeight="1" thickBot="1" x14ac:dyDescent="0.3">
      <c r="C46" s="1"/>
      <c r="D46" s="1"/>
      <c r="E46" s="1"/>
      <c r="F46" s="1"/>
      <c r="G46" s="1"/>
      <c r="H46" s="1"/>
      <c r="I46" s="19"/>
      <c r="J46" s="20"/>
      <c r="K46" s="34"/>
      <c r="L46" s="214"/>
      <c r="M46" s="214">
        <v>1541</v>
      </c>
      <c r="N46" s="215"/>
      <c r="O46" s="17"/>
      <c r="P46" s="17"/>
      <c r="Q46" s="17"/>
      <c r="R46" s="17"/>
    </row>
    <row r="47" spans="1:18" s="4" customFormat="1" ht="18" customHeight="1" thickBot="1" x14ac:dyDescent="0.3">
      <c r="A47" s="37" t="s">
        <v>24</v>
      </c>
      <c r="B47" s="1"/>
      <c r="C47" s="26"/>
      <c r="D47" s="26"/>
      <c r="E47" s="26"/>
      <c r="F47" s="26"/>
      <c r="G47" s="26"/>
      <c r="H47" s="1"/>
      <c r="I47" s="19"/>
      <c r="J47" s="20"/>
      <c r="K47" s="34"/>
      <c r="L47" s="212"/>
      <c r="M47" s="216">
        <v>1569.21</v>
      </c>
      <c r="N47" s="217"/>
      <c r="O47" s="17">
        <v>1599</v>
      </c>
      <c r="P47" s="17"/>
      <c r="Q47" s="17"/>
      <c r="R47" s="17"/>
    </row>
    <row r="48" spans="1:18" ht="15" customHeight="1" thickBot="1" x14ac:dyDescent="0.3">
      <c r="C48" s="1"/>
      <c r="D48" s="1"/>
      <c r="E48" s="1"/>
      <c r="F48" s="1"/>
      <c r="G48" s="1"/>
      <c r="H48" s="1"/>
      <c r="I48" s="19"/>
      <c r="J48" s="20"/>
      <c r="K48" s="34"/>
      <c r="L48" s="211"/>
      <c r="M48" s="227">
        <f>M46-M47</f>
        <v>-28.210000000000036</v>
      </c>
      <c r="N48" s="227"/>
      <c r="O48" s="17"/>
      <c r="P48" s="17"/>
      <c r="Q48" s="17"/>
      <c r="R48" s="17"/>
    </row>
    <row r="49" spans="1:18" ht="15" customHeight="1" x14ac:dyDescent="0.25">
      <c r="C49" s="1"/>
      <c r="D49" s="1"/>
      <c r="E49" s="1"/>
      <c r="F49" s="1"/>
      <c r="G49" s="1"/>
      <c r="H49" s="1"/>
      <c r="I49" s="19"/>
      <c r="J49" s="20"/>
      <c r="K49" s="34"/>
      <c r="L49" s="34"/>
      <c r="M49" s="20"/>
      <c r="N49" s="17"/>
      <c r="O49" s="17"/>
      <c r="P49" s="17"/>
      <c r="Q49" s="17"/>
      <c r="R49" s="17"/>
    </row>
    <row r="50" spans="1:18" s="4" customFormat="1" ht="15" customHeight="1" x14ac:dyDescent="0.3">
      <c r="A50" s="27" t="s">
        <v>48</v>
      </c>
      <c r="B50" s="1"/>
      <c r="C50" s="26"/>
      <c r="D50" s="26"/>
      <c r="E50" s="26"/>
      <c r="F50" s="26"/>
      <c r="G50" s="28" t="s">
        <v>5</v>
      </c>
      <c r="I50" s="19"/>
      <c r="J50" s="20"/>
      <c r="K50" s="34"/>
      <c r="L50" s="34"/>
      <c r="M50" s="20"/>
      <c r="N50" s="17"/>
      <c r="O50" s="17"/>
      <c r="P50" s="17"/>
      <c r="Q50" s="17"/>
      <c r="R50" s="17"/>
    </row>
    <row r="51" spans="1:18" s="4" customFormat="1" ht="15" customHeight="1" x14ac:dyDescent="0.25">
      <c r="A51" s="22"/>
      <c r="B51" s="22"/>
      <c r="C51" s="12"/>
      <c r="D51" s="12"/>
      <c r="E51" s="12"/>
      <c r="F51" s="12"/>
      <c r="G51" s="36" t="s">
        <v>11</v>
      </c>
      <c r="I51" s="19"/>
      <c r="J51" s="20"/>
      <c r="K51" s="34"/>
      <c r="L51" s="34"/>
      <c r="M51" s="20"/>
      <c r="N51" s="17"/>
      <c r="O51" s="17"/>
      <c r="P51" s="17"/>
      <c r="Q51" s="17"/>
      <c r="R51" s="17"/>
    </row>
    <row r="52" spans="1:18" s="4" customFormat="1" ht="15" customHeight="1" x14ac:dyDescent="0.25">
      <c r="A52" s="22"/>
      <c r="B52" s="22"/>
      <c r="C52" s="12"/>
      <c r="D52" s="60"/>
      <c r="E52" s="12"/>
      <c r="F52" s="60"/>
      <c r="G52" s="36" t="s">
        <v>8</v>
      </c>
      <c r="I52" s="19"/>
      <c r="J52" s="20"/>
      <c r="K52" s="34"/>
      <c r="L52" s="34"/>
      <c r="M52" s="20"/>
      <c r="N52" s="17"/>
      <c r="O52" s="17"/>
      <c r="P52" s="17"/>
      <c r="Q52" s="17"/>
      <c r="R52" s="17"/>
    </row>
    <row r="53" spans="1:18" s="4" customFormat="1" ht="15" customHeight="1" x14ac:dyDescent="0.25">
      <c r="A53" s="29"/>
      <c r="C53" s="12"/>
      <c r="D53" s="60"/>
      <c r="E53" s="12"/>
      <c r="F53" s="60"/>
      <c r="G53" s="29" t="s">
        <v>9</v>
      </c>
      <c r="I53" s="19"/>
      <c r="J53" s="20"/>
      <c r="K53" s="34"/>
      <c r="L53" s="34"/>
      <c r="M53" s="20"/>
      <c r="N53" s="17"/>
      <c r="O53" s="17"/>
      <c r="P53" s="17"/>
      <c r="Q53" s="17"/>
      <c r="R53" s="17"/>
    </row>
    <row r="54" spans="1:18" s="4" customFormat="1" ht="15" customHeight="1" x14ac:dyDescent="0.25">
      <c r="A54" s="1"/>
      <c r="B54" s="22"/>
      <c r="C54" s="12"/>
      <c r="D54" s="60"/>
      <c r="E54" s="12"/>
      <c r="F54" s="60"/>
      <c r="G54" s="60"/>
      <c r="H54" s="3"/>
      <c r="I54" s="19"/>
      <c r="J54" s="20"/>
      <c r="K54" s="34"/>
      <c r="L54" s="34"/>
      <c r="M54" s="20"/>
      <c r="N54" s="17"/>
      <c r="O54" s="17"/>
      <c r="P54" s="17"/>
      <c r="Q54" s="17"/>
      <c r="R54" s="17"/>
    </row>
    <row r="55" spans="1:18" s="4" customFormat="1" ht="15" customHeight="1" x14ac:dyDescent="0.25">
      <c r="A55" s="1"/>
      <c r="B55" s="1"/>
      <c r="C55" s="2"/>
      <c r="D55" s="2"/>
      <c r="E55" s="2"/>
      <c r="F55" s="2"/>
      <c r="G55" s="2"/>
      <c r="H55" s="3"/>
      <c r="I55" s="19"/>
      <c r="J55" s="20"/>
      <c r="K55" s="34"/>
      <c r="L55" s="34"/>
      <c r="M55" s="20"/>
      <c r="N55" s="17"/>
      <c r="O55" s="17"/>
      <c r="P55" s="17"/>
      <c r="Q55" s="17"/>
      <c r="R55" s="17"/>
    </row>
    <row r="56" spans="1:18" s="4" customFormat="1" ht="20.100000000000001" customHeight="1" x14ac:dyDescent="0.25">
      <c r="A56" s="1"/>
      <c r="B56" s="1"/>
      <c r="C56" s="1"/>
      <c r="D56" s="1"/>
      <c r="E56" s="1"/>
      <c r="F56" s="1"/>
      <c r="G56" s="1"/>
      <c r="H56" s="1"/>
      <c r="I56" s="19"/>
      <c r="J56" s="20"/>
      <c r="K56" s="34"/>
      <c r="L56" s="34"/>
      <c r="M56" s="20"/>
      <c r="N56" s="17"/>
      <c r="O56" s="17"/>
      <c r="P56" s="17"/>
      <c r="Q56" s="17"/>
      <c r="R56" s="17"/>
    </row>
    <row r="57" spans="1:18" s="4" customFormat="1" ht="20.100000000000001" customHeight="1" x14ac:dyDescent="0.25">
      <c r="A57" s="1"/>
      <c r="B57" s="1"/>
      <c r="C57" s="2"/>
      <c r="D57" s="2"/>
      <c r="E57" s="2"/>
      <c r="F57" s="2"/>
      <c r="G57" s="2"/>
      <c r="H57" s="3"/>
      <c r="I57" s="19"/>
      <c r="J57" s="20"/>
      <c r="K57" s="34"/>
      <c r="L57" s="34"/>
      <c r="M57" s="20"/>
      <c r="N57" s="17"/>
      <c r="O57" s="17"/>
      <c r="P57" s="17"/>
      <c r="Q57" s="17"/>
      <c r="R57" s="17"/>
    </row>
    <row r="58" spans="1:18" ht="15.6" x14ac:dyDescent="0.25">
      <c r="I58" s="19"/>
      <c r="J58" s="20"/>
      <c r="K58" s="34"/>
      <c r="L58" s="34"/>
      <c r="M58" s="20"/>
      <c r="N58" s="17"/>
      <c r="O58" s="17"/>
      <c r="P58" s="17"/>
      <c r="Q58" s="17"/>
      <c r="R58" s="17"/>
    </row>
    <row r="59" spans="1:18" ht="15.6" x14ac:dyDescent="0.25">
      <c r="I59" s="19"/>
      <c r="J59" s="20"/>
      <c r="K59" s="34"/>
      <c r="L59" s="34"/>
      <c r="M59" s="20"/>
      <c r="N59" s="17"/>
      <c r="O59" s="17"/>
      <c r="P59" s="17"/>
      <c r="Q59" s="17"/>
      <c r="R59" s="17"/>
    </row>
    <row r="60" spans="1:18" ht="15.6" x14ac:dyDescent="0.25">
      <c r="I60" s="19"/>
      <c r="J60" s="20"/>
      <c r="K60" s="34"/>
      <c r="L60" s="34"/>
      <c r="M60" s="20"/>
      <c r="N60" s="17"/>
      <c r="O60" s="17"/>
      <c r="P60" s="17"/>
      <c r="Q60" s="17"/>
      <c r="R60" s="17"/>
    </row>
    <row r="61" spans="1:18" ht="15.6" x14ac:dyDescent="0.25">
      <c r="I61" s="19"/>
      <c r="J61" s="20"/>
      <c r="K61" s="34"/>
      <c r="L61" s="34"/>
      <c r="M61" s="20"/>
      <c r="N61" s="17"/>
      <c r="O61" s="17"/>
      <c r="P61" s="17"/>
      <c r="Q61" s="17"/>
      <c r="R61" s="17"/>
    </row>
    <row r="62" spans="1:18" x14ac:dyDescent="0.25">
      <c r="K62" s="65"/>
    </row>
  </sheetData>
  <sheetProtection formatCells="0" formatColumns="0" formatRows="0" insertColumns="0" insertRows="0" insertHyperlinks="0" sort="0" autoFilter="0" pivotTables="0"/>
  <mergeCells count="16">
    <mergeCell ref="C35:D35"/>
    <mergeCell ref="E35:G35"/>
    <mergeCell ref="C36:D36"/>
    <mergeCell ref="E36:G36"/>
    <mergeCell ref="A41:H43"/>
    <mergeCell ref="A32:B32"/>
    <mergeCell ref="C33:D33"/>
    <mergeCell ref="E33:G33"/>
    <mergeCell ref="C34:D34"/>
    <mergeCell ref="E34:G34"/>
    <mergeCell ref="A8:H8"/>
    <mergeCell ref="A28:A29"/>
    <mergeCell ref="B28:B29"/>
    <mergeCell ref="C28:D28"/>
    <mergeCell ref="E28:F28"/>
    <mergeCell ref="G28:H28"/>
  </mergeCells>
  <printOptions horizontalCentered="1"/>
  <pageMargins left="0.38" right="0.25" top="0.5" bottom="0.75" header="0.3" footer="0.3"/>
  <pageSetup paperSize="9" scale="68" fitToHeight="0" orientation="portrait" r:id="rId1"/>
  <ignoredErrors>
    <ignoredError sqref="H35" 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tint="0.39997558519241921"/>
    <pageSetUpPr fitToPage="1"/>
  </sheetPr>
  <dimension ref="A1:R72"/>
  <sheetViews>
    <sheetView topLeftCell="A40" zoomScale="85" zoomScaleNormal="85" zoomScaleSheetLayoutView="85" workbookViewId="0">
      <selection activeCell="K61" sqref="K61"/>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227</v>
      </c>
      <c r="B2" s="145"/>
      <c r="C2" s="149"/>
      <c r="D2" s="149"/>
      <c r="E2" s="149"/>
      <c r="F2" s="134"/>
      <c r="G2" s="134"/>
      <c r="H2" s="134"/>
      <c r="I2" s="134"/>
      <c r="J2" s="134"/>
      <c r="K2" s="424">
        <f>+'1172-001'!H11</f>
        <v>44977</v>
      </c>
      <c r="L2" s="424"/>
      <c r="N2" s="147"/>
      <c r="O2" s="147"/>
      <c r="P2" s="147"/>
      <c r="Q2" s="147"/>
    </row>
    <row r="3" spans="1:18" s="111" customFormat="1" ht="13.8" thickBot="1" x14ac:dyDescent="0.3">
      <c r="A3" s="115"/>
      <c r="B3" s="145"/>
      <c r="F3" s="134"/>
      <c r="G3" s="134"/>
      <c r="H3" s="134"/>
      <c r="I3" s="134"/>
      <c r="J3" s="134"/>
      <c r="K3" s="424" t="str">
        <f>+'1172-001'!H12</f>
        <v>PY-2927-1172-009</v>
      </c>
      <c r="L3" s="424"/>
      <c r="N3" s="147"/>
      <c r="O3" s="147"/>
      <c r="P3" s="147"/>
      <c r="Q3" s="147"/>
    </row>
    <row r="4" spans="1:18"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8"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41" t="s">
        <v>366</v>
      </c>
      <c r="B7" s="442"/>
      <c r="C7" s="442"/>
      <c r="D7" s="442"/>
      <c r="E7" s="442"/>
      <c r="F7" s="443"/>
      <c r="G7" s="160"/>
      <c r="H7" s="161"/>
      <c r="I7" s="162"/>
      <c r="J7" s="162"/>
      <c r="K7" s="161"/>
      <c r="L7" s="163"/>
      <c r="N7" s="158"/>
      <c r="O7" s="158"/>
      <c r="P7" s="158"/>
      <c r="Q7" s="159"/>
    </row>
    <row r="8" spans="1:18" ht="26.4" x14ac:dyDescent="0.25">
      <c r="A8" s="164">
        <v>1</v>
      </c>
      <c r="B8" s="165" t="s">
        <v>367</v>
      </c>
      <c r="C8" s="166"/>
      <c r="D8" s="166" t="s">
        <v>368</v>
      </c>
      <c r="E8" s="167">
        <v>60</v>
      </c>
      <c r="F8" s="168">
        <v>80.37</v>
      </c>
      <c r="G8" s="169">
        <v>282.07</v>
      </c>
      <c r="H8" s="170">
        <v>22669.965899999999</v>
      </c>
      <c r="I8" s="171"/>
      <c r="J8" s="171"/>
      <c r="K8" s="170">
        <f>+I8+G8</f>
        <v>282.07</v>
      </c>
      <c r="L8" s="172">
        <f>+J8+H8</f>
        <v>22669.965899999999</v>
      </c>
      <c r="N8" s="158">
        <f>+I8</f>
        <v>0</v>
      </c>
      <c r="O8" s="158">
        <f>+I8*E8/1000</f>
        <v>0</v>
      </c>
      <c r="P8" s="158">
        <f>+K8</f>
        <v>282.07</v>
      </c>
      <c r="Q8" s="159">
        <f>+K8*E8/1000</f>
        <v>16.924199999999999</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56" si="3">+I9</f>
        <v>0</v>
      </c>
      <c r="O9" s="158">
        <f t="shared" ref="O9:O56" si="4">+I9*E9/1000</f>
        <v>0</v>
      </c>
      <c r="P9" s="158">
        <f t="shared" ref="P9:P56" si="5">+K9</f>
        <v>0</v>
      </c>
      <c r="Q9" s="159">
        <f t="shared" ref="Q9:Q56" si="6">+K9*E9/1000</f>
        <v>0</v>
      </c>
    </row>
    <row r="10" spans="1:18" ht="15.75" customHeight="1" x14ac:dyDescent="0.25">
      <c r="A10" s="441" t="s">
        <v>112</v>
      </c>
      <c r="B10" s="442"/>
      <c r="C10" s="442"/>
      <c r="D10" s="442"/>
      <c r="E10" s="442"/>
      <c r="F10" s="443"/>
      <c r="G10" s="160"/>
      <c r="H10" s="161"/>
      <c r="I10" s="162"/>
      <c r="J10" s="162"/>
      <c r="K10" s="161"/>
      <c r="L10" s="163"/>
      <c r="N10" s="158">
        <f t="shared" si="3"/>
        <v>0</v>
      </c>
      <c r="O10" s="158">
        <f t="shared" si="4"/>
        <v>0</v>
      </c>
      <c r="P10" s="158">
        <f t="shared" si="5"/>
        <v>0</v>
      </c>
      <c r="Q10" s="159">
        <f t="shared" si="6"/>
        <v>0</v>
      </c>
    </row>
    <row r="11" spans="1:18" ht="30" customHeight="1" x14ac:dyDescent="0.25">
      <c r="A11" s="164">
        <v>1</v>
      </c>
      <c r="B11" s="165" t="s">
        <v>236</v>
      </c>
      <c r="C11" s="166"/>
      <c r="D11" s="166" t="s">
        <v>235</v>
      </c>
      <c r="E11" s="167">
        <v>60</v>
      </c>
      <c r="F11" s="168">
        <v>57.69</v>
      </c>
      <c r="G11" s="169">
        <v>8.7799999999999994</v>
      </c>
      <c r="H11" s="170">
        <f>+G11*F11</f>
        <v>506.51819999999992</v>
      </c>
      <c r="I11" s="171"/>
      <c r="J11" s="171"/>
      <c r="K11" s="170">
        <f>+I11+G11</f>
        <v>8.7799999999999994</v>
      </c>
      <c r="L11" s="172">
        <f>+J11+H11</f>
        <v>506.51819999999992</v>
      </c>
      <c r="N11" s="158">
        <f t="shared" si="3"/>
        <v>0</v>
      </c>
      <c r="O11" s="158">
        <f t="shared" si="4"/>
        <v>0</v>
      </c>
      <c r="P11" s="158">
        <f t="shared" si="5"/>
        <v>8.7799999999999994</v>
      </c>
      <c r="Q11" s="159">
        <f t="shared" si="6"/>
        <v>0.52679999999999993</v>
      </c>
    </row>
    <row r="12" spans="1:18" ht="28.5" customHeight="1" x14ac:dyDescent="0.25">
      <c r="A12" s="164">
        <v>2</v>
      </c>
      <c r="B12" s="165" t="s">
        <v>252</v>
      </c>
      <c r="C12" s="166"/>
      <c r="D12" s="166" t="s">
        <v>251</v>
      </c>
      <c r="E12" s="167">
        <v>60</v>
      </c>
      <c r="F12" s="168">
        <v>57.69</v>
      </c>
      <c r="G12" s="169">
        <v>57.56</v>
      </c>
      <c r="H12" s="170">
        <v>3320.6363999999999</v>
      </c>
      <c r="I12" s="171"/>
      <c r="J12" s="171"/>
      <c r="K12" s="170">
        <f t="shared" si="2"/>
        <v>57.56</v>
      </c>
      <c r="L12" s="172">
        <f t="shared" si="2"/>
        <v>3320.6363999999999</v>
      </c>
      <c r="N12" s="158">
        <f t="shared" si="3"/>
        <v>0</v>
      </c>
      <c r="O12" s="158">
        <f t="shared" si="4"/>
        <v>0</v>
      </c>
      <c r="P12" s="158">
        <f t="shared" si="5"/>
        <v>57.56</v>
      </c>
      <c r="Q12" s="159">
        <f t="shared" si="6"/>
        <v>3.4536000000000002</v>
      </c>
    </row>
    <row r="13" spans="1:18" ht="30" customHeight="1" x14ac:dyDescent="0.25">
      <c r="A13" s="164">
        <v>3</v>
      </c>
      <c r="B13" s="165" t="s">
        <v>287</v>
      </c>
      <c r="C13" s="166"/>
      <c r="D13" s="166" t="s">
        <v>288</v>
      </c>
      <c r="E13" s="167">
        <v>60</v>
      </c>
      <c r="F13" s="168">
        <v>57.69</v>
      </c>
      <c r="G13" s="169">
        <v>20.02</v>
      </c>
      <c r="H13" s="170">
        <v>1154.9538</v>
      </c>
      <c r="I13" s="171"/>
      <c r="J13" s="171">
        <f t="shared" ref="J13" si="7">+I13*F13</f>
        <v>0</v>
      </c>
      <c r="K13" s="170">
        <f t="shared" ref="K13" si="8">+I13+G13</f>
        <v>20.02</v>
      </c>
      <c r="L13" s="172">
        <f t="shared" ref="L13" si="9">+J13+H13</f>
        <v>1154.9538</v>
      </c>
      <c r="N13" s="158">
        <f t="shared" si="3"/>
        <v>0</v>
      </c>
      <c r="O13" s="158">
        <f t="shared" si="4"/>
        <v>0</v>
      </c>
      <c r="P13" s="158">
        <f t="shared" si="5"/>
        <v>20.02</v>
      </c>
      <c r="Q13" s="159">
        <f t="shared" si="6"/>
        <v>1.2012</v>
      </c>
    </row>
    <row r="14" spans="1:18" ht="30" customHeight="1" x14ac:dyDescent="0.25">
      <c r="A14" s="164">
        <v>4</v>
      </c>
      <c r="B14" s="165" t="s">
        <v>289</v>
      </c>
      <c r="C14" s="166"/>
      <c r="D14" s="166" t="s">
        <v>290</v>
      </c>
      <c r="E14" s="167">
        <v>60</v>
      </c>
      <c r="F14" s="168">
        <v>57.69</v>
      </c>
      <c r="G14" s="169">
        <v>70.47</v>
      </c>
      <c r="H14" s="170">
        <v>4065.4142999999999</v>
      </c>
      <c r="I14" s="171"/>
      <c r="J14" s="171">
        <f t="shared" ref="J14" si="10">+I14*F14</f>
        <v>0</v>
      </c>
      <c r="K14" s="170">
        <f t="shared" ref="K14" si="11">+I14+G14</f>
        <v>70.47</v>
      </c>
      <c r="L14" s="172">
        <f t="shared" ref="L14" si="12">+J14+H14</f>
        <v>4065.4142999999999</v>
      </c>
      <c r="N14" s="158">
        <f t="shared" si="3"/>
        <v>0</v>
      </c>
      <c r="O14" s="158">
        <f t="shared" si="4"/>
        <v>0</v>
      </c>
      <c r="P14" s="158">
        <f t="shared" si="5"/>
        <v>70.47</v>
      </c>
      <c r="Q14" s="159">
        <f t="shared" si="6"/>
        <v>4.2282000000000002</v>
      </c>
    </row>
    <row r="15" spans="1:18" ht="15.75" customHeight="1" x14ac:dyDescent="0.25">
      <c r="A15" s="441" t="s">
        <v>113</v>
      </c>
      <c r="B15" s="442"/>
      <c r="C15" s="442"/>
      <c r="D15" s="442"/>
      <c r="E15" s="442"/>
      <c r="F15" s="443"/>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41" t="s">
        <v>114</v>
      </c>
      <c r="B19" s="442"/>
      <c r="C19" s="442"/>
      <c r="D19" s="442"/>
      <c r="E19" s="442"/>
      <c r="F19" s="443"/>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256</v>
      </c>
      <c r="C20" s="166"/>
      <c r="D20" s="166" t="s">
        <v>251</v>
      </c>
      <c r="E20" s="167">
        <v>80</v>
      </c>
      <c r="F20" s="168">
        <v>65.05</v>
      </c>
      <c r="G20" s="169">
        <v>159</v>
      </c>
      <c r="H20" s="170">
        <v>10342.949999999999</v>
      </c>
      <c r="I20" s="171"/>
      <c r="J20" s="171"/>
      <c r="K20" s="170">
        <f t="shared" ref="K20" si="13">+I20+G20</f>
        <v>159</v>
      </c>
      <c r="L20" s="172">
        <f t="shared" ref="L20" si="14">+J20+H20</f>
        <v>10342.949999999999</v>
      </c>
      <c r="N20" s="158">
        <f t="shared" si="3"/>
        <v>0</v>
      </c>
      <c r="O20" s="158">
        <f t="shared" si="4"/>
        <v>0</v>
      </c>
      <c r="P20" s="158">
        <f t="shared" si="5"/>
        <v>159</v>
      </c>
      <c r="Q20" s="159">
        <f t="shared" si="6"/>
        <v>12.72</v>
      </c>
    </row>
    <row r="21" spans="1:17" ht="43.5" customHeight="1" x14ac:dyDescent="0.25">
      <c r="A21" s="164">
        <v>2</v>
      </c>
      <c r="B21" s="165" t="s">
        <v>257</v>
      </c>
      <c r="C21" s="166"/>
      <c r="D21" s="166" t="s">
        <v>251</v>
      </c>
      <c r="E21" s="167">
        <v>80</v>
      </c>
      <c r="F21" s="168">
        <v>65.05</v>
      </c>
      <c r="G21" s="169">
        <v>29.41</v>
      </c>
      <c r="H21" s="170">
        <v>1913.1205</v>
      </c>
      <c r="I21" s="171"/>
      <c r="J21" s="171"/>
      <c r="K21" s="170">
        <f t="shared" ref="K21" si="15">+I21+G21</f>
        <v>29.41</v>
      </c>
      <c r="L21" s="172">
        <f t="shared" ref="L21" si="16">+J21+H21</f>
        <v>1913.1205</v>
      </c>
      <c r="N21" s="158">
        <f t="shared" si="3"/>
        <v>0</v>
      </c>
      <c r="O21" s="158">
        <f t="shared" si="4"/>
        <v>0</v>
      </c>
      <c r="P21" s="158">
        <f t="shared" si="5"/>
        <v>29.41</v>
      </c>
      <c r="Q21" s="159">
        <f t="shared" si="6"/>
        <v>2.3528000000000002</v>
      </c>
    </row>
    <row r="22" spans="1:17" ht="15" customHeight="1" x14ac:dyDescent="0.25">
      <c r="A22" s="164"/>
      <c r="B22" s="165"/>
      <c r="C22" s="166"/>
      <c r="D22" s="166"/>
      <c r="E22" s="167"/>
      <c r="F22" s="168"/>
      <c r="G22" s="169"/>
      <c r="H22" s="170">
        <f t="shared" ref="H22:H36" si="17">+G22*F22</f>
        <v>0</v>
      </c>
      <c r="I22" s="171"/>
      <c r="J22" s="171"/>
      <c r="K22" s="170">
        <f t="shared" ref="K22:L36" si="18">+I22+G22</f>
        <v>0</v>
      </c>
      <c r="L22" s="172">
        <f t="shared" si="18"/>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7"/>
        <v>0</v>
      </c>
      <c r="I23" s="171"/>
      <c r="J23" s="171"/>
      <c r="K23" s="170">
        <f t="shared" si="18"/>
        <v>0</v>
      </c>
      <c r="L23" s="172">
        <f t="shared" si="18"/>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7"/>
        <v>0</v>
      </c>
      <c r="I24" s="171"/>
      <c r="J24" s="171">
        <f t="shared" ref="J24:J36" si="19">+I24*F24</f>
        <v>0</v>
      </c>
      <c r="K24" s="170">
        <f t="shared" si="18"/>
        <v>0</v>
      </c>
      <c r="L24" s="172">
        <f t="shared" si="18"/>
        <v>0</v>
      </c>
      <c r="N24" s="158">
        <f t="shared" si="3"/>
        <v>0</v>
      </c>
      <c r="O24" s="158">
        <f t="shared" si="4"/>
        <v>0</v>
      </c>
      <c r="P24" s="158">
        <f t="shared" si="5"/>
        <v>0</v>
      </c>
      <c r="Q24" s="159">
        <f t="shared" si="6"/>
        <v>0</v>
      </c>
    </row>
    <row r="25" spans="1:17" ht="15.75" customHeight="1" x14ac:dyDescent="0.25">
      <c r="A25" s="441" t="s">
        <v>115</v>
      </c>
      <c r="B25" s="442"/>
      <c r="C25" s="442"/>
      <c r="D25" s="442"/>
      <c r="E25" s="442"/>
      <c r="F25" s="443"/>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20">+G26*F26</f>
        <v>0</v>
      </c>
      <c r="I26" s="171"/>
      <c r="J26" s="171">
        <f t="shared" ref="J26" si="21">+I26*F26</f>
        <v>0</v>
      </c>
      <c r="K26" s="170">
        <f t="shared" ref="K26:L26" si="22">+I26+G26</f>
        <v>0</v>
      </c>
      <c r="L26" s="172">
        <f t="shared" si="22"/>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7"/>
        <v>0</v>
      </c>
      <c r="I27" s="171"/>
      <c r="J27" s="171">
        <f t="shared" si="19"/>
        <v>0</v>
      </c>
      <c r="K27" s="170">
        <f t="shared" si="18"/>
        <v>0</v>
      </c>
      <c r="L27" s="172">
        <f t="shared" si="18"/>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7"/>
        <v>0</v>
      </c>
      <c r="I28" s="171"/>
      <c r="J28" s="171">
        <f t="shared" si="19"/>
        <v>0</v>
      </c>
      <c r="K28" s="170">
        <f t="shared" si="18"/>
        <v>0</v>
      </c>
      <c r="L28" s="172">
        <f t="shared" si="18"/>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7"/>
        <v>0</v>
      </c>
      <c r="I29" s="171"/>
      <c r="J29" s="171">
        <f t="shared" si="19"/>
        <v>0</v>
      </c>
      <c r="K29" s="170">
        <f t="shared" si="18"/>
        <v>0</v>
      </c>
      <c r="L29" s="172">
        <f t="shared" si="18"/>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7"/>
        <v>0</v>
      </c>
      <c r="I30" s="171"/>
      <c r="J30" s="171">
        <f t="shared" si="19"/>
        <v>0</v>
      </c>
      <c r="K30" s="170">
        <f t="shared" si="18"/>
        <v>0</v>
      </c>
      <c r="L30" s="172">
        <f t="shared" si="18"/>
        <v>0</v>
      </c>
      <c r="N30" s="158">
        <f t="shared" si="3"/>
        <v>0</v>
      </c>
      <c r="O30" s="158">
        <f t="shared" si="4"/>
        <v>0</v>
      </c>
      <c r="P30" s="158">
        <f t="shared" si="5"/>
        <v>0</v>
      </c>
      <c r="Q30" s="159">
        <f t="shared" si="6"/>
        <v>0</v>
      </c>
    </row>
    <row r="31" spans="1:17" ht="15.75" customHeight="1" x14ac:dyDescent="0.25">
      <c r="A31" s="441" t="s">
        <v>116</v>
      </c>
      <c r="B31" s="442"/>
      <c r="C31" s="442"/>
      <c r="D31" s="442"/>
      <c r="E31" s="442"/>
      <c r="F31" s="443"/>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7"/>
        <v>0</v>
      </c>
      <c r="I33" s="171"/>
      <c r="J33" s="171">
        <f t="shared" si="19"/>
        <v>0</v>
      </c>
      <c r="K33" s="170">
        <f t="shared" si="18"/>
        <v>0</v>
      </c>
      <c r="L33" s="172">
        <f t="shared" si="18"/>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7"/>
        <v>0</v>
      </c>
      <c r="I34" s="171"/>
      <c r="J34" s="171">
        <f t="shared" si="19"/>
        <v>0</v>
      </c>
      <c r="K34" s="170">
        <f t="shared" si="18"/>
        <v>0</v>
      </c>
      <c r="L34" s="172">
        <f t="shared" si="18"/>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7"/>
        <v>0</v>
      </c>
      <c r="I35" s="171"/>
      <c r="J35" s="171">
        <f t="shared" si="19"/>
        <v>0</v>
      </c>
      <c r="K35" s="170">
        <f t="shared" si="18"/>
        <v>0</v>
      </c>
      <c r="L35" s="172">
        <f t="shared" si="18"/>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7"/>
        <v>0</v>
      </c>
      <c r="I36" s="171"/>
      <c r="J36" s="171">
        <f t="shared" si="19"/>
        <v>0</v>
      </c>
      <c r="K36" s="170">
        <f t="shared" si="18"/>
        <v>0</v>
      </c>
      <c r="L36" s="172">
        <f t="shared" si="18"/>
        <v>0</v>
      </c>
      <c r="N36" s="158">
        <f t="shared" si="3"/>
        <v>0</v>
      </c>
      <c r="O36" s="158">
        <f t="shared" si="4"/>
        <v>0</v>
      </c>
      <c r="P36" s="158">
        <f t="shared" si="5"/>
        <v>0</v>
      </c>
      <c r="Q36" s="159">
        <f t="shared" si="6"/>
        <v>0</v>
      </c>
    </row>
    <row r="37" spans="1:17" ht="15.75" customHeight="1" x14ac:dyDescent="0.25">
      <c r="A37" s="441" t="s">
        <v>393</v>
      </c>
      <c r="B37" s="442"/>
      <c r="C37" s="442"/>
      <c r="D37" s="442"/>
      <c r="E37" s="442"/>
      <c r="F37" s="443"/>
      <c r="G37" s="160"/>
      <c r="H37" s="161"/>
      <c r="I37" s="162"/>
      <c r="J37" s="162"/>
      <c r="K37" s="161"/>
      <c r="L37" s="163"/>
      <c r="N37" s="158">
        <f t="shared" si="3"/>
        <v>0</v>
      </c>
      <c r="O37" s="158">
        <f t="shared" si="4"/>
        <v>0</v>
      </c>
      <c r="P37" s="158">
        <f t="shared" si="5"/>
        <v>0</v>
      </c>
      <c r="Q37" s="159">
        <f t="shared" si="6"/>
        <v>0</v>
      </c>
    </row>
    <row r="38" spans="1:17" ht="45.75" customHeight="1" x14ac:dyDescent="0.25">
      <c r="A38" s="164">
        <v>1</v>
      </c>
      <c r="B38" s="165" t="s">
        <v>433</v>
      </c>
      <c r="C38" s="166"/>
      <c r="D38" s="166" t="s">
        <v>396</v>
      </c>
      <c r="E38" s="167">
        <v>191</v>
      </c>
      <c r="F38" s="168">
        <v>112.8</v>
      </c>
      <c r="G38" s="169">
        <v>130.91</v>
      </c>
      <c r="H38" s="170">
        <v>14766.647999999999</v>
      </c>
      <c r="I38" s="171"/>
      <c r="J38" s="171"/>
      <c r="K38" s="170">
        <f t="shared" ref="K38:L38" si="26">+I38+G38</f>
        <v>130.91</v>
      </c>
      <c r="L38" s="172">
        <f t="shared" si="26"/>
        <v>14766.647999999999</v>
      </c>
      <c r="N38" s="158">
        <f t="shared" si="3"/>
        <v>0</v>
      </c>
      <c r="O38" s="158">
        <f t="shared" si="4"/>
        <v>0</v>
      </c>
      <c r="P38" s="158">
        <f t="shared" si="5"/>
        <v>130.91</v>
      </c>
      <c r="Q38" s="159">
        <f t="shared" si="6"/>
        <v>25.003809999999998</v>
      </c>
    </row>
    <row r="39" spans="1:17" ht="15" customHeight="1" x14ac:dyDescent="0.25">
      <c r="A39" s="164"/>
      <c r="B39" s="165"/>
      <c r="C39" s="166"/>
      <c r="D39" s="166"/>
      <c r="E39" s="167"/>
      <c r="F39" s="168"/>
      <c r="G39" s="169"/>
      <c r="H39" s="170"/>
      <c r="I39" s="171"/>
      <c r="J39" s="171"/>
      <c r="K39" s="170"/>
      <c r="L39" s="172"/>
      <c r="N39" s="158"/>
      <c r="O39" s="158"/>
      <c r="P39" s="158"/>
      <c r="Q39" s="159"/>
    </row>
    <row r="40" spans="1:17" ht="15" customHeight="1" x14ac:dyDescent="0.25">
      <c r="A40" s="164"/>
      <c r="B40" s="165"/>
      <c r="C40" s="166"/>
      <c r="D40" s="166"/>
      <c r="E40" s="167"/>
      <c r="F40" s="168"/>
      <c r="G40" s="169"/>
      <c r="H40" s="170"/>
      <c r="I40" s="171"/>
      <c r="J40" s="171"/>
      <c r="K40" s="170"/>
      <c r="L40" s="172"/>
      <c r="N40" s="158"/>
      <c r="O40" s="158"/>
      <c r="P40" s="158"/>
      <c r="Q40" s="159"/>
    </row>
    <row r="41" spans="1:17" ht="15" customHeight="1" x14ac:dyDescent="0.25">
      <c r="A41" s="164"/>
      <c r="B41" s="165"/>
      <c r="C41" s="166"/>
      <c r="D41" s="166"/>
      <c r="E41" s="167"/>
      <c r="F41" s="168"/>
      <c r="G41" s="169"/>
      <c r="H41" s="170"/>
      <c r="I41" s="171"/>
      <c r="J41" s="171"/>
      <c r="K41" s="170"/>
      <c r="L41" s="172"/>
      <c r="N41" s="158"/>
      <c r="O41" s="158"/>
      <c r="P41" s="158"/>
      <c r="Q41" s="159"/>
    </row>
    <row r="42" spans="1:17" ht="15" customHeight="1" x14ac:dyDescent="0.25">
      <c r="A42" s="164"/>
      <c r="B42" s="165"/>
      <c r="C42" s="166"/>
      <c r="D42" s="166"/>
      <c r="E42" s="167"/>
      <c r="F42" s="168"/>
      <c r="G42" s="169"/>
      <c r="H42" s="170"/>
      <c r="I42" s="171"/>
      <c r="J42" s="171"/>
      <c r="K42" s="170"/>
      <c r="L42" s="172"/>
      <c r="N42" s="158"/>
      <c r="O42" s="158"/>
      <c r="P42" s="158"/>
      <c r="Q42" s="159"/>
    </row>
    <row r="43" spans="1:17" ht="15" customHeight="1" x14ac:dyDescent="0.25">
      <c r="A43" s="441" t="s">
        <v>440</v>
      </c>
      <c r="B43" s="442"/>
      <c r="C43" s="442"/>
      <c r="D43" s="442"/>
      <c r="E43" s="442"/>
      <c r="F43" s="443"/>
      <c r="G43" s="160"/>
      <c r="H43" s="161"/>
      <c r="I43" s="162"/>
      <c r="J43" s="162"/>
      <c r="K43" s="161"/>
      <c r="L43" s="163"/>
      <c r="N43" s="158"/>
      <c r="O43" s="158"/>
      <c r="P43" s="158"/>
      <c r="Q43" s="159"/>
    </row>
    <row r="44" spans="1:17" ht="35.25" customHeight="1" x14ac:dyDescent="0.25">
      <c r="A44" s="164">
        <v>1</v>
      </c>
      <c r="B44" s="165" t="s">
        <v>449</v>
      </c>
      <c r="C44" s="166"/>
      <c r="D44" s="166"/>
      <c r="E44" s="167">
        <v>60</v>
      </c>
      <c r="F44" s="168">
        <v>76.58</v>
      </c>
      <c r="G44" s="169">
        <f>90%*65.7</f>
        <v>59.13</v>
      </c>
      <c r="H44" s="170">
        <v>5031.3060000000005</v>
      </c>
      <c r="I44" s="171"/>
      <c r="J44" s="171">
        <f t="shared" ref="J44:J53" si="27">+I44*F44</f>
        <v>0</v>
      </c>
      <c r="K44" s="170">
        <f t="shared" ref="K44:K53" si="28">+I44+G44</f>
        <v>59.13</v>
      </c>
      <c r="L44" s="172">
        <f t="shared" ref="L44:L53" si="29">+J44+H44</f>
        <v>5031.3060000000005</v>
      </c>
      <c r="N44" s="158"/>
      <c r="O44" s="158"/>
      <c r="P44" s="158"/>
      <c r="Q44" s="159"/>
    </row>
    <row r="45" spans="1:17" ht="38.25" customHeight="1" x14ac:dyDescent="0.25">
      <c r="A45" s="164">
        <v>2</v>
      </c>
      <c r="B45" s="165" t="s">
        <v>450</v>
      </c>
      <c r="C45" s="166"/>
      <c r="D45" s="166"/>
      <c r="E45" s="167">
        <v>60</v>
      </c>
      <c r="F45" s="168">
        <v>76.58</v>
      </c>
      <c r="G45" s="169">
        <f>90%*171.99</f>
        <v>154.79100000000003</v>
      </c>
      <c r="H45" s="170">
        <v>13170.994200000001</v>
      </c>
      <c r="I45" s="171"/>
      <c r="J45" s="171">
        <f t="shared" si="27"/>
        <v>0</v>
      </c>
      <c r="K45" s="170">
        <f t="shared" si="28"/>
        <v>154.79100000000003</v>
      </c>
      <c r="L45" s="172">
        <f t="shared" si="29"/>
        <v>13170.994200000001</v>
      </c>
      <c r="N45" s="158"/>
      <c r="O45" s="158"/>
      <c r="P45" s="158"/>
      <c r="Q45" s="159"/>
    </row>
    <row r="46" spans="1:17" ht="54" customHeight="1" x14ac:dyDescent="0.25">
      <c r="A46" s="164">
        <v>3</v>
      </c>
      <c r="B46" s="165" t="s">
        <v>451</v>
      </c>
      <c r="C46" s="166"/>
      <c r="D46" s="166"/>
      <c r="E46" s="167">
        <v>60</v>
      </c>
      <c r="F46" s="168">
        <v>76.58</v>
      </c>
      <c r="G46" s="169">
        <f>90%*128.214</f>
        <v>115.3926</v>
      </c>
      <c r="H46" s="170">
        <v>9818.6281199999994</v>
      </c>
      <c r="I46" s="171"/>
      <c r="J46" s="171">
        <f t="shared" si="27"/>
        <v>0</v>
      </c>
      <c r="K46" s="170">
        <f t="shared" si="28"/>
        <v>115.3926</v>
      </c>
      <c r="L46" s="172">
        <f t="shared" si="29"/>
        <v>9818.6281199999994</v>
      </c>
      <c r="N46" s="158"/>
      <c r="O46" s="158"/>
      <c r="P46" s="158"/>
      <c r="Q46" s="159"/>
    </row>
    <row r="47" spans="1:17" ht="60.75" customHeight="1" x14ac:dyDescent="0.25">
      <c r="A47" s="164">
        <v>4</v>
      </c>
      <c r="B47" s="165" t="s">
        <v>452</v>
      </c>
      <c r="C47" s="166"/>
      <c r="D47" s="166"/>
      <c r="E47" s="167">
        <v>60</v>
      </c>
      <c r="F47" s="168">
        <v>76.58</v>
      </c>
      <c r="G47" s="169">
        <f>90%*77.094</f>
        <v>69.384599999999992</v>
      </c>
      <c r="H47" s="170">
        <v>5903.8585199999998</v>
      </c>
      <c r="I47" s="171"/>
      <c r="J47" s="171">
        <f t="shared" si="27"/>
        <v>0</v>
      </c>
      <c r="K47" s="170">
        <f t="shared" si="28"/>
        <v>69.384599999999992</v>
      </c>
      <c r="L47" s="172">
        <f t="shared" si="29"/>
        <v>5903.8585199999998</v>
      </c>
      <c r="N47" s="158"/>
      <c r="O47" s="158"/>
      <c r="P47" s="158"/>
      <c r="Q47" s="159"/>
    </row>
    <row r="48" spans="1:17" ht="15" customHeight="1" x14ac:dyDescent="0.25">
      <c r="A48" s="164"/>
      <c r="B48" s="165"/>
      <c r="C48" s="166"/>
      <c r="D48" s="166"/>
      <c r="E48" s="167"/>
      <c r="F48" s="168"/>
      <c r="G48" s="169">
        <v>0</v>
      </c>
      <c r="H48" s="170">
        <v>0</v>
      </c>
      <c r="I48" s="171"/>
      <c r="J48" s="171">
        <f t="shared" si="27"/>
        <v>0</v>
      </c>
      <c r="K48" s="170">
        <f t="shared" si="28"/>
        <v>0</v>
      </c>
      <c r="L48" s="172">
        <f t="shared" si="29"/>
        <v>0</v>
      </c>
      <c r="N48" s="158"/>
      <c r="O48" s="158"/>
      <c r="P48" s="158"/>
      <c r="Q48" s="159"/>
    </row>
    <row r="49" spans="1:17" ht="15" customHeight="1" x14ac:dyDescent="0.25">
      <c r="A49" s="164"/>
      <c r="B49" s="165"/>
      <c r="C49" s="166"/>
      <c r="D49" s="166"/>
      <c r="E49" s="167"/>
      <c r="F49" s="168"/>
      <c r="G49" s="169">
        <v>0</v>
      </c>
      <c r="H49" s="170">
        <v>0</v>
      </c>
      <c r="I49" s="171"/>
      <c r="J49" s="171">
        <f t="shared" si="27"/>
        <v>0</v>
      </c>
      <c r="K49" s="170">
        <f t="shared" si="28"/>
        <v>0</v>
      </c>
      <c r="L49" s="172">
        <f t="shared" si="29"/>
        <v>0</v>
      </c>
      <c r="N49" s="158"/>
      <c r="O49" s="158"/>
      <c r="P49" s="158"/>
      <c r="Q49" s="159"/>
    </row>
    <row r="50" spans="1:17" ht="15" customHeight="1" x14ac:dyDescent="0.25">
      <c r="A50" s="164"/>
      <c r="B50" s="165"/>
      <c r="C50" s="166"/>
      <c r="D50" s="166"/>
      <c r="E50" s="167"/>
      <c r="F50" s="168"/>
      <c r="G50" s="169">
        <v>0</v>
      </c>
      <c r="H50" s="170">
        <v>0</v>
      </c>
      <c r="I50" s="171"/>
      <c r="J50" s="171">
        <f t="shared" si="27"/>
        <v>0</v>
      </c>
      <c r="K50" s="170">
        <f t="shared" si="28"/>
        <v>0</v>
      </c>
      <c r="L50" s="172">
        <f t="shared" si="29"/>
        <v>0</v>
      </c>
      <c r="N50" s="158"/>
      <c r="O50" s="158"/>
      <c r="P50" s="158"/>
      <c r="Q50" s="159"/>
    </row>
    <row r="51" spans="1:17" ht="15" customHeight="1" x14ac:dyDescent="0.25">
      <c r="A51" s="164"/>
      <c r="B51" s="165"/>
      <c r="C51" s="166"/>
      <c r="D51" s="166"/>
      <c r="E51" s="167"/>
      <c r="F51" s="168"/>
      <c r="G51" s="169">
        <v>0</v>
      </c>
      <c r="H51" s="170">
        <v>0</v>
      </c>
      <c r="I51" s="171"/>
      <c r="J51" s="171">
        <f t="shared" si="27"/>
        <v>0</v>
      </c>
      <c r="K51" s="170">
        <f t="shared" si="28"/>
        <v>0</v>
      </c>
      <c r="L51" s="172">
        <f t="shared" si="29"/>
        <v>0</v>
      </c>
      <c r="N51" s="158"/>
      <c r="O51" s="158"/>
      <c r="P51" s="158"/>
      <c r="Q51" s="159"/>
    </row>
    <row r="52" spans="1:17" ht="15" customHeight="1" x14ac:dyDescent="0.25">
      <c r="A52" s="164"/>
      <c r="B52" s="165"/>
      <c r="C52" s="166"/>
      <c r="D52" s="166"/>
      <c r="E52" s="167"/>
      <c r="F52" s="168"/>
      <c r="G52" s="169">
        <v>0</v>
      </c>
      <c r="H52" s="170">
        <v>0</v>
      </c>
      <c r="I52" s="171"/>
      <c r="J52" s="171">
        <f t="shared" si="27"/>
        <v>0</v>
      </c>
      <c r="K52" s="170">
        <f t="shared" si="28"/>
        <v>0</v>
      </c>
      <c r="L52" s="172">
        <f t="shared" si="29"/>
        <v>0</v>
      </c>
      <c r="N52" s="158"/>
      <c r="O52" s="158"/>
      <c r="P52" s="158"/>
      <c r="Q52" s="159"/>
    </row>
    <row r="53" spans="1:17" ht="15" customHeight="1" x14ac:dyDescent="0.25">
      <c r="A53" s="164"/>
      <c r="B53" s="165"/>
      <c r="C53" s="166"/>
      <c r="D53" s="166"/>
      <c r="E53" s="167"/>
      <c r="F53" s="168"/>
      <c r="G53" s="169">
        <v>0</v>
      </c>
      <c r="H53" s="170">
        <v>0</v>
      </c>
      <c r="I53" s="171"/>
      <c r="J53" s="171">
        <f t="shared" si="27"/>
        <v>0</v>
      </c>
      <c r="K53" s="170">
        <f t="shared" si="28"/>
        <v>0</v>
      </c>
      <c r="L53" s="172">
        <f t="shared" si="29"/>
        <v>0</v>
      </c>
      <c r="N53" s="158">
        <f t="shared" si="3"/>
        <v>0</v>
      </c>
      <c r="O53" s="158">
        <f t="shared" si="4"/>
        <v>0</v>
      </c>
      <c r="P53" s="158">
        <f t="shared" si="5"/>
        <v>0</v>
      </c>
      <c r="Q53" s="159">
        <f t="shared" si="6"/>
        <v>0</v>
      </c>
    </row>
    <row r="54" spans="1:17" ht="15" customHeight="1" x14ac:dyDescent="0.25">
      <c r="A54" s="164"/>
      <c r="B54" s="165"/>
      <c r="C54" s="166"/>
      <c r="D54" s="166"/>
      <c r="E54" s="167"/>
      <c r="F54" s="168"/>
      <c r="G54" s="169">
        <v>0</v>
      </c>
      <c r="H54" s="170">
        <v>0</v>
      </c>
      <c r="I54" s="171"/>
      <c r="J54" s="171">
        <f t="shared" ref="J54:J56" si="30">+I54*F54</f>
        <v>0</v>
      </c>
      <c r="K54" s="170">
        <f t="shared" ref="K54:L56" si="31">+I54+G54</f>
        <v>0</v>
      </c>
      <c r="L54" s="172">
        <f t="shared" si="31"/>
        <v>0</v>
      </c>
      <c r="N54" s="158">
        <f t="shared" si="3"/>
        <v>0</v>
      </c>
      <c r="O54" s="158">
        <f t="shared" si="4"/>
        <v>0</v>
      </c>
      <c r="P54" s="158">
        <f t="shared" si="5"/>
        <v>0</v>
      </c>
      <c r="Q54" s="159">
        <f t="shared" si="6"/>
        <v>0</v>
      </c>
    </row>
    <row r="55" spans="1:17" ht="15" customHeight="1" x14ac:dyDescent="0.25">
      <c r="A55" s="164"/>
      <c r="B55" s="165"/>
      <c r="C55" s="166"/>
      <c r="D55" s="166"/>
      <c r="E55" s="167"/>
      <c r="F55" s="168"/>
      <c r="G55" s="169">
        <v>0</v>
      </c>
      <c r="H55" s="170">
        <v>0</v>
      </c>
      <c r="I55" s="171"/>
      <c r="J55" s="171">
        <f t="shared" si="30"/>
        <v>0</v>
      </c>
      <c r="K55" s="170">
        <f t="shared" si="31"/>
        <v>0</v>
      </c>
      <c r="L55" s="172">
        <f t="shared" si="31"/>
        <v>0</v>
      </c>
      <c r="N55" s="158">
        <f t="shared" si="3"/>
        <v>0</v>
      </c>
      <c r="O55" s="158">
        <f t="shared" si="4"/>
        <v>0</v>
      </c>
      <c r="P55" s="158">
        <f t="shared" si="5"/>
        <v>0</v>
      </c>
      <c r="Q55" s="159">
        <f t="shared" si="6"/>
        <v>0</v>
      </c>
    </row>
    <row r="56" spans="1:17" ht="15" customHeight="1" thickBot="1" x14ac:dyDescent="0.3">
      <c r="A56" s="164"/>
      <c r="B56" s="165"/>
      <c r="C56" s="166"/>
      <c r="D56" s="166"/>
      <c r="E56" s="167"/>
      <c r="F56" s="168"/>
      <c r="G56" s="169">
        <v>0</v>
      </c>
      <c r="H56" s="170">
        <f t="shared" ref="H56" si="32">+G56*F56</f>
        <v>0</v>
      </c>
      <c r="I56" s="171"/>
      <c r="J56" s="171">
        <f t="shared" si="30"/>
        <v>0</v>
      </c>
      <c r="K56" s="170">
        <f t="shared" si="31"/>
        <v>0</v>
      </c>
      <c r="L56" s="172">
        <f t="shared" si="31"/>
        <v>0</v>
      </c>
      <c r="N56" s="158">
        <f t="shared" si="3"/>
        <v>0</v>
      </c>
      <c r="O56" s="158">
        <f t="shared" si="4"/>
        <v>0</v>
      </c>
      <c r="P56" s="158">
        <f t="shared" si="5"/>
        <v>0</v>
      </c>
      <c r="Q56" s="159">
        <f t="shared" si="6"/>
        <v>0</v>
      </c>
    </row>
    <row r="57" spans="1:17" ht="35.1" customHeight="1" thickBot="1" x14ac:dyDescent="0.3">
      <c r="A57" s="444" t="str">
        <f>CONCATENATE("TOTAL (",A2," ",E2,") =")</f>
        <v>TOTAL (Screed Measurements - L-4 ) =</v>
      </c>
      <c r="B57" s="445"/>
      <c r="C57" s="445"/>
      <c r="D57" s="445"/>
      <c r="E57" s="445"/>
      <c r="F57" s="446"/>
      <c r="G57" s="173">
        <f t="shared" ref="G57:L57" si="33">SUM(G6:G56)</f>
        <v>1156.9182000000001</v>
      </c>
      <c r="H57" s="173">
        <f t="shared" si="33"/>
        <v>92664.993939999986</v>
      </c>
      <c r="I57" s="174">
        <f t="shared" si="33"/>
        <v>0</v>
      </c>
      <c r="J57" s="174">
        <f t="shared" si="33"/>
        <v>0</v>
      </c>
      <c r="K57" s="173">
        <f t="shared" si="33"/>
        <v>1156.9182000000001</v>
      </c>
      <c r="L57" s="175">
        <f t="shared" si="33"/>
        <v>92664.993939999986</v>
      </c>
      <c r="N57" s="158">
        <f>+SUM(N6:N56)</f>
        <v>0</v>
      </c>
      <c r="O57" s="158">
        <f>+SUM(O6:O56)</f>
        <v>0</v>
      </c>
      <c r="P57" s="158">
        <f>+SUM(P6:P56)</f>
        <v>758.21999999999991</v>
      </c>
      <c r="Q57" s="158">
        <f>+SUM(Q6:Q56)</f>
        <v>66.410610000000005</v>
      </c>
    </row>
    <row r="58" spans="1:17" x14ac:dyDescent="0.25">
      <c r="J58" s="179"/>
      <c r="K58" s="180"/>
      <c r="L58" s="180"/>
      <c r="N58" s="147"/>
      <c r="O58" s="147"/>
      <c r="P58" s="147"/>
    </row>
    <row r="59" spans="1:17" s="105" customFormat="1" x14ac:dyDescent="0.25">
      <c r="A59" s="176"/>
      <c r="B59" s="177"/>
      <c r="C59" s="142"/>
      <c r="D59" s="142"/>
      <c r="E59" s="142"/>
      <c r="F59" s="178"/>
      <c r="G59" s="178"/>
      <c r="H59" s="178"/>
      <c r="I59" s="178"/>
      <c r="J59" s="179"/>
      <c r="K59" s="179">
        <f>SUM(K7:K56)</f>
        <v>1156.9182000000001</v>
      </c>
      <c r="L59" s="179">
        <f>SUM(L7:L56)</f>
        <v>92664.993939999986</v>
      </c>
      <c r="M59" s="142"/>
      <c r="N59" s="147"/>
      <c r="O59" s="147"/>
      <c r="P59" s="147"/>
    </row>
    <row r="60" spans="1:17" s="105" customFormat="1" ht="25.05" customHeight="1" x14ac:dyDescent="0.25">
      <c r="A60" s="176"/>
      <c r="B60" s="186" t="str">
        <f>A7</f>
        <v>From 51mm to 60mm thick - PREPACKED SCREED</v>
      </c>
      <c r="C60" s="187"/>
      <c r="D60" s="187"/>
      <c r="E60" s="187"/>
      <c r="F60" s="188"/>
      <c r="G60" s="189">
        <f>+SUM(G8:G9)</f>
        <v>282.07</v>
      </c>
      <c r="H60" s="189">
        <f t="shared" ref="H60:L60" si="34">+SUM(H8:H9)</f>
        <v>22669.965899999999</v>
      </c>
      <c r="I60" s="190">
        <f t="shared" si="34"/>
        <v>0</v>
      </c>
      <c r="J60" s="190">
        <f t="shared" si="34"/>
        <v>0</v>
      </c>
      <c r="K60" s="189">
        <f>+SUM(K8:K9)</f>
        <v>282.07</v>
      </c>
      <c r="L60" s="189">
        <f t="shared" si="34"/>
        <v>22669.965899999999</v>
      </c>
      <c r="M60" s="149"/>
      <c r="N60" s="147"/>
      <c r="O60" s="147"/>
      <c r="P60" s="147"/>
    </row>
    <row r="61" spans="1:17" s="105" customFormat="1" x14ac:dyDescent="0.25">
      <c r="A61" s="176"/>
      <c r="B61" s="181">
        <f>+A6</f>
        <v>0</v>
      </c>
      <c r="C61" s="182"/>
      <c r="D61" s="182"/>
      <c r="E61" s="182"/>
      <c r="F61" s="183"/>
      <c r="G61" s="184"/>
      <c r="H61" s="184"/>
      <c r="I61" s="185"/>
      <c r="J61" s="185"/>
      <c r="K61" s="184"/>
      <c r="L61" s="184"/>
      <c r="M61" s="149"/>
      <c r="N61" s="147"/>
      <c r="O61" s="147"/>
      <c r="P61" s="147"/>
    </row>
    <row r="62" spans="1:17" s="105" customFormat="1" ht="25.05" customHeight="1" x14ac:dyDescent="0.25">
      <c r="A62" s="176"/>
      <c r="B62" s="186" t="str">
        <f>A10</f>
        <v>From 51mm to 60mm thick</v>
      </c>
      <c r="C62" s="187"/>
      <c r="D62" s="187"/>
      <c r="E62" s="187"/>
      <c r="F62" s="188"/>
      <c r="G62" s="189">
        <f>+SUM(G11:G14)</f>
        <v>156.82999999999998</v>
      </c>
      <c r="H62" s="189">
        <f t="shared" ref="H62:L62" si="35">+SUM(H11:H14)</f>
        <v>9047.5226999999995</v>
      </c>
      <c r="I62" s="190">
        <f t="shared" si="35"/>
        <v>0</v>
      </c>
      <c r="J62" s="190">
        <f t="shared" si="35"/>
        <v>0</v>
      </c>
      <c r="K62" s="189">
        <f t="shared" si="35"/>
        <v>156.82999999999998</v>
      </c>
      <c r="L62" s="189">
        <f t="shared" si="35"/>
        <v>9047.5226999999995</v>
      </c>
      <c r="M62" s="149"/>
      <c r="N62" s="147"/>
      <c r="O62" s="147"/>
      <c r="P62" s="147"/>
    </row>
    <row r="63" spans="1:17" s="105" customFormat="1" x14ac:dyDescent="0.25">
      <c r="A63" s="176"/>
      <c r="B63" s="181"/>
      <c r="C63" s="182"/>
      <c r="D63" s="182"/>
      <c r="E63" s="182"/>
      <c r="F63" s="183"/>
      <c r="G63" s="184"/>
      <c r="H63" s="184"/>
      <c r="I63" s="185"/>
      <c r="J63" s="185"/>
      <c r="K63" s="184"/>
      <c r="L63" s="184"/>
      <c r="M63" s="149"/>
      <c r="N63" s="147"/>
      <c r="O63" s="147"/>
      <c r="P63" s="147"/>
    </row>
    <row r="64" spans="1:17" s="105" customFormat="1" ht="25.05" customHeight="1" x14ac:dyDescent="0.25">
      <c r="A64" s="176"/>
      <c r="B64" s="186" t="str">
        <f>A19</f>
        <v>From 71mm to 80mm thick</v>
      </c>
      <c r="C64" s="187"/>
      <c r="D64" s="187"/>
      <c r="E64" s="187"/>
      <c r="F64" s="188"/>
      <c r="G64" s="189">
        <f>SUM(G20:G24)</f>
        <v>188.41</v>
      </c>
      <c r="H64" s="189">
        <f t="shared" ref="H64:L64" si="36">SUM(H20:H24)</f>
        <v>12256.070499999998</v>
      </c>
      <c r="I64" s="190">
        <f t="shared" si="36"/>
        <v>0</v>
      </c>
      <c r="J64" s="190">
        <f t="shared" si="36"/>
        <v>0</v>
      </c>
      <c r="K64" s="189">
        <f t="shared" si="36"/>
        <v>188.41</v>
      </c>
      <c r="L64" s="189">
        <f t="shared" si="36"/>
        <v>12256.070499999998</v>
      </c>
      <c r="M64" s="149"/>
      <c r="N64" s="147"/>
      <c r="O64" s="147"/>
      <c r="P64" s="147"/>
    </row>
    <row r="65" spans="1:16" s="105" customFormat="1" x14ac:dyDescent="0.25">
      <c r="A65" s="176"/>
      <c r="B65" s="181"/>
      <c r="C65" s="182"/>
      <c r="D65" s="182"/>
      <c r="E65" s="182"/>
      <c r="F65" s="183"/>
      <c r="G65" s="184"/>
      <c r="H65" s="184"/>
      <c r="I65" s="185"/>
      <c r="J65" s="185"/>
      <c r="K65" s="184"/>
      <c r="L65" s="184"/>
      <c r="M65" s="149"/>
      <c r="N65" s="147"/>
      <c r="O65" s="147"/>
      <c r="P65" s="147"/>
    </row>
    <row r="66" spans="1:16" s="105" customFormat="1" ht="25.05" customHeight="1" x14ac:dyDescent="0.25">
      <c r="A66" s="176"/>
      <c r="B66" s="186" t="str">
        <f>A37</f>
        <v xml:space="preserve">Up to 190mm thick </v>
      </c>
      <c r="C66" s="187"/>
      <c r="D66" s="187"/>
      <c r="E66" s="187"/>
      <c r="F66" s="188"/>
      <c r="G66" s="189">
        <f>SUM(G38:G42)</f>
        <v>130.91</v>
      </c>
      <c r="H66" s="189">
        <f t="shared" ref="H66:L66" si="37">SUM(H38:H42)</f>
        <v>14766.647999999999</v>
      </c>
      <c r="I66" s="190">
        <f t="shared" si="37"/>
        <v>0</v>
      </c>
      <c r="J66" s="190">
        <f t="shared" si="37"/>
        <v>0</v>
      </c>
      <c r="K66" s="189">
        <f t="shared" si="37"/>
        <v>130.91</v>
      </c>
      <c r="L66" s="189">
        <f t="shared" si="37"/>
        <v>14766.647999999999</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05" customHeight="1" x14ac:dyDescent="0.25">
      <c r="A68" s="176"/>
      <c r="B68" s="186" t="str">
        <f>A43</f>
        <v>From 51mm to 60mm (Using Pump Machine )</v>
      </c>
      <c r="C68" s="187"/>
      <c r="D68" s="187"/>
      <c r="E68" s="187"/>
      <c r="F68" s="188"/>
      <c r="G68" s="189">
        <f>SUM(G44:G56)</f>
        <v>398.69819999999999</v>
      </c>
      <c r="H68" s="189">
        <f t="shared" ref="H68:L68" si="38">SUM(H44:H56)</f>
        <v>33924.786840000001</v>
      </c>
      <c r="I68" s="190">
        <f t="shared" si="38"/>
        <v>0</v>
      </c>
      <c r="J68" s="190">
        <f t="shared" si="38"/>
        <v>0</v>
      </c>
      <c r="K68" s="189">
        <f t="shared" si="38"/>
        <v>398.69819999999999</v>
      </c>
      <c r="L68" s="189">
        <f t="shared" si="38"/>
        <v>33924.786840000001</v>
      </c>
      <c r="M68" s="149"/>
      <c r="N68" s="147"/>
      <c r="O68" s="147"/>
      <c r="P68" s="147"/>
    </row>
    <row r="69" spans="1:16" s="105" customFormat="1" ht="25.05" customHeight="1" x14ac:dyDescent="0.25">
      <c r="A69" s="176"/>
      <c r="B69" s="193" t="s">
        <v>45</v>
      </c>
      <c r="C69" s="194"/>
      <c r="D69" s="194"/>
      <c r="E69" s="194"/>
      <c r="F69" s="194"/>
      <c r="G69" s="192">
        <f t="shared" ref="G69:K69" si="39">SUM(G60:G68)</f>
        <v>1156.9181999999998</v>
      </c>
      <c r="H69" s="192">
        <f t="shared" si="39"/>
        <v>92664.99394</v>
      </c>
      <c r="I69" s="192">
        <f t="shared" si="39"/>
        <v>0</v>
      </c>
      <c r="J69" s="192">
        <f t="shared" si="39"/>
        <v>0</v>
      </c>
      <c r="K69" s="192">
        <f t="shared" si="39"/>
        <v>1156.9181999999998</v>
      </c>
      <c r="L69" s="192">
        <f>SUM(L60:L68)</f>
        <v>92664.99394</v>
      </c>
      <c r="M69" s="142"/>
    </row>
    <row r="72" spans="1:16" s="105" customFormat="1" x14ac:dyDescent="0.25">
      <c r="A72" s="176"/>
      <c r="B72" s="177"/>
      <c r="C72" s="142"/>
      <c r="D72" s="142"/>
      <c r="E72" s="142"/>
      <c r="F72" s="178"/>
      <c r="G72" s="191"/>
      <c r="H72" s="178"/>
      <c r="I72" s="178"/>
      <c r="J72" s="178"/>
      <c r="K72" s="178"/>
      <c r="L72" s="178"/>
      <c r="M72" s="142"/>
    </row>
  </sheetData>
  <mergeCells count="25">
    <mergeCell ref="N4:N5"/>
    <mergeCell ref="O4:O5"/>
    <mergeCell ref="P4:P5"/>
    <mergeCell ref="Q4:Q5"/>
    <mergeCell ref="A57:F57"/>
    <mergeCell ref="A10:F10"/>
    <mergeCell ref="A15:F15"/>
    <mergeCell ref="A19:F19"/>
    <mergeCell ref="A25:F25"/>
    <mergeCell ref="A31:F31"/>
    <mergeCell ref="A37:F37"/>
    <mergeCell ref="A7:F7"/>
    <mergeCell ref="A43:F43"/>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6"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7" tint="0.39997558519241921"/>
    <pageSetUpPr fitToPage="1"/>
  </sheetPr>
  <dimension ref="A1:S61"/>
  <sheetViews>
    <sheetView zoomScale="85" zoomScaleNormal="85" zoomScaleSheetLayoutView="85" workbookViewId="0">
      <selection activeCell="K20" sqref="K20"/>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26.5546875" style="142" customWidth="1"/>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178</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35.25" customHeight="1" x14ac:dyDescent="0.25">
      <c r="A4" s="425" t="s">
        <v>39</v>
      </c>
      <c r="B4" s="427" t="s">
        <v>27</v>
      </c>
      <c r="C4" s="427" t="s">
        <v>40</v>
      </c>
      <c r="D4" s="427" t="s">
        <v>217</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41" t="s">
        <v>111</v>
      </c>
      <c r="B7" s="442"/>
      <c r="C7" s="442"/>
      <c r="D7" s="442"/>
      <c r="E7" s="442"/>
      <c r="F7" s="443"/>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22" si="2">+I9+G9</f>
        <v>0</v>
      </c>
      <c r="L9" s="172">
        <f t="shared" si="2"/>
        <v>0</v>
      </c>
      <c r="N9" s="158">
        <f t="shared" ref="N9:N19" si="3">+I9</f>
        <v>0</v>
      </c>
      <c r="O9" s="158">
        <f t="shared" ref="O9:O19" si="4">+I9*E9/1000</f>
        <v>0</v>
      </c>
      <c r="P9" s="158">
        <f t="shared" ref="P9:P19" si="5">+K9</f>
        <v>0</v>
      </c>
      <c r="Q9" s="159">
        <f t="shared" ref="Q9:Q19"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41" t="s">
        <v>112</v>
      </c>
      <c r="B13" s="442"/>
      <c r="C13" s="442"/>
      <c r="D13" s="442"/>
      <c r="E13" s="442"/>
      <c r="F13" s="443"/>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9" ht="15" customHeight="1" x14ac:dyDescent="0.25">
      <c r="A17" s="447" t="s">
        <v>175</v>
      </c>
      <c r="B17" s="448"/>
      <c r="C17" s="448"/>
      <c r="D17" s="448"/>
      <c r="E17" s="448"/>
      <c r="F17" s="449"/>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9" ht="15.75" customHeight="1" x14ac:dyDescent="0.25">
      <c r="A18" s="441" t="s">
        <v>179</v>
      </c>
      <c r="B18" s="442"/>
      <c r="C18" s="442"/>
      <c r="D18" s="442"/>
      <c r="E18" s="442"/>
      <c r="F18" s="443"/>
      <c r="G18" s="160"/>
      <c r="H18" s="161"/>
      <c r="I18" s="162"/>
      <c r="J18" s="162"/>
      <c r="K18" s="161"/>
      <c r="L18" s="163"/>
      <c r="N18" s="158"/>
      <c r="O18" s="158"/>
      <c r="P18" s="158"/>
      <c r="Q18" s="159"/>
      <c r="S18" s="142" t="s">
        <v>219</v>
      </c>
    </row>
    <row r="19" spans="1:19" ht="41.25" customHeight="1" x14ac:dyDescent="0.25">
      <c r="A19" s="164">
        <v>1</v>
      </c>
      <c r="B19" s="165" t="s">
        <v>244</v>
      </c>
      <c r="C19" s="166"/>
      <c r="D19" s="166" t="s">
        <v>233</v>
      </c>
      <c r="E19" s="167">
        <v>200</v>
      </c>
      <c r="F19" s="168">
        <v>121.25</v>
      </c>
      <c r="G19" s="169">
        <v>12.88</v>
      </c>
      <c r="H19" s="170">
        <f>G19*F19</f>
        <v>1561.7</v>
      </c>
      <c r="I19" s="171"/>
      <c r="J19" s="171"/>
      <c r="K19" s="170">
        <f t="shared" si="2"/>
        <v>12.88</v>
      </c>
      <c r="L19" s="172">
        <f t="shared" si="2"/>
        <v>1561.7</v>
      </c>
      <c r="M19" s="142" t="s">
        <v>220</v>
      </c>
      <c r="N19" s="158">
        <f t="shared" si="3"/>
        <v>0</v>
      </c>
      <c r="O19" s="158">
        <f t="shared" si="4"/>
        <v>0</v>
      </c>
      <c r="P19" s="158">
        <f t="shared" si="5"/>
        <v>12.88</v>
      </c>
      <c r="Q19" s="159">
        <f t="shared" si="6"/>
        <v>2.5760000000000001</v>
      </c>
    </row>
    <row r="20" spans="1:19" ht="15" customHeight="1" x14ac:dyDescent="0.25">
      <c r="A20" s="164">
        <v>2</v>
      </c>
      <c r="B20" s="165" t="s">
        <v>309</v>
      </c>
      <c r="C20" s="166"/>
      <c r="D20" s="166"/>
      <c r="E20" s="167">
        <v>200</v>
      </c>
      <c r="F20" s="168">
        <v>121.25</v>
      </c>
      <c r="G20" s="169">
        <v>18.7</v>
      </c>
      <c r="H20" s="170">
        <v>2267.375</v>
      </c>
      <c r="I20" s="171"/>
      <c r="J20" s="171">
        <f t="shared" ref="J20" si="7">+I20*F20</f>
        <v>0</v>
      </c>
      <c r="K20" s="170">
        <f t="shared" si="2"/>
        <v>18.7</v>
      </c>
      <c r="L20" s="172">
        <f t="shared" si="2"/>
        <v>2267.375</v>
      </c>
      <c r="M20" s="142" t="s">
        <v>233</v>
      </c>
      <c r="N20" s="158">
        <f t="shared" ref="N20:N46" si="8">+I20</f>
        <v>0</v>
      </c>
      <c r="O20" s="158">
        <f t="shared" ref="O20:O46" si="9">+I20*E20/1000</f>
        <v>0</v>
      </c>
      <c r="P20" s="158">
        <f t="shared" ref="P20:P46" si="10">+K20</f>
        <v>18.7</v>
      </c>
      <c r="Q20" s="159">
        <f t="shared" ref="Q20:Q46" si="11">+K20*E20/1000</f>
        <v>3.74</v>
      </c>
    </row>
    <row r="21" spans="1:19" ht="15" customHeight="1" x14ac:dyDescent="0.25">
      <c r="A21" s="164"/>
      <c r="B21" s="165"/>
      <c r="C21" s="166"/>
      <c r="D21" s="166"/>
      <c r="E21" s="167"/>
      <c r="F21" s="168"/>
      <c r="G21" s="169"/>
      <c r="H21" s="170">
        <f t="shared" si="0"/>
        <v>0</v>
      </c>
      <c r="I21" s="171"/>
      <c r="J21" s="171"/>
      <c r="K21" s="170">
        <f t="shared" si="2"/>
        <v>0</v>
      </c>
      <c r="L21" s="172">
        <f t="shared" si="2"/>
        <v>0</v>
      </c>
      <c r="N21" s="158">
        <f t="shared" si="8"/>
        <v>0</v>
      </c>
      <c r="O21" s="158">
        <f t="shared" si="9"/>
        <v>0</v>
      </c>
      <c r="P21" s="158">
        <f t="shared" si="10"/>
        <v>0</v>
      </c>
      <c r="Q21" s="159">
        <f t="shared" si="11"/>
        <v>0</v>
      </c>
    </row>
    <row r="22" spans="1:19" ht="15" customHeight="1" x14ac:dyDescent="0.25">
      <c r="A22" s="164"/>
      <c r="B22" s="165"/>
      <c r="C22" s="166"/>
      <c r="D22" s="166"/>
      <c r="E22" s="167"/>
      <c r="F22" s="168"/>
      <c r="G22" s="169"/>
      <c r="H22" s="170">
        <f t="shared" si="0"/>
        <v>0</v>
      </c>
      <c r="I22" s="171"/>
      <c r="J22" s="171"/>
      <c r="K22" s="170">
        <f t="shared" si="2"/>
        <v>0</v>
      </c>
      <c r="L22" s="172">
        <f t="shared" si="2"/>
        <v>0</v>
      </c>
      <c r="N22" s="158">
        <f t="shared" si="8"/>
        <v>0</v>
      </c>
      <c r="O22" s="158">
        <f t="shared" si="9"/>
        <v>0</v>
      </c>
      <c r="P22" s="158">
        <f t="shared" si="10"/>
        <v>0</v>
      </c>
      <c r="Q22" s="159">
        <f t="shared" si="11"/>
        <v>0</v>
      </c>
    </row>
    <row r="23" spans="1:19" ht="15.75" hidden="1" customHeight="1" x14ac:dyDescent="0.25">
      <c r="A23" s="441" t="s">
        <v>114</v>
      </c>
      <c r="B23" s="442"/>
      <c r="C23" s="442"/>
      <c r="D23" s="442"/>
      <c r="E23" s="442"/>
      <c r="F23" s="443"/>
      <c r="G23" s="160"/>
      <c r="H23" s="161"/>
      <c r="I23" s="162"/>
      <c r="J23" s="162"/>
      <c r="K23" s="161"/>
      <c r="L23" s="163"/>
      <c r="N23" s="158">
        <f t="shared" si="8"/>
        <v>0</v>
      </c>
      <c r="O23" s="158">
        <f t="shared" si="9"/>
        <v>0</v>
      </c>
      <c r="P23" s="158">
        <f t="shared" si="10"/>
        <v>0</v>
      </c>
      <c r="Q23" s="159">
        <f t="shared" si="11"/>
        <v>0</v>
      </c>
    </row>
    <row r="24" spans="1:19" ht="15" hidden="1" customHeight="1" x14ac:dyDescent="0.25">
      <c r="A24" s="164"/>
      <c r="B24" s="165"/>
      <c r="C24" s="166"/>
      <c r="D24" s="166"/>
      <c r="E24" s="167"/>
      <c r="F24" s="168"/>
      <c r="G24" s="169"/>
      <c r="H24" s="170">
        <f t="shared" ref="H24:H40" si="12">+G24*F24</f>
        <v>0</v>
      </c>
      <c r="I24" s="171"/>
      <c r="J24" s="171">
        <f t="shared" ref="J24:J40" si="13">+I24*F24</f>
        <v>0</v>
      </c>
      <c r="K24" s="170">
        <f t="shared" ref="K24:L39" si="14">+I24+G24</f>
        <v>0</v>
      </c>
      <c r="L24" s="172">
        <f t="shared" si="14"/>
        <v>0</v>
      </c>
      <c r="N24" s="158">
        <f t="shared" si="8"/>
        <v>0</v>
      </c>
      <c r="O24" s="158">
        <f t="shared" si="9"/>
        <v>0</v>
      </c>
      <c r="P24" s="158">
        <f t="shared" si="10"/>
        <v>0</v>
      </c>
      <c r="Q24" s="159">
        <f t="shared" si="11"/>
        <v>0</v>
      </c>
    </row>
    <row r="25" spans="1:19" ht="15" hidden="1" customHeight="1" x14ac:dyDescent="0.25">
      <c r="A25" s="164"/>
      <c r="B25" s="165"/>
      <c r="C25" s="166"/>
      <c r="D25" s="166"/>
      <c r="E25" s="167"/>
      <c r="F25" s="168"/>
      <c r="G25" s="169"/>
      <c r="H25" s="170">
        <f t="shared" si="12"/>
        <v>0</v>
      </c>
      <c r="I25" s="171"/>
      <c r="J25" s="171">
        <f t="shared" si="13"/>
        <v>0</v>
      </c>
      <c r="K25" s="170">
        <f t="shared" si="14"/>
        <v>0</v>
      </c>
      <c r="L25" s="172">
        <f t="shared" si="14"/>
        <v>0</v>
      </c>
      <c r="N25" s="158">
        <f t="shared" si="8"/>
        <v>0</v>
      </c>
      <c r="O25" s="158">
        <f t="shared" si="9"/>
        <v>0</v>
      </c>
      <c r="P25" s="158">
        <f t="shared" si="10"/>
        <v>0</v>
      </c>
      <c r="Q25" s="159">
        <f t="shared" si="11"/>
        <v>0</v>
      </c>
    </row>
    <row r="26" spans="1:19" ht="15" hidden="1" customHeight="1" x14ac:dyDescent="0.25">
      <c r="A26" s="164"/>
      <c r="B26" s="165"/>
      <c r="C26" s="166"/>
      <c r="D26" s="166"/>
      <c r="E26" s="167"/>
      <c r="F26" s="168"/>
      <c r="G26" s="169"/>
      <c r="H26" s="170">
        <f t="shared" si="12"/>
        <v>0</v>
      </c>
      <c r="I26" s="171"/>
      <c r="J26" s="171">
        <f t="shared" si="13"/>
        <v>0</v>
      </c>
      <c r="K26" s="170">
        <f t="shared" si="14"/>
        <v>0</v>
      </c>
      <c r="L26" s="172">
        <f t="shared" si="14"/>
        <v>0</v>
      </c>
      <c r="N26" s="158">
        <f t="shared" si="8"/>
        <v>0</v>
      </c>
      <c r="O26" s="158">
        <f t="shared" si="9"/>
        <v>0</v>
      </c>
      <c r="P26" s="158">
        <f t="shared" si="10"/>
        <v>0</v>
      </c>
      <c r="Q26" s="159">
        <f t="shared" si="11"/>
        <v>0</v>
      </c>
    </row>
    <row r="27" spans="1:19" ht="15" hidden="1" customHeight="1" x14ac:dyDescent="0.25">
      <c r="A27" s="164"/>
      <c r="B27" s="165"/>
      <c r="C27" s="166"/>
      <c r="D27" s="166"/>
      <c r="E27" s="167"/>
      <c r="F27" s="168"/>
      <c r="G27" s="169"/>
      <c r="H27" s="170">
        <f t="shared" si="12"/>
        <v>0</v>
      </c>
      <c r="I27" s="171"/>
      <c r="J27" s="171">
        <f t="shared" si="13"/>
        <v>0</v>
      </c>
      <c r="K27" s="170">
        <f t="shared" si="14"/>
        <v>0</v>
      </c>
      <c r="L27" s="172">
        <f t="shared" si="14"/>
        <v>0</v>
      </c>
      <c r="N27" s="158">
        <f t="shared" si="8"/>
        <v>0</v>
      </c>
      <c r="O27" s="158">
        <f t="shared" si="9"/>
        <v>0</v>
      </c>
      <c r="P27" s="158">
        <f t="shared" si="10"/>
        <v>0</v>
      </c>
      <c r="Q27" s="159">
        <f t="shared" si="11"/>
        <v>0</v>
      </c>
    </row>
    <row r="28" spans="1:19" ht="14.25" hidden="1" customHeight="1" x14ac:dyDescent="0.25">
      <c r="A28" s="164"/>
      <c r="B28" s="165"/>
      <c r="C28" s="166"/>
      <c r="D28" s="166"/>
      <c r="E28" s="167"/>
      <c r="F28" s="168"/>
      <c r="G28" s="169"/>
      <c r="H28" s="170">
        <f t="shared" si="12"/>
        <v>0</v>
      </c>
      <c r="I28" s="171"/>
      <c r="J28" s="171">
        <f t="shared" si="13"/>
        <v>0</v>
      </c>
      <c r="K28" s="170">
        <f t="shared" si="14"/>
        <v>0</v>
      </c>
      <c r="L28" s="172">
        <f t="shared" si="14"/>
        <v>0</v>
      </c>
      <c r="N28" s="158">
        <f t="shared" si="8"/>
        <v>0</v>
      </c>
      <c r="O28" s="158">
        <f t="shared" si="9"/>
        <v>0</v>
      </c>
      <c r="P28" s="158">
        <f t="shared" si="10"/>
        <v>0</v>
      </c>
      <c r="Q28" s="159">
        <f t="shared" si="11"/>
        <v>0</v>
      </c>
    </row>
    <row r="29" spans="1:19" ht="15.75" hidden="1" customHeight="1" x14ac:dyDescent="0.25">
      <c r="A29" s="441" t="s">
        <v>115</v>
      </c>
      <c r="B29" s="442"/>
      <c r="C29" s="442"/>
      <c r="D29" s="442"/>
      <c r="E29" s="442"/>
      <c r="F29" s="443"/>
      <c r="G29" s="160"/>
      <c r="H29" s="161"/>
      <c r="I29" s="162"/>
      <c r="J29" s="162"/>
      <c r="K29" s="161"/>
      <c r="L29" s="163"/>
      <c r="N29" s="158">
        <f t="shared" si="8"/>
        <v>0</v>
      </c>
      <c r="O29" s="158">
        <f t="shared" si="9"/>
        <v>0</v>
      </c>
      <c r="P29" s="158">
        <f t="shared" si="10"/>
        <v>0</v>
      </c>
      <c r="Q29" s="159">
        <f t="shared" si="11"/>
        <v>0</v>
      </c>
    </row>
    <row r="30" spans="1:19" ht="15" hidden="1" customHeight="1" x14ac:dyDescent="0.25">
      <c r="A30" s="164"/>
      <c r="B30" s="165"/>
      <c r="C30" s="166"/>
      <c r="D30" s="166"/>
      <c r="E30" s="167"/>
      <c r="F30" s="168"/>
      <c r="G30" s="169"/>
      <c r="H30" s="170">
        <f t="shared" ref="H30" si="15">+G30*F30</f>
        <v>0</v>
      </c>
      <c r="I30" s="171"/>
      <c r="J30" s="171">
        <f t="shared" ref="J30" si="16">+I30*F30</f>
        <v>0</v>
      </c>
      <c r="K30" s="170">
        <f t="shared" ref="K30:L30" si="17">+I30+G30</f>
        <v>0</v>
      </c>
      <c r="L30" s="172">
        <f t="shared" si="17"/>
        <v>0</v>
      </c>
      <c r="N30" s="158">
        <f t="shared" si="8"/>
        <v>0</v>
      </c>
      <c r="O30" s="158">
        <f t="shared" si="9"/>
        <v>0</v>
      </c>
      <c r="P30" s="158">
        <f t="shared" si="10"/>
        <v>0</v>
      </c>
      <c r="Q30" s="159">
        <f t="shared" si="11"/>
        <v>0</v>
      </c>
    </row>
    <row r="31" spans="1:19" ht="15" hidden="1" customHeight="1" x14ac:dyDescent="0.25">
      <c r="A31" s="164"/>
      <c r="B31" s="165"/>
      <c r="C31" s="166"/>
      <c r="D31" s="166"/>
      <c r="E31" s="167"/>
      <c r="F31" s="168"/>
      <c r="G31" s="169"/>
      <c r="H31" s="170">
        <f t="shared" si="12"/>
        <v>0</v>
      </c>
      <c r="I31" s="171"/>
      <c r="J31" s="171">
        <f t="shared" si="13"/>
        <v>0</v>
      </c>
      <c r="K31" s="170">
        <f t="shared" si="14"/>
        <v>0</v>
      </c>
      <c r="L31" s="172">
        <f t="shared" si="14"/>
        <v>0</v>
      </c>
      <c r="N31" s="158">
        <f t="shared" si="8"/>
        <v>0</v>
      </c>
      <c r="O31" s="158">
        <f t="shared" si="9"/>
        <v>0</v>
      </c>
      <c r="P31" s="158">
        <f t="shared" si="10"/>
        <v>0</v>
      </c>
      <c r="Q31" s="159">
        <f t="shared" si="11"/>
        <v>0</v>
      </c>
    </row>
    <row r="32" spans="1:19" ht="15" hidden="1" customHeight="1" x14ac:dyDescent="0.25">
      <c r="A32" s="164"/>
      <c r="B32" s="165"/>
      <c r="C32" s="166"/>
      <c r="D32" s="166"/>
      <c r="E32" s="167"/>
      <c r="F32" s="168"/>
      <c r="G32" s="169"/>
      <c r="H32" s="170">
        <f t="shared" si="12"/>
        <v>0</v>
      </c>
      <c r="I32" s="171"/>
      <c r="J32" s="171">
        <f t="shared" si="13"/>
        <v>0</v>
      </c>
      <c r="K32" s="170">
        <f t="shared" si="14"/>
        <v>0</v>
      </c>
      <c r="L32" s="172">
        <f t="shared" si="14"/>
        <v>0</v>
      </c>
      <c r="N32" s="158">
        <f t="shared" si="8"/>
        <v>0</v>
      </c>
      <c r="O32" s="158">
        <f t="shared" si="9"/>
        <v>0</v>
      </c>
      <c r="P32" s="158">
        <f t="shared" si="10"/>
        <v>0</v>
      </c>
      <c r="Q32" s="159">
        <f t="shared" si="11"/>
        <v>0</v>
      </c>
    </row>
    <row r="33" spans="1:17" ht="15" hidden="1" customHeight="1" x14ac:dyDescent="0.25">
      <c r="A33" s="164"/>
      <c r="B33" s="165"/>
      <c r="C33" s="166"/>
      <c r="D33" s="166"/>
      <c r="E33" s="167"/>
      <c r="F33" s="168"/>
      <c r="G33" s="169"/>
      <c r="H33" s="170">
        <f t="shared" si="12"/>
        <v>0</v>
      </c>
      <c r="I33" s="171"/>
      <c r="J33" s="171">
        <f t="shared" si="13"/>
        <v>0</v>
      </c>
      <c r="K33" s="170">
        <f t="shared" si="14"/>
        <v>0</v>
      </c>
      <c r="L33" s="172">
        <f t="shared" si="14"/>
        <v>0</v>
      </c>
      <c r="N33" s="158">
        <f t="shared" si="8"/>
        <v>0</v>
      </c>
      <c r="O33" s="158">
        <f t="shared" si="9"/>
        <v>0</v>
      </c>
      <c r="P33" s="158">
        <f t="shared" si="10"/>
        <v>0</v>
      </c>
      <c r="Q33" s="159">
        <f t="shared" si="11"/>
        <v>0</v>
      </c>
    </row>
    <row r="34" spans="1:17" ht="15" hidden="1" customHeight="1" x14ac:dyDescent="0.25">
      <c r="A34" s="164"/>
      <c r="B34" s="165"/>
      <c r="C34" s="166"/>
      <c r="D34" s="166"/>
      <c r="E34" s="167"/>
      <c r="F34" s="168"/>
      <c r="G34" s="169"/>
      <c r="H34" s="170">
        <f t="shared" si="12"/>
        <v>0</v>
      </c>
      <c r="I34" s="171"/>
      <c r="J34" s="171">
        <f t="shared" si="13"/>
        <v>0</v>
      </c>
      <c r="K34" s="170">
        <f t="shared" si="14"/>
        <v>0</v>
      </c>
      <c r="L34" s="172">
        <f t="shared" si="14"/>
        <v>0</v>
      </c>
      <c r="N34" s="158">
        <f t="shared" si="8"/>
        <v>0</v>
      </c>
      <c r="O34" s="158">
        <f t="shared" si="9"/>
        <v>0</v>
      </c>
      <c r="P34" s="158">
        <f t="shared" si="10"/>
        <v>0</v>
      </c>
      <c r="Q34" s="159">
        <f t="shared" si="11"/>
        <v>0</v>
      </c>
    </row>
    <row r="35" spans="1:17" ht="15.75" hidden="1" customHeight="1" x14ac:dyDescent="0.25">
      <c r="A35" s="441" t="s">
        <v>116</v>
      </c>
      <c r="B35" s="442"/>
      <c r="C35" s="442"/>
      <c r="D35" s="442"/>
      <c r="E35" s="442"/>
      <c r="F35" s="443"/>
      <c r="G35" s="160"/>
      <c r="H35" s="161"/>
      <c r="I35" s="162"/>
      <c r="J35" s="162"/>
      <c r="K35" s="161"/>
      <c r="L35" s="163"/>
      <c r="N35" s="158">
        <f t="shared" si="8"/>
        <v>0</v>
      </c>
      <c r="O35" s="158">
        <f t="shared" si="9"/>
        <v>0</v>
      </c>
      <c r="P35" s="158">
        <f t="shared" si="10"/>
        <v>0</v>
      </c>
      <c r="Q35" s="159">
        <f t="shared" si="11"/>
        <v>0</v>
      </c>
    </row>
    <row r="36" spans="1:17" ht="15" hidden="1" customHeight="1" x14ac:dyDescent="0.25">
      <c r="A36" s="164"/>
      <c r="B36" s="165"/>
      <c r="C36" s="166"/>
      <c r="D36" s="166"/>
      <c r="E36" s="167"/>
      <c r="F36" s="168"/>
      <c r="G36" s="169"/>
      <c r="H36" s="170">
        <f t="shared" ref="H36" si="18">+G36*F36</f>
        <v>0</v>
      </c>
      <c r="I36" s="171"/>
      <c r="J36" s="171">
        <f t="shared" ref="J36" si="19">+I36*F36</f>
        <v>0</v>
      </c>
      <c r="K36" s="170">
        <f t="shared" ref="K36:L36" si="20">+I36+G36</f>
        <v>0</v>
      </c>
      <c r="L36" s="172">
        <f t="shared" si="20"/>
        <v>0</v>
      </c>
      <c r="N36" s="158">
        <f t="shared" si="8"/>
        <v>0</v>
      </c>
      <c r="O36" s="158">
        <f t="shared" si="9"/>
        <v>0</v>
      </c>
      <c r="P36" s="158">
        <f t="shared" si="10"/>
        <v>0</v>
      </c>
      <c r="Q36" s="159">
        <f t="shared" si="11"/>
        <v>0</v>
      </c>
    </row>
    <row r="37" spans="1:17" ht="15" hidden="1" customHeight="1" x14ac:dyDescent="0.25">
      <c r="A37" s="164"/>
      <c r="B37" s="165"/>
      <c r="C37" s="166"/>
      <c r="D37" s="166"/>
      <c r="E37" s="167"/>
      <c r="F37" s="168"/>
      <c r="G37" s="169"/>
      <c r="H37" s="170">
        <f t="shared" si="12"/>
        <v>0</v>
      </c>
      <c r="I37" s="171"/>
      <c r="J37" s="171">
        <f t="shared" si="13"/>
        <v>0</v>
      </c>
      <c r="K37" s="170">
        <f t="shared" si="14"/>
        <v>0</v>
      </c>
      <c r="L37" s="172">
        <f t="shared" si="14"/>
        <v>0</v>
      </c>
      <c r="N37" s="158">
        <f t="shared" si="8"/>
        <v>0</v>
      </c>
      <c r="O37" s="158">
        <f t="shared" si="9"/>
        <v>0</v>
      </c>
      <c r="P37" s="158">
        <f t="shared" si="10"/>
        <v>0</v>
      </c>
      <c r="Q37" s="159">
        <f t="shared" si="11"/>
        <v>0</v>
      </c>
    </row>
    <row r="38" spans="1:17" ht="15" hidden="1" customHeight="1" x14ac:dyDescent="0.25">
      <c r="A38" s="164"/>
      <c r="B38" s="165"/>
      <c r="C38" s="166"/>
      <c r="D38" s="166"/>
      <c r="E38" s="167"/>
      <c r="F38" s="168"/>
      <c r="G38" s="169"/>
      <c r="H38" s="170">
        <f t="shared" si="12"/>
        <v>0</v>
      </c>
      <c r="I38" s="171"/>
      <c r="J38" s="171">
        <f t="shared" si="13"/>
        <v>0</v>
      </c>
      <c r="K38" s="170">
        <f t="shared" si="14"/>
        <v>0</v>
      </c>
      <c r="L38" s="172">
        <f t="shared" si="14"/>
        <v>0</v>
      </c>
      <c r="N38" s="158">
        <f t="shared" si="8"/>
        <v>0</v>
      </c>
      <c r="O38" s="158">
        <f t="shared" si="9"/>
        <v>0</v>
      </c>
      <c r="P38" s="158">
        <f t="shared" si="10"/>
        <v>0</v>
      </c>
      <c r="Q38" s="159">
        <f t="shared" si="11"/>
        <v>0</v>
      </c>
    </row>
    <row r="39" spans="1:17" ht="15" hidden="1" customHeight="1" x14ac:dyDescent="0.25">
      <c r="A39" s="164"/>
      <c r="B39" s="165"/>
      <c r="C39" s="166"/>
      <c r="D39" s="166"/>
      <c r="E39" s="167"/>
      <c r="F39" s="168"/>
      <c r="G39" s="169"/>
      <c r="H39" s="170">
        <f t="shared" si="12"/>
        <v>0</v>
      </c>
      <c r="I39" s="171"/>
      <c r="J39" s="171">
        <f t="shared" si="13"/>
        <v>0</v>
      </c>
      <c r="K39" s="170">
        <f t="shared" si="14"/>
        <v>0</v>
      </c>
      <c r="L39" s="172">
        <f t="shared" si="14"/>
        <v>0</v>
      </c>
      <c r="N39" s="158">
        <f t="shared" si="8"/>
        <v>0</v>
      </c>
      <c r="O39" s="158">
        <f t="shared" si="9"/>
        <v>0</v>
      </c>
      <c r="P39" s="158">
        <f t="shared" si="10"/>
        <v>0</v>
      </c>
      <c r="Q39" s="159">
        <f t="shared" si="11"/>
        <v>0</v>
      </c>
    </row>
    <row r="40" spans="1:17" ht="15" hidden="1" customHeight="1" x14ac:dyDescent="0.25">
      <c r="A40" s="164"/>
      <c r="B40" s="165"/>
      <c r="C40" s="166"/>
      <c r="D40" s="166"/>
      <c r="E40" s="167"/>
      <c r="F40" s="168"/>
      <c r="G40" s="169"/>
      <c r="H40" s="170">
        <f t="shared" si="12"/>
        <v>0</v>
      </c>
      <c r="I40" s="171"/>
      <c r="J40" s="171">
        <f t="shared" si="13"/>
        <v>0</v>
      </c>
      <c r="K40" s="170">
        <f t="shared" ref="K40:L40" si="21">+I40+G40</f>
        <v>0</v>
      </c>
      <c r="L40" s="172">
        <f t="shared" si="21"/>
        <v>0</v>
      </c>
      <c r="N40" s="158">
        <f t="shared" si="8"/>
        <v>0</v>
      </c>
      <c r="O40" s="158">
        <f t="shared" si="9"/>
        <v>0</v>
      </c>
      <c r="P40" s="158">
        <f t="shared" si="10"/>
        <v>0</v>
      </c>
      <c r="Q40" s="159">
        <f t="shared" si="11"/>
        <v>0</v>
      </c>
    </row>
    <row r="41" spans="1:17" ht="15.75" hidden="1" customHeight="1" x14ac:dyDescent="0.25">
      <c r="A41" s="441" t="s">
        <v>117</v>
      </c>
      <c r="B41" s="442"/>
      <c r="C41" s="442"/>
      <c r="D41" s="442"/>
      <c r="E41" s="442"/>
      <c r="F41" s="443"/>
      <c r="G41" s="160"/>
      <c r="H41" s="161"/>
      <c r="I41" s="162"/>
      <c r="J41" s="162"/>
      <c r="K41" s="161"/>
      <c r="L41" s="163"/>
      <c r="N41" s="158">
        <f t="shared" si="8"/>
        <v>0</v>
      </c>
      <c r="O41" s="158">
        <f t="shared" si="9"/>
        <v>0</v>
      </c>
      <c r="P41" s="158">
        <f t="shared" si="10"/>
        <v>0</v>
      </c>
      <c r="Q41" s="159">
        <f t="shared" si="11"/>
        <v>0</v>
      </c>
    </row>
    <row r="42" spans="1:17" ht="15" hidden="1" customHeight="1" x14ac:dyDescent="0.25">
      <c r="A42" s="164"/>
      <c r="B42" s="165"/>
      <c r="C42" s="166"/>
      <c r="D42" s="166"/>
      <c r="E42" s="167"/>
      <c r="F42" s="168"/>
      <c r="G42" s="169"/>
      <c r="H42" s="170">
        <f t="shared" ref="H42" si="22">+G42*F42</f>
        <v>0</v>
      </c>
      <c r="I42" s="171"/>
      <c r="J42" s="171">
        <f t="shared" ref="J42" si="23">+I42*F42</f>
        <v>0</v>
      </c>
      <c r="K42" s="170">
        <f t="shared" ref="K42:L42" si="24">+I42+G42</f>
        <v>0</v>
      </c>
      <c r="L42" s="172">
        <f t="shared" si="24"/>
        <v>0</v>
      </c>
      <c r="N42" s="158">
        <f t="shared" si="8"/>
        <v>0</v>
      </c>
      <c r="O42" s="158">
        <f t="shared" si="9"/>
        <v>0</v>
      </c>
      <c r="P42" s="158">
        <f t="shared" si="10"/>
        <v>0</v>
      </c>
      <c r="Q42" s="159">
        <f t="shared" si="11"/>
        <v>0</v>
      </c>
    </row>
    <row r="43" spans="1:17" ht="15" hidden="1" customHeight="1" x14ac:dyDescent="0.25">
      <c r="A43" s="164"/>
      <c r="B43" s="165"/>
      <c r="C43" s="166"/>
      <c r="D43" s="166"/>
      <c r="E43" s="167"/>
      <c r="F43" s="168"/>
      <c r="G43" s="169"/>
      <c r="H43" s="170"/>
      <c r="I43" s="171"/>
      <c r="J43" s="171"/>
      <c r="K43" s="170"/>
      <c r="L43" s="172"/>
      <c r="N43" s="158">
        <f t="shared" si="8"/>
        <v>0</v>
      </c>
      <c r="O43" s="158">
        <f t="shared" si="9"/>
        <v>0</v>
      </c>
      <c r="P43" s="158">
        <f t="shared" si="10"/>
        <v>0</v>
      </c>
      <c r="Q43" s="159">
        <f t="shared" si="11"/>
        <v>0</v>
      </c>
    </row>
    <row r="44" spans="1:17" ht="15" hidden="1" customHeight="1" x14ac:dyDescent="0.25">
      <c r="A44" s="164"/>
      <c r="B44" s="165"/>
      <c r="C44" s="166"/>
      <c r="D44" s="166"/>
      <c r="E44" s="167"/>
      <c r="F44" s="168"/>
      <c r="G44" s="169"/>
      <c r="H44" s="170">
        <f t="shared" ref="H44:H46" si="25">+G44*F44</f>
        <v>0</v>
      </c>
      <c r="I44" s="171"/>
      <c r="J44" s="171">
        <f t="shared" ref="J44:J46" si="26">+I44*F44</f>
        <v>0</v>
      </c>
      <c r="K44" s="170">
        <f t="shared" ref="K44:L46" si="27">+I44+G44</f>
        <v>0</v>
      </c>
      <c r="L44" s="172">
        <f t="shared" si="27"/>
        <v>0</v>
      </c>
      <c r="N44" s="158">
        <f t="shared" si="8"/>
        <v>0</v>
      </c>
      <c r="O44" s="158">
        <f t="shared" si="9"/>
        <v>0</v>
      </c>
      <c r="P44" s="158">
        <f t="shared" si="10"/>
        <v>0</v>
      </c>
      <c r="Q44" s="159">
        <f t="shared" si="11"/>
        <v>0</v>
      </c>
    </row>
    <row r="45" spans="1:17" ht="15" customHeight="1" x14ac:dyDescent="0.25">
      <c r="A45" s="164"/>
      <c r="B45" s="165"/>
      <c r="C45" s="166"/>
      <c r="D45" s="166"/>
      <c r="E45" s="167"/>
      <c r="F45" s="168"/>
      <c r="G45" s="169"/>
      <c r="H45" s="170">
        <f t="shared" si="25"/>
        <v>0</v>
      </c>
      <c r="I45" s="171"/>
      <c r="J45" s="171">
        <f t="shared" si="26"/>
        <v>0</v>
      </c>
      <c r="K45" s="170">
        <f t="shared" si="27"/>
        <v>0</v>
      </c>
      <c r="L45" s="172">
        <f t="shared" si="27"/>
        <v>0</v>
      </c>
      <c r="N45" s="158">
        <f t="shared" si="8"/>
        <v>0</v>
      </c>
      <c r="O45" s="158">
        <f t="shared" si="9"/>
        <v>0</v>
      </c>
      <c r="P45" s="158">
        <f t="shared" si="10"/>
        <v>0</v>
      </c>
      <c r="Q45" s="159">
        <f t="shared" si="11"/>
        <v>0</v>
      </c>
    </row>
    <row r="46" spans="1:17" ht="15" customHeight="1" thickBot="1" x14ac:dyDescent="0.3">
      <c r="A46" s="164"/>
      <c r="B46" s="165"/>
      <c r="C46" s="166"/>
      <c r="D46" s="166"/>
      <c r="E46" s="167"/>
      <c r="F46" s="168"/>
      <c r="G46" s="169"/>
      <c r="H46" s="170">
        <f t="shared" si="25"/>
        <v>0</v>
      </c>
      <c r="I46" s="171"/>
      <c r="J46" s="171">
        <f t="shared" si="26"/>
        <v>0</v>
      </c>
      <c r="K46" s="170">
        <f t="shared" si="27"/>
        <v>0</v>
      </c>
      <c r="L46" s="172">
        <f t="shared" si="27"/>
        <v>0</v>
      </c>
      <c r="N46" s="158">
        <f t="shared" si="8"/>
        <v>0</v>
      </c>
      <c r="O46" s="158">
        <f t="shared" si="9"/>
        <v>0</v>
      </c>
      <c r="P46" s="158">
        <f t="shared" si="10"/>
        <v>0</v>
      </c>
      <c r="Q46" s="159">
        <f t="shared" si="11"/>
        <v>0</v>
      </c>
    </row>
    <row r="47" spans="1:17" ht="35.1" customHeight="1" thickBot="1" x14ac:dyDescent="0.3">
      <c r="A47" s="444" t="str">
        <f>CONCATENATE("TOTAL (",A2," ",E2,") =")</f>
        <v>TOTAL (Screed Measurements - L-05 ) =</v>
      </c>
      <c r="B47" s="445"/>
      <c r="C47" s="445"/>
      <c r="D47" s="445"/>
      <c r="E47" s="445"/>
      <c r="F47" s="446"/>
      <c r="G47" s="173">
        <f t="shared" ref="G47:L47" si="28">SUM(G6:G46)</f>
        <v>31.58</v>
      </c>
      <c r="H47" s="173">
        <f t="shared" si="28"/>
        <v>3829.0749999999998</v>
      </c>
      <c r="I47" s="174">
        <f t="shared" si="28"/>
        <v>0</v>
      </c>
      <c r="J47" s="174">
        <f t="shared" si="28"/>
        <v>0</v>
      </c>
      <c r="K47" s="173">
        <f t="shared" si="28"/>
        <v>31.58</v>
      </c>
      <c r="L47" s="175">
        <f t="shared" si="28"/>
        <v>3829.0749999999998</v>
      </c>
      <c r="N47" s="158">
        <f>+SUM(N6:N46)</f>
        <v>0</v>
      </c>
      <c r="O47" s="158">
        <f>+SUM(O6:O46)</f>
        <v>0</v>
      </c>
      <c r="P47" s="158">
        <f>+SUM(P6:P46)</f>
        <v>31.58</v>
      </c>
      <c r="Q47" s="158">
        <f>+SUM(Q6:Q46)</f>
        <v>6.3160000000000007</v>
      </c>
    </row>
    <row r="48" spans="1:17" x14ac:dyDescent="0.25">
      <c r="J48" s="179"/>
      <c r="K48" s="180"/>
      <c r="L48" s="180"/>
      <c r="N48" s="147"/>
      <c r="O48" s="147"/>
      <c r="P48" s="147"/>
    </row>
    <row r="49" spans="2:16" x14ac:dyDescent="0.25">
      <c r="J49" s="179"/>
      <c r="K49" s="179">
        <f>SUM(K7:K46)</f>
        <v>31.58</v>
      </c>
      <c r="L49" s="179">
        <f>SUM(L7:L46)</f>
        <v>3829.0749999999998</v>
      </c>
      <c r="N49" s="147"/>
      <c r="O49" s="147"/>
      <c r="P49" s="147"/>
    </row>
    <row r="50" spans="2:16" x14ac:dyDescent="0.25">
      <c r="B50" s="181">
        <f>+A6</f>
        <v>0</v>
      </c>
      <c r="C50" s="182"/>
      <c r="D50" s="182"/>
      <c r="E50" s="182"/>
      <c r="F50" s="183"/>
      <c r="G50" s="184"/>
      <c r="H50" s="184"/>
      <c r="I50" s="185"/>
      <c r="J50" s="185"/>
      <c r="K50" s="184"/>
      <c r="L50" s="184"/>
      <c r="M50" s="149"/>
      <c r="N50" s="147"/>
      <c r="O50" s="147"/>
      <c r="P50" s="147"/>
    </row>
    <row r="51" spans="2:16" ht="25.05" customHeight="1" x14ac:dyDescent="0.25">
      <c r="B51" s="186" t="str">
        <f>A18</f>
        <v>Upto 200mm thick</v>
      </c>
      <c r="C51" s="187"/>
      <c r="D51" s="187"/>
      <c r="E51" s="187"/>
      <c r="F51" s="188"/>
      <c r="G51" s="189">
        <f t="shared" ref="G51:L51" si="29">+SUM(G8:G46)</f>
        <v>31.58</v>
      </c>
      <c r="H51" s="189">
        <f t="shared" si="29"/>
        <v>3829.0749999999998</v>
      </c>
      <c r="I51" s="190">
        <f t="shared" si="29"/>
        <v>0</v>
      </c>
      <c r="J51" s="190">
        <f t="shared" si="29"/>
        <v>0</v>
      </c>
      <c r="K51" s="189">
        <f t="shared" si="29"/>
        <v>31.58</v>
      </c>
      <c r="L51" s="189">
        <f t="shared" si="29"/>
        <v>3829.0749999999998</v>
      </c>
      <c r="M51" s="149"/>
      <c r="N51" s="147"/>
      <c r="O51" s="147"/>
      <c r="P51" s="147"/>
    </row>
    <row r="52" spans="2:16" x14ac:dyDescent="0.25">
      <c r="B52" s="181"/>
      <c r="C52" s="182"/>
      <c r="D52" s="182"/>
      <c r="E52" s="182"/>
      <c r="F52" s="183"/>
      <c r="G52" s="184"/>
      <c r="H52" s="184"/>
      <c r="I52" s="185"/>
      <c r="J52" s="185"/>
      <c r="K52" s="184"/>
      <c r="L52" s="184"/>
      <c r="M52" s="149"/>
      <c r="N52" s="147"/>
      <c r="O52" s="147"/>
      <c r="P52" s="147"/>
    </row>
    <row r="53" spans="2:16" ht="25.05" customHeight="1" x14ac:dyDescent="0.25">
      <c r="B53" s="186"/>
      <c r="C53" s="187"/>
      <c r="D53" s="187"/>
      <c r="E53" s="187"/>
      <c r="F53" s="188"/>
      <c r="G53" s="189"/>
      <c r="H53" s="189"/>
      <c r="I53" s="190"/>
      <c r="J53" s="190"/>
      <c r="K53" s="189"/>
      <c r="L53" s="189"/>
      <c r="M53" s="149"/>
      <c r="N53" s="147"/>
      <c r="O53" s="147"/>
      <c r="P53" s="147"/>
    </row>
    <row r="54" spans="2:16" x14ac:dyDescent="0.25">
      <c r="B54" s="181"/>
      <c r="C54" s="182"/>
      <c r="D54" s="182"/>
      <c r="E54" s="182"/>
      <c r="F54" s="183"/>
      <c r="G54" s="184"/>
      <c r="H54" s="184"/>
      <c r="I54" s="185"/>
      <c r="J54" s="185"/>
      <c r="K54" s="184"/>
      <c r="L54" s="184"/>
      <c r="M54" s="149"/>
      <c r="N54" s="147"/>
      <c r="O54" s="147"/>
      <c r="P54" s="147"/>
    </row>
    <row r="55" spans="2:16" ht="25.05" customHeight="1" x14ac:dyDescent="0.25">
      <c r="B55" s="186"/>
      <c r="C55" s="187"/>
      <c r="D55" s="187"/>
      <c r="E55" s="187"/>
      <c r="F55" s="188"/>
      <c r="G55" s="189"/>
      <c r="H55" s="189"/>
      <c r="I55" s="190"/>
      <c r="J55" s="190"/>
      <c r="K55" s="189"/>
      <c r="L55" s="189"/>
      <c r="M55" s="149"/>
      <c r="N55" s="147"/>
      <c r="O55" s="147"/>
      <c r="P55" s="147"/>
    </row>
    <row r="56" spans="2:16" x14ac:dyDescent="0.25">
      <c r="B56" s="181"/>
      <c r="C56" s="182"/>
      <c r="D56" s="182"/>
      <c r="E56" s="182"/>
      <c r="F56" s="183"/>
      <c r="G56" s="184"/>
      <c r="H56" s="184"/>
      <c r="I56" s="185"/>
      <c r="J56" s="185"/>
      <c r="K56" s="184"/>
      <c r="L56" s="184"/>
      <c r="M56" s="149"/>
      <c r="N56" s="147"/>
      <c r="O56" s="147"/>
      <c r="P56" s="147"/>
    </row>
    <row r="57" spans="2:16" ht="25.05" customHeight="1" x14ac:dyDescent="0.25">
      <c r="B57" s="186"/>
      <c r="C57" s="187"/>
      <c r="D57" s="187"/>
      <c r="E57" s="187"/>
      <c r="F57" s="188"/>
      <c r="G57" s="189"/>
      <c r="H57" s="189"/>
      <c r="I57" s="190"/>
      <c r="J57" s="190"/>
      <c r="K57" s="189"/>
      <c r="L57" s="189"/>
      <c r="M57" s="149"/>
      <c r="N57" s="147"/>
      <c r="O57" s="147"/>
      <c r="P57" s="147"/>
    </row>
    <row r="58" spans="2:16" ht="25.05" customHeight="1" x14ac:dyDescent="0.25">
      <c r="B58" s="193" t="s">
        <v>45</v>
      </c>
      <c r="C58" s="194"/>
      <c r="D58" s="194"/>
      <c r="E58" s="194"/>
      <c r="F58" s="194"/>
      <c r="G58" s="192">
        <f t="shared" ref="G58:L58" si="30">SUM(G50:G57)</f>
        <v>31.58</v>
      </c>
      <c r="H58" s="192">
        <f t="shared" si="30"/>
        <v>3829.0749999999998</v>
      </c>
      <c r="I58" s="192">
        <f t="shared" si="30"/>
        <v>0</v>
      </c>
      <c r="J58" s="192">
        <f t="shared" si="30"/>
        <v>0</v>
      </c>
      <c r="K58" s="192">
        <f t="shared" si="30"/>
        <v>31.58</v>
      </c>
      <c r="L58" s="192">
        <f t="shared" si="30"/>
        <v>3829.0749999999998</v>
      </c>
    </row>
    <row r="61" spans="2:16" x14ac:dyDescent="0.25">
      <c r="G61" s="191"/>
    </row>
  </sheetData>
  <mergeCells count="25">
    <mergeCell ref="A47:F47"/>
    <mergeCell ref="A13:F13"/>
    <mergeCell ref="A17:F17"/>
    <mergeCell ref="A18:F18"/>
    <mergeCell ref="A23:F23"/>
    <mergeCell ref="A29:F29"/>
    <mergeCell ref="A35:F35"/>
    <mergeCell ref="N4:N5"/>
    <mergeCell ref="O4:O5"/>
    <mergeCell ref="P4:P5"/>
    <mergeCell ref="Q4:Q5"/>
    <mergeCell ref="A41:F41"/>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39997558519241921"/>
    <pageSetUpPr fitToPage="1"/>
  </sheetPr>
  <dimension ref="A1:R64"/>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186</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113</v>
      </c>
      <c r="B18" s="442"/>
      <c r="C18" s="442"/>
      <c r="D18" s="442"/>
      <c r="E18" s="443"/>
      <c r="F18" s="160"/>
      <c r="G18" s="161"/>
      <c r="H18" s="162"/>
      <c r="I18" s="162"/>
      <c r="J18" s="161"/>
      <c r="K18" s="163"/>
      <c r="M18" s="158"/>
      <c r="N18" s="158"/>
      <c r="O18" s="158"/>
      <c r="P18" s="159"/>
    </row>
    <row r="19" spans="1:18" ht="15" customHeight="1" x14ac:dyDescent="0.25">
      <c r="A19" s="164">
        <v>1</v>
      </c>
      <c r="B19" s="165" t="s">
        <v>188</v>
      </c>
      <c r="C19" s="166"/>
      <c r="D19" s="167">
        <v>68</v>
      </c>
      <c r="E19" s="168">
        <v>62.25</v>
      </c>
      <c r="F19" s="169">
        <v>126.72</v>
      </c>
      <c r="G19" s="170">
        <v>7888.3200000000006</v>
      </c>
      <c r="H19" s="171"/>
      <c r="I19" s="171">
        <f t="shared" ref="I19:I24" si="7">+H19*E19</f>
        <v>0</v>
      </c>
      <c r="J19" s="170">
        <f t="shared" ref="J19" si="8">+H19+F19</f>
        <v>126.72</v>
      </c>
      <c r="K19" s="172">
        <f t="shared" ref="K19" si="9">+I19+G19</f>
        <v>7888.3200000000006</v>
      </c>
      <c r="L19" s="142">
        <v>62.25</v>
      </c>
      <c r="M19" s="158">
        <f t="shared" si="3"/>
        <v>0</v>
      </c>
      <c r="N19" s="158">
        <f t="shared" si="4"/>
        <v>0</v>
      </c>
      <c r="O19" s="158">
        <f t="shared" si="5"/>
        <v>126.72</v>
      </c>
      <c r="P19" s="159">
        <f t="shared" si="6"/>
        <v>8.6169599999999988</v>
      </c>
    </row>
    <row r="20" spans="1:18" ht="26.4" x14ac:dyDescent="0.25">
      <c r="A20" s="164"/>
      <c r="B20" s="165"/>
      <c r="C20" s="166"/>
      <c r="D20" s="167"/>
      <c r="E20" s="168"/>
      <c r="F20" s="169"/>
      <c r="G20" s="170"/>
      <c r="H20" s="171"/>
      <c r="I20" s="171">
        <f t="shared" si="7"/>
        <v>0</v>
      </c>
      <c r="J20" s="170">
        <f t="shared" si="2"/>
        <v>0</v>
      </c>
      <c r="K20" s="172">
        <f t="shared" si="2"/>
        <v>0</v>
      </c>
      <c r="M20" s="158">
        <f t="shared" ref="M20:M49" si="10">+H20</f>
        <v>0</v>
      </c>
      <c r="N20" s="158">
        <f t="shared" ref="N20:N49" si="11">+H20*D20/1000</f>
        <v>0</v>
      </c>
      <c r="O20" s="158">
        <f t="shared" ref="O20:O49" si="12">+J20</f>
        <v>0</v>
      </c>
      <c r="P20" s="159">
        <f t="shared" ref="P20:P49" si="13">+J20*D20/1000</f>
        <v>0</v>
      </c>
      <c r="R20" s="142" t="s">
        <v>187</v>
      </c>
    </row>
    <row r="21" spans="1:18" x14ac:dyDescent="0.25">
      <c r="A21" s="164"/>
      <c r="B21" s="165"/>
      <c r="C21" s="166"/>
      <c r="D21" s="167"/>
      <c r="E21" s="168"/>
      <c r="F21" s="169"/>
      <c r="G21" s="170"/>
      <c r="H21" s="171"/>
      <c r="I21" s="171"/>
      <c r="J21" s="170"/>
      <c r="K21" s="172"/>
      <c r="M21" s="158">
        <f t="shared" si="10"/>
        <v>0</v>
      </c>
      <c r="N21" s="158">
        <f t="shared" si="11"/>
        <v>0</v>
      </c>
      <c r="O21" s="158">
        <f t="shared" si="12"/>
        <v>0</v>
      </c>
      <c r="P21" s="159">
        <f t="shared" si="13"/>
        <v>0</v>
      </c>
    </row>
    <row r="22" spans="1:18" ht="15.75" customHeight="1" x14ac:dyDescent="0.25">
      <c r="A22" s="441" t="s">
        <v>369</v>
      </c>
      <c r="B22" s="442"/>
      <c r="C22" s="442"/>
      <c r="D22" s="442"/>
      <c r="E22" s="442"/>
      <c r="F22" s="443"/>
      <c r="G22" s="160"/>
      <c r="H22" s="161"/>
      <c r="I22" s="162"/>
      <c r="J22" s="162"/>
      <c r="K22" s="161"/>
      <c r="L22" s="163"/>
      <c r="M22" s="158">
        <f t="shared" si="10"/>
        <v>0</v>
      </c>
      <c r="N22" s="158">
        <f t="shared" si="11"/>
        <v>0</v>
      </c>
      <c r="O22" s="158">
        <f t="shared" si="12"/>
        <v>0</v>
      </c>
      <c r="P22" s="159">
        <f t="shared" si="13"/>
        <v>0</v>
      </c>
      <c r="Q22" s="159"/>
    </row>
    <row r="23" spans="1:18" ht="26.4" x14ac:dyDescent="0.25">
      <c r="A23" s="164">
        <v>2</v>
      </c>
      <c r="B23" s="165" t="s">
        <v>334</v>
      </c>
      <c r="C23" s="166" t="s">
        <v>335</v>
      </c>
      <c r="D23" s="167">
        <v>68</v>
      </c>
      <c r="E23" s="168">
        <v>87.37</v>
      </c>
      <c r="F23" s="169">
        <v>48.02</v>
      </c>
      <c r="G23" s="170">
        <v>4195.5074000000004</v>
      </c>
      <c r="H23" s="171"/>
      <c r="I23" s="171"/>
      <c r="J23" s="170">
        <f t="shared" ref="J23" si="14">+H23+F23</f>
        <v>48.02</v>
      </c>
      <c r="K23" s="172">
        <f t="shared" ref="K23" si="15">+I23+G23</f>
        <v>4195.5074000000004</v>
      </c>
      <c r="M23" s="158">
        <f t="shared" si="10"/>
        <v>0</v>
      </c>
      <c r="N23" s="158">
        <f t="shared" si="11"/>
        <v>0</v>
      </c>
      <c r="O23" s="158">
        <f t="shared" si="12"/>
        <v>48.02</v>
      </c>
      <c r="P23" s="159">
        <f t="shared" si="13"/>
        <v>3.2653600000000003</v>
      </c>
      <c r="R23" s="142" t="s">
        <v>187</v>
      </c>
    </row>
    <row r="24" spans="1:18" ht="15" customHeight="1" x14ac:dyDescent="0.25">
      <c r="A24" s="164"/>
      <c r="B24" s="165"/>
      <c r="C24" s="166"/>
      <c r="D24" s="167"/>
      <c r="E24" s="168"/>
      <c r="F24" s="169"/>
      <c r="G24" s="170">
        <f t="shared" si="0"/>
        <v>0</v>
      </c>
      <c r="H24" s="171"/>
      <c r="I24" s="171">
        <f t="shared" si="7"/>
        <v>0</v>
      </c>
      <c r="J24" s="170">
        <f t="shared" si="2"/>
        <v>0</v>
      </c>
      <c r="K24" s="172">
        <f t="shared" si="2"/>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10"/>
        <v>0</v>
      </c>
      <c r="N25" s="158">
        <f t="shared" si="11"/>
        <v>0</v>
      </c>
      <c r="O25" s="158">
        <f t="shared" si="12"/>
        <v>0</v>
      </c>
      <c r="P25" s="159">
        <f t="shared" si="13"/>
        <v>0</v>
      </c>
    </row>
    <row r="26" spans="1:18" ht="15.75" hidden="1" customHeight="1" x14ac:dyDescent="0.25">
      <c r="A26" s="441" t="s">
        <v>114</v>
      </c>
      <c r="B26" s="442"/>
      <c r="C26" s="442"/>
      <c r="D26" s="442"/>
      <c r="E26" s="443"/>
      <c r="F26" s="160"/>
      <c r="G26" s="161"/>
      <c r="H26" s="162"/>
      <c r="I26" s="162"/>
      <c r="J26" s="161"/>
      <c r="K26" s="163"/>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ref="G27:G43" si="16">+F27*E27</f>
        <v>0</v>
      </c>
      <c r="H27" s="171"/>
      <c r="I27" s="171">
        <f t="shared" ref="I27:I43" si="17">+H27*E27</f>
        <v>0</v>
      </c>
      <c r="J27" s="170">
        <f t="shared" ref="J27:K42" si="18">+H27+F27</f>
        <v>0</v>
      </c>
      <c r="K27" s="172">
        <f t="shared" si="18"/>
        <v>0</v>
      </c>
      <c r="M27" s="158">
        <f t="shared" si="10"/>
        <v>0</v>
      </c>
      <c r="N27" s="158">
        <f t="shared" si="11"/>
        <v>0</v>
      </c>
      <c r="O27" s="158">
        <f t="shared" si="12"/>
        <v>0</v>
      </c>
      <c r="P27" s="159">
        <f t="shared" si="13"/>
        <v>0</v>
      </c>
    </row>
    <row r="28" spans="1:18" ht="15" hidden="1" customHeight="1" x14ac:dyDescent="0.25">
      <c r="A28" s="164"/>
      <c r="B28" s="165"/>
      <c r="C28" s="166"/>
      <c r="D28" s="167"/>
      <c r="E28" s="168"/>
      <c r="F28" s="169"/>
      <c r="G28" s="170">
        <f t="shared" si="16"/>
        <v>0</v>
      </c>
      <c r="H28" s="171"/>
      <c r="I28" s="171">
        <f t="shared" si="17"/>
        <v>0</v>
      </c>
      <c r="J28" s="170">
        <f t="shared" si="18"/>
        <v>0</v>
      </c>
      <c r="K28" s="172">
        <f t="shared" si="18"/>
        <v>0</v>
      </c>
      <c r="M28" s="158">
        <f t="shared" si="10"/>
        <v>0</v>
      </c>
      <c r="N28" s="158">
        <f t="shared" si="11"/>
        <v>0</v>
      </c>
      <c r="O28" s="158">
        <f t="shared" si="12"/>
        <v>0</v>
      </c>
      <c r="P28" s="159">
        <f t="shared" si="13"/>
        <v>0</v>
      </c>
    </row>
    <row r="29" spans="1:18" ht="15" hidden="1" customHeight="1" x14ac:dyDescent="0.25">
      <c r="A29" s="164"/>
      <c r="B29" s="165"/>
      <c r="C29" s="166"/>
      <c r="D29" s="167"/>
      <c r="E29" s="168"/>
      <c r="F29" s="169"/>
      <c r="G29" s="170">
        <f t="shared" si="16"/>
        <v>0</v>
      </c>
      <c r="H29" s="171"/>
      <c r="I29" s="171">
        <f t="shared" si="17"/>
        <v>0</v>
      </c>
      <c r="J29" s="170">
        <f t="shared" si="18"/>
        <v>0</v>
      </c>
      <c r="K29" s="172">
        <f t="shared" si="18"/>
        <v>0</v>
      </c>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si="16"/>
        <v>0</v>
      </c>
      <c r="H30" s="171"/>
      <c r="I30" s="171">
        <f t="shared" si="17"/>
        <v>0</v>
      </c>
      <c r="J30" s="170">
        <f t="shared" si="18"/>
        <v>0</v>
      </c>
      <c r="K30" s="172">
        <f t="shared" si="18"/>
        <v>0</v>
      </c>
      <c r="M30" s="158">
        <f t="shared" si="10"/>
        <v>0</v>
      </c>
      <c r="N30" s="158">
        <f t="shared" si="11"/>
        <v>0</v>
      </c>
      <c r="O30" s="158">
        <f t="shared" si="12"/>
        <v>0</v>
      </c>
      <c r="P30" s="159">
        <f t="shared" si="13"/>
        <v>0</v>
      </c>
    </row>
    <row r="31" spans="1:18" ht="14.25" hidden="1" customHeight="1" x14ac:dyDescent="0.25">
      <c r="A31" s="164"/>
      <c r="B31" s="165"/>
      <c r="C31" s="166"/>
      <c r="D31" s="167"/>
      <c r="E31" s="168"/>
      <c r="F31" s="169"/>
      <c r="G31" s="170">
        <f t="shared" si="16"/>
        <v>0</v>
      </c>
      <c r="H31" s="171"/>
      <c r="I31" s="171">
        <f t="shared" si="17"/>
        <v>0</v>
      </c>
      <c r="J31" s="170">
        <f t="shared" si="18"/>
        <v>0</v>
      </c>
      <c r="K31" s="172">
        <f t="shared" si="18"/>
        <v>0</v>
      </c>
      <c r="M31" s="158">
        <f t="shared" si="10"/>
        <v>0</v>
      </c>
      <c r="N31" s="158">
        <f t="shared" si="11"/>
        <v>0</v>
      </c>
      <c r="O31" s="158">
        <f t="shared" si="12"/>
        <v>0</v>
      </c>
      <c r="P31" s="159">
        <f t="shared" si="13"/>
        <v>0</v>
      </c>
    </row>
    <row r="32" spans="1:18" ht="15.75" hidden="1" customHeight="1" x14ac:dyDescent="0.25">
      <c r="A32" s="441" t="s">
        <v>115</v>
      </c>
      <c r="B32" s="442"/>
      <c r="C32" s="442"/>
      <c r="D32" s="442"/>
      <c r="E32" s="443"/>
      <c r="F32" s="160"/>
      <c r="G32" s="161"/>
      <c r="H32" s="162"/>
      <c r="I32" s="162"/>
      <c r="J32" s="161"/>
      <c r="K32" s="163"/>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ref="G33" si="19">+F33*E33</f>
        <v>0</v>
      </c>
      <c r="H33" s="171"/>
      <c r="I33" s="171">
        <f t="shared" ref="I33" si="20">+H33*E33</f>
        <v>0</v>
      </c>
      <c r="J33" s="170">
        <f t="shared" ref="J33:K33" si="21">+H33+F33</f>
        <v>0</v>
      </c>
      <c r="K33" s="172">
        <f t="shared" si="21"/>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6"/>
        <v>0</v>
      </c>
      <c r="H34" s="171"/>
      <c r="I34" s="171">
        <f t="shared" si="17"/>
        <v>0</v>
      </c>
      <c r="J34" s="170">
        <f t="shared" si="18"/>
        <v>0</v>
      </c>
      <c r="K34" s="172">
        <f t="shared" si="18"/>
        <v>0</v>
      </c>
      <c r="M34" s="158">
        <f t="shared" si="10"/>
        <v>0</v>
      </c>
      <c r="N34" s="158">
        <f t="shared" si="11"/>
        <v>0</v>
      </c>
      <c r="O34" s="158">
        <f t="shared" si="12"/>
        <v>0</v>
      </c>
      <c r="P34" s="159">
        <f t="shared" si="13"/>
        <v>0</v>
      </c>
    </row>
    <row r="35" spans="1:16" ht="15" hidden="1" customHeight="1" x14ac:dyDescent="0.25">
      <c r="A35" s="164"/>
      <c r="B35" s="165"/>
      <c r="C35" s="166"/>
      <c r="D35" s="167"/>
      <c r="E35" s="168"/>
      <c r="F35" s="169"/>
      <c r="G35" s="170">
        <f t="shared" si="16"/>
        <v>0</v>
      </c>
      <c r="H35" s="171"/>
      <c r="I35" s="171">
        <f t="shared" si="17"/>
        <v>0</v>
      </c>
      <c r="J35" s="170">
        <f t="shared" si="18"/>
        <v>0</v>
      </c>
      <c r="K35" s="172">
        <f t="shared" si="18"/>
        <v>0</v>
      </c>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si="16"/>
        <v>0</v>
      </c>
      <c r="H36" s="171"/>
      <c r="I36" s="171">
        <f t="shared" si="17"/>
        <v>0</v>
      </c>
      <c r="J36" s="170">
        <f t="shared" si="18"/>
        <v>0</v>
      </c>
      <c r="K36" s="172">
        <f t="shared" si="18"/>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6"/>
        <v>0</v>
      </c>
      <c r="H37" s="171"/>
      <c r="I37" s="171">
        <f t="shared" si="17"/>
        <v>0</v>
      </c>
      <c r="J37" s="170">
        <f t="shared" si="18"/>
        <v>0</v>
      </c>
      <c r="K37" s="172">
        <f t="shared" si="18"/>
        <v>0</v>
      </c>
      <c r="M37" s="158">
        <f t="shared" si="10"/>
        <v>0</v>
      </c>
      <c r="N37" s="158">
        <f t="shared" si="11"/>
        <v>0</v>
      </c>
      <c r="O37" s="158">
        <f t="shared" si="12"/>
        <v>0</v>
      </c>
      <c r="P37" s="159">
        <f t="shared" si="13"/>
        <v>0</v>
      </c>
    </row>
    <row r="38" spans="1:16" ht="15.75" hidden="1" customHeight="1" x14ac:dyDescent="0.25">
      <c r="A38" s="441" t="s">
        <v>116</v>
      </c>
      <c r="B38" s="442"/>
      <c r="C38" s="442"/>
      <c r="D38" s="442"/>
      <c r="E38" s="443"/>
      <c r="F38" s="160"/>
      <c r="G38" s="161"/>
      <c r="H38" s="162"/>
      <c r="I38" s="162"/>
      <c r="J38" s="161"/>
      <c r="K38" s="163"/>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ref="G39" si="22">+F39*E39</f>
        <v>0</v>
      </c>
      <c r="H39" s="171"/>
      <c r="I39" s="171">
        <f t="shared" ref="I39" si="23">+H39*E39</f>
        <v>0</v>
      </c>
      <c r="J39" s="170">
        <f t="shared" ref="J39:K39" si="24">+H39+F39</f>
        <v>0</v>
      </c>
      <c r="K39" s="172">
        <f t="shared" si="24"/>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6"/>
        <v>0</v>
      </c>
      <c r="H40" s="171"/>
      <c r="I40" s="171">
        <f t="shared" si="17"/>
        <v>0</v>
      </c>
      <c r="J40" s="170">
        <f t="shared" si="18"/>
        <v>0</v>
      </c>
      <c r="K40" s="172">
        <f t="shared" si="18"/>
        <v>0</v>
      </c>
      <c r="M40" s="158">
        <f t="shared" si="10"/>
        <v>0</v>
      </c>
      <c r="N40" s="158">
        <f t="shared" si="11"/>
        <v>0</v>
      </c>
      <c r="O40" s="158">
        <f t="shared" si="12"/>
        <v>0</v>
      </c>
      <c r="P40" s="159">
        <f t="shared" si="13"/>
        <v>0</v>
      </c>
    </row>
    <row r="41" spans="1:16" ht="15" hidden="1" customHeight="1" x14ac:dyDescent="0.25">
      <c r="A41" s="164"/>
      <c r="B41" s="165"/>
      <c r="C41" s="166"/>
      <c r="D41" s="167"/>
      <c r="E41" s="168"/>
      <c r="F41" s="169"/>
      <c r="G41" s="170">
        <f t="shared" si="16"/>
        <v>0</v>
      </c>
      <c r="H41" s="171"/>
      <c r="I41" s="171">
        <f t="shared" si="17"/>
        <v>0</v>
      </c>
      <c r="J41" s="170">
        <f t="shared" si="18"/>
        <v>0</v>
      </c>
      <c r="K41" s="172">
        <f t="shared" si="18"/>
        <v>0</v>
      </c>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si="16"/>
        <v>0</v>
      </c>
      <c r="H42" s="171"/>
      <c r="I42" s="171">
        <f t="shared" si="17"/>
        <v>0</v>
      </c>
      <c r="J42" s="170">
        <f t="shared" si="18"/>
        <v>0</v>
      </c>
      <c r="K42" s="172">
        <f t="shared" si="18"/>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f t="shared" si="16"/>
        <v>0</v>
      </c>
      <c r="H43" s="171"/>
      <c r="I43" s="171">
        <f t="shared" si="17"/>
        <v>0</v>
      </c>
      <c r="J43" s="170">
        <f t="shared" ref="J43:K43" si="25">+H43+F43</f>
        <v>0</v>
      </c>
      <c r="K43" s="172">
        <f t="shared" si="25"/>
        <v>0</v>
      </c>
      <c r="M43" s="158">
        <f t="shared" si="10"/>
        <v>0</v>
      </c>
      <c r="N43" s="158">
        <f t="shared" si="11"/>
        <v>0</v>
      </c>
      <c r="O43" s="158">
        <f t="shared" si="12"/>
        <v>0</v>
      </c>
      <c r="P43" s="159">
        <f t="shared" si="13"/>
        <v>0</v>
      </c>
    </row>
    <row r="44" spans="1:16" ht="15.75" hidden="1" customHeight="1" x14ac:dyDescent="0.25">
      <c r="A44" s="441" t="s">
        <v>117</v>
      </c>
      <c r="B44" s="442"/>
      <c r="C44" s="442"/>
      <c r="D44" s="442"/>
      <c r="E44" s="443"/>
      <c r="F44" s="160"/>
      <c r="G44" s="161"/>
      <c r="H44" s="162"/>
      <c r="I44" s="162"/>
      <c r="J44" s="161"/>
      <c r="K44" s="163"/>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ref="G45" si="26">+F45*E45</f>
        <v>0</v>
      </c>
      <c r="H45" s="171"/>
      <c r="I45" s="171">
        <f t="shared" ref="I45" si="27">+H45*E45</f>
        <v>0</v>
      </c>
      <c r="J45" s="170">
        <f t="shared" ref="J45:K45" si="28">+H45+F45</f>
        <v>0</v>
      </c>
      <c r="K45" s="172">
        <f t="shared" si="28"/>
        <v>0</v>
      </c>
      <c r="M45" s="158">
        <f t="shared" si="10"/>
        <v>0</v>
      </c>
      <c r="N45" s="158">
        <f t="shared" si="11"/>
        <v>0</v>
      </c>
      <c r="O45" s="158">
        <f t="shared" si="12"/>
        <v>0</v>
      </c>
      <c r="P45" s="159">
        <f t="shared" si="13"/>
        <v>0</v>
      </c>
    </row>
    <row r="46" spans="1:16" ht="15" hidden="1" customHeight="1" x14ac:dyDescent="0.25">
      <c r="A46" s="164"/>
      <c r="B46" s="165"/>
      <c r="C46" s="166"/>
      <c r="D46" s="167"/>
      <c r="E46" s="168"/>
      <c r="F46" s="169"/>
      <c r="G46" s="170"/>
      <c r="H46" s="171"/>
      <c r="I46" s="171"/>
      <c r="J46" s="170"/>
      <c r="K46" s="172"/>
      <c r="M46" s="158">
        <f t="shared" si="10"/>
        <v>0</v>
      </c>
      <c r="N46" s="158">
        <f t="shared" si="11"/>
        <v>0</v>
      </c>
      <c r="O46" s="158">
        <f t="shared" si="12"/>
        <v>0</v>
      </c>
      <c r="P46" s="159">
        <f t="shared" si="13"/>
        <v>0</v>
      </c>
    </row>
    <row r="47" spans="1:16" ht="15" hidden="1" customHeight="1" x14ac:dyDescent="0.25">
      <c r="A47" s="164"/>
      <c r="B47" s="165"/>
      <c r="C47" s="166"/>
      <c r="D47" s="167"/>
      <c r="E47" s="168"/>
      <c r="F47" s="169"/>
      <c r="G47" s="170">
        <f t="shared" ref="G47:G49" si="29">+F47*E47</f>
        <v>0</v>
      </c>
      <c r="H47" s="171"/>
      <c r="I47" s="171">
        <f t="shared" ref="I47:I49" si="30">+H47*E47</f>
        <v>0</v>
      </c>
      <c r="J47" s="170">
        <f t="shared" ref="J47:K49" si="31">+H47+F47</f>
        <v>0</v>
      </c>
      <c r="K47" s="172">
        <f t="shared" si="31"/>
        <v>0</v>
      </c>
      <c r="M47" s="158">
        <f t="shared" si="10"/>
        <v>0</v>
      </c>
      <c r="N47" s="158">
        <f t="shared" si="11"/>
        <v>0</v>
      </c>
      <c r="O47" s="158">
        <f t="shared" si="12"/>
        <v>0</v>
      </c>
      <c r="P47" s="159">
        <f t="shared" si="13"/>
        <v>0</v>
      </c>
    </row>
    <row r="48" spans="1:16" ht="15" hidden="1" customHeight="1" x14ac:dyDescent="0.25">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15" customHeight="1" thickBot="1" x14ac:dyDescent="0.3">
      <c r="A49" s="164"/>
      <c r="B49" s="165"/>
      <c r="C49" s="166"/>
      <c r="D49" s="167"/>
      <c r="E49" s="168"/>
      <c r="F49" s="169"/>
      <c r="G49" s="170">
        <f t="shared" si="29"/>
        <v>0</v>
      </c>
      <c r="H49" s="171"/>
      <c r="I49" s="171">
        <f t="shared" si="30"/>
        <v>0</v>
      </c>
      <c r="J49" s="170">
        <f t="shared" si="31"/>
        <v>0</v>
      </c>
      <c r="K49" s="172">
        <f t="shared" si="31"/>
        <v>0</v>
      </c>
      <c r="M49" s="158">
        <f t="shared" si="10"/>
        <v>0</v>
      </c>
      <c r="N49" s="158">
        <f t="shared" si="11"/>
        <v>0</v>
      </c>
      <c r="O49" s="158">
        <f t="shared" si="12"/>
        <v>0</v>
      </c>
      <c r="P49" s="159">
        <f t="shared" si="13"/>
        <v>0</v>
      </c>
    </row>
    <row r="50" spans="1:16" ht="35.1" customHeight="1" thickBot="1" x14ac:dyDescent="0.3">
      <c r="A50" s="444" t="str">
        <f>CONCATENATE("TOTAL (",A2," ",D2,") =")</f>
        <v>TOTAL (Screed Measurements - L-06 ) =</v>
      </c>
      <c r="B50" s="445"/>
      <c r="C50" s="445"/>
      <c r="D50" s="445"/>
      <c r="E50" s="446"/>
      <c r="F50" s="173">
        <f t="shared" ref="F50:K50" si="32">SUM(F6:F49)</f>
        <v>174.74</v>
      </c>
      <c r="G50" s="173">
        <f t="shared" si="32"/>
        <v>12083.827400000002</v>
      </c>
      <c r="H50" s="174">
        <f t="shared" si="32"/>
        <v>0</v>
      </c>
      <c r="I50" s="174">
        <f t="shared" si="32"/>
        <v>0</v>
      </c>
      <c r="J50" s="173">
        <f t="shared" si="32"/>
        <v>174.74</v>
      </c>
      <c r="K50" s="175">
        <f t="shared" si="32"/>
        <v>12083.827400000002</v>
      </c>
      <c r="M50" s="158">
        <f>+SUM(M6:M49)</f>
        <v>0</v>
      </c>
      <c r="N50" s="158">
        <f>+SUM(N6:N49)</f>
        <v>0</v>
      </c>
      <c r="O50" s="158">
        <f>+SUM(O6:O49)</f>
        <v>174.74</v>
      </c>
      <c r="P50" s="158">
        <f>+SUM(P6:P49)</f>
        <v>11.88232</v>
      </c>
    </row>
    <row r="51" spans="1:16" x14ac:dyDescent="0.25">
      <c r="I51" s="179"/>
      <c r="J51" s="180"/>
      <c r="K51" s="180"/>
      <c r="M51" s="147"/>
      <c r="N51" s="147"/>
      <c r="O51" s="147"/>
    </row>
    <row r="52" spans="1:16" x14ac:dyDescent="0.25">
      <c r="I52" s="179"/>
      <c r="J52" s="179">
        <f>SUM(J7:J49)</f>
        <v>174.74</v>
      </c>
      <c r="K52" s="179">
        <f>SUM(K7:K49)</f>
        <v>12083.827400000002</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05" customHeight="1" x14ac:dyDescent="0.25">
      <c r="B54" s="186" t="str">
        <f>A18</f>
        <v>From 61mm to 70mm thick</v>
      </c>
      <c r="C54" s="187"/>
      <c r="D54" s="187"/>
      <c r="E54" s="188"/>
      <c r="F54" s="189">
        <f>+SUM(F18:F21)</f>
        <v>126.72</v>
      </c>
      <c r="G54" s="189">
        <f t="shared" ref="G54:K54" si="33">+SUM(G18:G21)</f>
        <v>7888.3200000000006</v>
      </c>
      <c r="H54" s="190">
        <f t="shared" si="33"/>
        <v>0</v>
      </c>
      <c r="I54" s="190">
        <f t="shared" si="33"/>
        <v>0</v>
      </c>
      <c r="J54" s="189">
        <f t="shared" si="33"/>
        <v>126.72</v>
      </c>
      <c r="K54" s="189">
        <f t="shared" si="33"/>
        <v>7888.3200000000006</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05" customHeight="1" x14ac:dyDescent="0.25">
      <c r="B56" s="186" t="str">
        <f>A22</f>
        <v>From 61mm to 70mm thick - PREPACKED SCREED</v>
      </c>
      <c r="C56" s="187"/>
      <c r="D56" s="187"/>
      <c r="E56" s="188"/>
      <c r="F56" s="189">
        <f>+SUM(F23:F49)</f>
        <v>48.02</v>
      </c>
      <c r="G56" s="189">
        <f t="shared" ref="G56:K56" si="34">+SUM(G23:G49)</f>
        <v>4195.5074000000004</v>
      </c>
      <c r="H56" s="190">
        <f t="shared" si="34"/>
        <v>0</v>
      </c>
      <c r="I56" s="190">
        <f t="shared" si="34"/>
        <v>0</v>
      </c>
      <c r="J56" s="189">
        <f t="shared" si="34"/>
        <v>48.02</v>
      </c>
      <c r="K56" s="189">
        <f t="shared" si="34"/>
        <v>4195.5074000000004</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0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ht="25.05" customHeight="1" x14ac:dyDescent="0.25">
      <c r="B61" s="193" t="s">
        <v>45</v>
      </c>
      <c r="C61" s="194"/>
      <c r="D61" s="194"/>
      <c r="E61" s="194"/>
      <c r="F61" s="192">
        <f t="shared" ref="F61:K61" si="35">SUM(F53:F60)</f>
        <v>174.74</v>
      </c>
      <c r="G61" s="192">
        <f t="shared" si="35"/>
        <v>12083.827400000002</v>
      </c>
      <c r="H61" s="192">
        <f t="shared" si="35"/>
        <v>0</v>
      </c>
      <c r="I61" s="192">
        <f t="shared" si="35"/>
        <v>0</v>
      </c>
      <c r="J61" s="192">
        <f t="shared" si="35"/>
        <v>174.74</v>
      </c>
      <c r="K61" s="192">
        <f t="shared" si="35"/>
        <v>12083.827400000002</v>
      </c>
    </row>
    <row r="64" spans="1:16" x14ac:dyDescent="0.25">
      <c r="F64" s="191"/>
    </row>
  </sheetData>
  <mergeCells count="25">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4:E44"/>
    <mergeCell ref="A7:E7"/>
    <mergeCell ref="A50:E50"/>
    <mergeCell ref="A13:E13"/>
    <mergeCell ref="A17:E17"/>
    <mergeCell ref="A18:E18"/>
    <mergeCell ref="A26:E26"/>
    <mergeCell ref="A32:E32"/>
    <mergeCell ref="A38:E38"/>
    <mergeCell ref="A22:F22"/>
  </mergeCells>
  <printOptions horizontalCentered="1"/>
  <pageMargins left="0.25" right="0.25"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39997558519241921"/>
    <pageSetUpPr fitToPage="1"/>
  </sheetPr>
  <dimension ref="A1:R64"/>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397</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5" si="0">+F9*E9</f>
        <v>0</v>
      </c>
      <c r="H9" s="171"/>
      <c r="I9" s="171">
        <f t="shared" ref="I9:I17" si="1">+H9*E9</f>
        <v>0</v>
      </c>
      <c r="J9" s="170">
        <f t="shared" ref="J9:K25" si="2">+H9+F9</f>
        <v>0</v>
      </c>
      <c r="K9" s="172">
        <f t="shared" si="2"/>
        <v>0</v>
      </c>
      <c r="M9" s="158">
        <f t="shared" ref="M9:M49" si="3">+H9</f>
        <v>0</v>
      </c>
      <c r="N9" s="158">
        <f t="shared" ref="N9:N49" si="4">+H9*D9/1000</f>
        <v>0</v>
      </c>
      <c r="O9" s="158">
        <f t="shared" ref="O9:O49" si="5">+J9</f>
        <v>0</v>
      </c>
      <c r="P9" s="159">
        <f t="shared" ref="P9:P4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113</v>
      </c>
      <c r="B18" s="442"/>
      <c r="C18" s="442"/>
      <c r="D18" s="442"/>
      <c r="E18" s="443"/>
      <c r="F18" s="160"/>
      <c r="G18" s="161"/>
      <c r="H18" s="162"/>
      <c r="I18" s="162"/>
      <c r="J18" s="161"/>
      <c r="K18" s="163"/>
      <c r="M18" s="158"/>
      <c r="N18" s="158"/>
      <c r="O18" s="158"/>
      <c r="P18" s="159"/>
    </row>
    <row r="19" spans="1:18" ht="31.5" customHeight="1" x14ac:dyDescent="0.25">
      <c r="A19" s="164">
        <v>1</v>
      </c>
      <c r="B19" s="165" t="s">
        <v>398</v>
      </c>
      <c r="C19" s="166" t="s">
        <v>400</v>
      </c>
      <c r="D19" s="167">
        <v>68</v>
      </c>
      <c r="E19" s="168">
        <v>62.25</v>
      </c>
      <c r="F19" s="338">
        <f>29.24*0.9</f>
        <v>26.315999999999999</v>
      </c>
      <c r="G19" s="170">
        <v>1638.1709999999998</v>
      </c>
      <c r="H19" s="171"/>
      <c r="I19" s="171"/>
      <c r="J19" s="170">
        <f t="shared" ref="J19:K19" si="7">+H19+F19</f>
        <v>26.315999999999999</v>
      </c>
      <c r="K19" s="172">
        <f t="shared" si="7"/>
        <v>1638.1709999999998</v>
      </c>
      <c r="L19" s="142">
        <v>62.25</v>
      </c>
      <c r="M19" s="158">
        <f t="shared" si="3"/>
        <v>0</v>
      </c>
      <c r="N19" s="158">
        <f t="shared" si="4"/>
        <v>0</v>
      </c>
      <c r="O19" s="158">
        <f t="shared" si="5"/>
        <v>26.315999999999999</v>
      </c>
      <c r="P19" s="159">
        <f t="shared" si="6"/>
        <v>1.7894879999999997</v>
      </c>
    </row>
    <row r="20" spans="1:18" ht="26.4"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c r="R20" s="142" t="s">
        <v>187</v>
      </c>
    </row>
    <row r="21" spans="1:18" x14ac:dyDescent="0.25">
      <c r="A21" s="164"/>
      <c r="B21" s="165"/>
      <c r="C21" s="166"/>
      <c r="D21" s="167"/>
      <c r="E21" s="168"/>
      <c r="F21" s="169"/>
      <c r="G21" s="170"/>
      <c r="H21" s="171"/>
      <c r="I21" s="171"/>
      <c r="J21" s="170"/>
      <c r="K21" s="172"/>
      <c r="M21" s="158">
        <f t="shared" si="3"/>
        <v>0</v>
      </c>
      <c r="N21" s="158">
        <f t="shared" si="4"/>
        <v>0</v>
      </c>
      <c r="O21" s="158">
        <f t="shared" si="5"/>
        <v>0</v>
      </c>
      <c r="P21" s="159">
        <f t="shared" si="6"/>
        <v>0</v>
      </c>
    </row>
    <row r="22" spans="1:18" ht="15.75" customHeight="1" x14ac:dyDescent="0.25">
      <c r="A22" s="441" t="s">
        <v>369</v>
      </c>
      <c r="B22" s="442"/>
      <c r="C22" s="442"/>
      <c r="D22" s="442"/>
      <c r="E22" s="442"/>
      <c r="F22" s="443"/>
      <c r="G22" s="160"/>
      <c r="H22" s="161"/>
      <c r="I22" s="162"/>
      <c r="J22" s="162"/>
      <c r="K22" s="161"/>
      <c r="L22" s="163"/>
      <c r="M22" s="158">
        <f t="shared" si="3"/>
        <v>0</v>
      </c>
      <c r="N22" s="158">
        <f t="shared" si="4"/>
        <v>0</v>
      </c>
      <c r="O22" s="158">
        <f t="shared" si="5"/>
        <v>0</v>
      </c>
      <c r="P22" s="159">
        <f t="shared" si="6"/>
        <v>0</v>
      </c>
      <c r="Q22" s="159"/>
    </row>
    <row r="23" spans="1:18" ht="26.4" x14ac:dyDescent="0.25">
      <c r="A23" s="164"/>
      <c r="B23" s="165"/>
      <c r="C23" s="166"/>
      <c r="D23" s="167">
        <v>68</v>
      </c>
      <c r="E23" s="168">
        <v>87.37</v>
      </c>
      <c r="F23" s="169"/>
      <c r="G23" s="170"/>
      <c r="H23" s="171"/>
      <c r="I23" s="171"/>
      <c r="J23" s="170">
        <f t="shared" ref="J23:K23" si="8">+H23+F23</f>
        <v>0</v>
      </c>
      <c r="K23" s="172">
        <f t="shared" si="8"/>
        <v>0</v>
      </c>
      <c r="M23" s="158">
        <f t="shared" si="3"/>
        <v>0</v>
      </c>
      <c r="N23" s="158">
        <f t="shared" si="4"/>
        <v>0</v>
      </c>
      <c r="O23" s="158">
        <f t="shared" si="5"/>
        <v>0</v>
      </c>
      <c r="P23" s="159">
        <f t="shared" si="6"/>
        <v>0</v>
      </c>
      <c r="R23" s="142" t="s">
        <v>187</v>
      </c>
    </row>
    <row r="24" spans="1:18" ht="15" customHeight="1" x14ac:dyDescent="0.25">
      <c r="A24" s="164"/>
      <c r="B24" s="165"/>
      <c r="C24" s="166"/>
      <c r="D24" s="167"/>
      <c r="E24" s="168"/>
      <c r="F24" s="169"/>
      <c r="G24" s="170">
        <f t="shared" si="0"/>
        <v>0</v>
      </c>
      <c r="H24" s="171"/>
      <c r="I24" s="171">
        <f t="shared" ref="I24" si="9">+H24*E24</f>
        <v>0</v>
      </c>
      <c r="J24" s="170">
        <f t="shared" si="2"/>
        <v>0</v>
      </c>
      <c r="K24" s="172">
        <f t="shared" si="2"/>
        <v>0</v>
      </c>
      <c r="M24" s="158">
        <f t="shared" si="3"/>
        <v>0</v>
      </c>
      <c r="N24" s="158">
        <f t="shared" si="4"/>
        <v>0</v>
      </c>
      <c r="O24" s="158">
        <f t="shared" si="5"/>
        <v>0</v>
      </c>
      <c r="P24" s="159">
        <f t="shared" si="6"/>
        <v>0</v>
      </c>
    </row>
    <row r="25" spans="1:18" ht="15" hidden="1" customHeight="1" x14ac:dyDescent="0.25">
      <c r="A25" s="164"/>
      <c r="B25" s="165"/>
      <c r="C25" s="166"/>
      <c r="D25" s="167"/>
      <c r="E25" s="168"/>
      <c r="F25" s="169"/>
      <c r="G25" s="170">
        <f t="shared" si="0"/>
        <v>0</v>
      </c>
      <c r="H25" s="171"/>
      <c r="I25" s="171"/>
      <c r="J25" s="170">
        <f t="shared" si="2"/>
        <v>0</v>
      </c>
      <c r="K25" s="172">
        <f t="shared" si="2"/>
        <v>0</v>
      </c>
      <c r="M25" s="158">
        <f t="shared" si="3"/>
        <v>0</v>
      </c>
      <c r="N25" s="158">
        <f t="shared" si="4"/>
        <v>0</v>
      </c>
      <c r="O25" s="158">
        <f t="shared" si="5"/>
        <v>0</v>
      </c>
      <c r="P25" s="159">
        <f t="shared" si="6"/>
        <v>0</v>
      </c>
    </row>
    <row r="26" spans="1:18" ht="15.75" hidden="1" customHeight="1" x14ac:dyDescent="0.25">
      <c r="A26" s="441" t="s">
        <v>114</v>
      </c>
      <c r="B26" s="442"/>
      <c r="C26" s="442"/>
      <c r="D26" s="442"/>
      <c r="E26" s="443"/>
      <c r="F26" s="160"/>
      <c r="G26" s="161"/>
      <c r="H26" s="162"/>
      <c r="I26" s="162"/>
      <c r="J26" s="161"/>
      <c r="K26" s="163"/>
      <c r="M26" s="158">
        <f t="shared" si="3"/>
        <v>0</v>
      </c>
      <c r="N26" s="158">
        <f t="shared" si="4"/>
        <v>0</v>
      </c>
      <c r="O26" s="158">
        <f t="shared" si="5"/>
        <v>0</v>
      </c>
      <c r="P26" s="159">
        <f t="shared" si="6"/>
        <v>0</v>
      </c>
    </row>
    <row r="27" spans="1:18" ht="15" hidden="1" customHeight="1" x14ac:dyDescent="0.25">
      <c r="A27" s="164"/>
      <c r="B27" s="165"/>
      <c r="C27" s="166"/>
      <c r="D27" s="167"/>
      <c r="E27" s="168"/>
      <c r="F27" s="169"/>
      <c r="G27" s="170">
        <f t="shared" ref="G27:G43" si="10">+F27*E27</f>
        <v>0</v>
      </c>
      <c r="H27" s="171"/>
      <c r="I27" s="171">
        <f t="shared" ref="I27:I43" si="11">+H27*E27</f>
        <v>0</v>
      </c>
      <c r="J27" s="170">
        <f t="shared" ref="J27:K42" si="12">+H27+F27</f>
        <v>0</v>
      </c>
      <c r="K27" s="172">
        <f t="shared" si="12"/>
        <v>0</v>
      </c>
      <c r="M27" s="158">
        <f t="shared" si="3"/>
        <v>0</v>
      </c>
      <c r="N27" s="158">
        <f t="shared" si="4"/>
        <v>0</v>
      </c>
      <c r="O27" s="158">
        <f t="shared" si="5"/>
        <v>0</v>
      </c>
      <c r="P27" s="159">
        <f t="shared" si="6"/>
        <v>0</v>
      </c>
    </row>
    <row r="28" spans="1:18" ht="1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3"/>
        <v>0</v>
      </c>
      <c r="N28" s="158">
        <f t="shared" si="4"/>
        <v>0</v>
      </c>
      <c r="O28" s="158">
        <f t="shared" si="5"/>
        <v>0</v>
      </c>
      <c r="P28" s="159">
        <f t="shared" si="6"/>
        <v>0</v>
      </c>
    </row>
    <row r="29" spans="1:18" ht="15" hidden="1" customHeight="1" x14ac:dyDescent="0.25">
      <c r="A29" s="164"/>
      <c r="B29" s="165"/>
      <c r="C29" s="166"/>
      <c r="D29" s="167"/>
      <c r="E29" s="168"/>
      <c r="F29" s="169"/>
      <c r="G29" s="170">
        <f t="shared" si="10"/>
        <v>0</v>
      </c>
      <c r="H29" s="171"/>
      <c r="I29" s="171">
        <f t="shared" si="11"/>
        <v>0</v>
      </c>
      <c r="J29" s="170">
        <f t="shared" si="12"/>
        <v>0</v>
      </c>
      <c r="K29" s="172">
        <f t="shared" si="12"/>
        <v>0</v>
      </c>
      <c r="M29" s="158">
        <f t="shared" si="3"/>
        <v>0</v>
      </c>
      <c r="N29" s="158">
        <f t="shared" si="4"/>
        <v>0</v>
      </c>
      <c r="O29" s="158">
        <f t="shared" si="5"/>
        <v>0</v>
      </c>
      <c r="P29" s="159">
        <f t="shared" si="6"/>
        <v>0</v>
      </c>
    </row>
    <row r="30" spans="1:18" ht="15" hidden="1" customHeight="1" x14ac:dyDescent="0.25">
      <c r="A30" s="164"/>
      <c r="B30" s="165"/>
      <c r="C30" s="166"/>
      <c r="D30" s="167"/>
      <c r="E30" s="168"/>
      <c r="F30" s="169"/>
      <c r="G30" s="170">
        <f t="shared" si="10"/>
        <v>0</v>
      </c>
      <c r="H30" s="171"/>
      <c r="I30" s="171">
        <f t="shared" si="11"/>
        <v>0</v>
      </c>
      <c r="J30" s="170">
        <f t="shared" si="12"/>
        <v>0</v>
      </c>
      <c r="K30" s="172">
        <f t="shared" si="12"/>
        <v>0</v>
      </c>
      <c r="M30" s="158">
        <f t="shared" si="3"/>
        <v>0</v>
      </c>
      <c r="N30" s="158">
        <f t="shared" si="4"/>
        <v>0</v>
      </c>
      <c r="O30" s="158">
        <f t="shared" si="5"/>
        <v>0</v>
      </c>
      <c r="P30" s="159">
        <f t="shared" si="6"/>
        <v>0</v>
      </c>
    </row>
    <row r="31" spans="1:18" ht="14.2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3"/>
        <v>0</v>
      </c>
      <c r="N31" s="158">
        <f t="shared" si="4"/>
        <v>0</v>
      </c>
      <c r="O31" s="158">
        <f t="shared" si="5"/>
        <v>0</v>
      </c>
      <c r="P31" s="159">
        <f t="shared" si="6"/>
        <v>0</v>
      </c>
    </row>
    <row r="32" spans="1:18" ht="15.75" hidden="1" customHeight="1" x14ac:dyDescent="0.25">
      <c r="A32" s="441" t="s">
        <v>115</v>
      </c>
      <c r="B32" s="442"/>
      <c r="C32" s="442"/>
      <c r="D32" s="442"/>
      <c r="E32" s="443"/>
      <c r="F32" s="160"/>
      <c r="G32" s="161"/>
      <c r="H32" s="162"/>
      <c r="I32" s="162"/>
      <c r="J32" s="161"/>
      <c r="K32" s="163"/>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ref="G33" si="13">+F33*E33</f>
        <v>0</v>
      </c>
      <c r="H33" s="171"/>
      <c r="I33" s="171">
        <f t="shared" ref="I33" si="14">+H33*E33</f>
        <v>0</v>
      </c>
      <c r="J33" s="170">
        <f t="shared" ref="J33:K33" si="15">+H33+F33</f>
        <v>0</v>
      </c>
      <c r="K33" s="172">
        <f t="shared" si="15"/>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3"/>
        <v>0</v>
      </c>
      <c r="N34" s="158">
        <f t="shared" si="4"/>
        <v>0</v>
      </c>
      <c r="O34" s="158">
        <f t="shared" si="5"/>
        <v>0</v>
      </c>
      <c r="P34" s="159">
        <f t="shared" si="6"/>
        <v>0</v>
      </c>
    </row>
    <row r="35" spans="1:16" ht="15" hidden="1" customHeight="1" x14ac:dyDescent="0.25">
      <c r="A35" s="164"/>
      <c r="B35" s="165"/>
      <c r="C35" s="166"/>
      <c r="D35" s="167"/>
      <c r="E35" s="168"/>
      <c r="F35" s="169"/>
      <c r="G35" s="170">
        <f t="shared" si="10"/>
        <v>0</v>
      </c>
      <c r="H35" s="171"/>
      <c r="I35" s="171">
        <f t="shared" si="11"/>
        <v>0</v>
      </c>
      <c r="J35" s="170">
        <f t="shared" si="12"/>
        <v>0</v>
      </c>
      <c r="K35" s="172">
        <f t="shared" si="12"/>
        <v>0</v>
      </c>
      <c r="M35" s="158">
        <f t="shared" si="3"/>
        <v>0</v>
      </c>
      <c r="N35" s="158">
        <f t="shared" si="4"/>
        <v>0</v>
      </c>
      <c r="O35" s="158">
        <f t="shared" si="5"/>
        <v>0</v>
      </c>
      <c r="P35" s="159">
        <f t="shared" si="6"/>
        <v>0</v>
      </c>
    </row>
    <row r="36" spans="1:16" ht="15" hidden="1" customHeight="1" x14ac:dyDescent="0.25">
      <c r="A36" s="164"/>
      <c r="B36" s="165"/>
      <c r="C36" s="166"/>
      <c r="D36" s="167"/>
      <c r="E36" s="168"/>
      <c r="F36" s="169"/>
      <c r="G36" s="170">
        <f t="shared" si="10"/>
        <v>0</v>
      </c>
      <c r="H36" s="171"/>
      <c r="I36" s="171">
        <f t="shared" si="11"/>
        <v>0</v>
      </c>
      <c r="J36" s="170">
        <f t="shared" si="12"/>
        <v>0</v>
      </c>
      <c r="K36" s="172">
        <f t="shared" si="12"/>
        <v>0</v>
      </c>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3"/>
        <v>0</v>
      </c>
      <c r="N37" s="158">
        <f t="shared" si="4"/>
        <v>0</v>
      </c>
      <c r="O37" s="158">
        <f t="shared" si="5"/>
        <v>0</v>
      </c>
      <c r="P37" s="159">
        <f t="shared" si="6"/>
        <v>0</v>
      </c>
    </row>
    <row r="38" spans="1:16" ht="15.75" hidden="1" customHeight="1" x14ac:dyDescent="0.25">
      <c r="A38" s="441" t="s">
        <v>116</v>
      </c>
      <c r="B38" s="442"/>
      <c r="C38" s="442"/>
      <c r="D38" s="442"/>
      <c r="E38" s="443"/>
      <c r="F38" s="160"/>
      <c r="G38" s="161"/>
      <c r="H38" s="162"/>
      <c r="I38" s="162"/>
      <c r="J38" s="161"/>
      <c r="K38" s="163"/>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ref="G39" si="16">+F39*E39</f>
        <v>0</v>
      </c>
      <c r="H39" s="171"/>
      <c r="I39" s="171">
        <f t="shared" ref="I39" si="17">+H39*E39</f>
        <v>0</v>
      </c>
      <c r="J39" s="170">
        <f t="shared" ref="J39:K39" si="18">+H39+F39</f>
        <v>0</v>
      </c>
      <c r="K39" s="172">
        <f t="shared" si="18"/>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10"/>
        <v>0</v>
      </c>
      <c r="H40" s="171"/>
      <c r="I40" s="171">
        <f t="shared" si="11"/>
        <v>0</v>
      </c>
      <c r="J40" s="170">
        <f t="shared" si="12"/>
        <v>0</v>
      </c>
      <c r="K40" s="172">
        <f t="shared" si="12"/>
        <v>0</v>
      </c>
      <c r="M40" s="158">
        <f t="shared" si="3"/>
        <v>0</v>
      </c>
      <c r="N40" s="158">
        <f t="shared" si="4"/>
        <v>0</v>
      </c>
      <c r="O40" s="158">
        <f t="shared" si="5"/>
        <v>0</v>
      </c>
      <c r="P40" s="159">
        <f t="shared" si="6"/>
        <v>0</v>
      </c>
    </row>
    <row r="41" spans="1:16" ht="15" hidden="1" customHeight="1" x14ac:dyDescent="0.25">
      <c r="A41" s="164"/>
      <c r="B41" s="165"/>
      <c r="C41" s="166"/>
      <c r="D41" s="167"/>
      <c r="E41" s="168"/>
      <c r="F41" s="169"/>
      <c r="G41" s="170">
        <f t="shared" si="10"/>
        <v>0</v>
      </c>
      <c r="H41" s="171"/>
      <c r="I41" s="171">
        <f t="shared" si="11"/>
        <v>0</v>
      </c>
      <c r="J41" s="170">
        <f t="shared" si="12"/>
        <v>0</v>
      </c>
      <c r="K41" s="172">
        <f t="shared" si="12"/>
        <v>0</v>
      </c>
      <c r="M41" s="158">
        <f t="shared" si="3"/>
        <v>0</v>
      </c>
      <c r="N41" s="158">
        <f t="shared" si="4"/>
        <v>0</v>
      </c>
      <c r="O41" s="158">
        <f t="shared" si="5"/>
        <v>0</v>
      </c>
      <c r="P41" s="159">
        <f t="shared" si="6"/>
        <v>0</v>
      </c>
    </row>
    <row r="42" spans="1:16" ht="15" hidden="1" customHeight="1" x14ac:dyDescent="0.25">
      <c r="A42" s="164"/>
      <c r="B42" s="165"/>
      <c r="C42" s="166"/>
      <c r="D42" s="167"/>
      <c r="E42" s="168"/>
      <c r="F42" s="169"/>
      <c r="G42" s="170">
        <f t="shared" si="10"/>
        <v>0</v>
      </c>
      <c r="H42" s="171"/>
      <c r="I42" s="171">
        <f t="shared" si="11"/>
        <v>0</v>
      </c>
      <c r="J42" s="170">
        <f t="shared" si="12"/>
        <v>0</v>
      </c>
      <c r="K42" s="172">
        <f t="shared" si="12"/>
        <v>0</v>
      </c>
      <c r="M42" s="158">
        <f t="shared" si="3"/>
        <v>0</v>
      </c>
      <c r="N42" s="158">
        <f t="shared" si="4"/>
        <v>0</v>
      </c>
      <c r="O42" s="158">
        <f t="shared" si="5"/>
        <v>0</v>
      </c>
      <c r="P42" s="159">
        <f t="shared" si="6"/>
        <v>0</v>
      </c>
    </row>
    <row r="43" spans="1:16" ht="15" hidden="1" customHeight="1" x14ac:dyDescent="0.25">
      <c r="A43" s="164"/>
      <c r="B43" s="165"/>
      <c r="C43" s="166"/>
      <c r="D43" s="167"/>
      <c r="E43" s="168"/>
      <c r="F43" s="169"/>
      <c r="G43" s="170">
        <f t="shared" si="10"/>
        <v>0</v>
      </c>
      <c r="H43" s="171"/>
      <c r="I43" s="171">
        <f t="shared" si="11"/>
        <v>0</v>
      </c>
      <c r="J43" s="170">
        <f t="shared" ref="J43:K43" si="19">+H43+F43</f>
        <v>0</v>
      </c>
      <c r="K43" s="172">
        <f t="shared" si="19"/>
        <v>0</v>
      </c>
      <c r="M43" s="158">
        <f t="shared" si="3"/>
        <v>0</v>
      </c>
      <c r="N43" s="158">
        <f t="shared" si="4"/>
        <v>0</v>
      </c>
      <c r="O43" s="158">
        <f t="shared" si="5"/>
        <v>0</v>
      </c>
      <c r="P43" s="159">
        <f t="shared" si="6"/>
        <v>0</v>
      </c>
    </row>
    <row r="44" spans="1:16" ht="15.75" hidden="1" customHeight="1" x14ac:dyDescent="0.25">
      <c r="A44" s="441" t="s">
        <v>117</v>
      </c>
      <c r="B44" s="442"/>
      <c r="C44" s="442"/>
      <c r="D44" s="442"/>
      <c r="E44" s="443"/>
      <c r="F44" s="160"/>
      <c r="G44" s="161"/>
      <c r="H44" s="162"/>
      <c r="I44" s="162"/>
      <c r="J44" s="161"/>
      <c r="K44" s="163"/>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ref="G45" si="20">+F45*E45</f>
        <v>0</v>
      </c>
      <c r="H45" s="171"/>
      <c r="I45" s="171">
        <f t="shared" ref="I45" si="21">+H45*E45</f>
        <v>0</v>
      </c>
      <c r="J45" s="170">
        <f t="shared" ref="J45:K45" si="22">+H45+F45</f>
        <v>0</v>
      </c>
      <c r="K45" s="172">
        <f t="shared" si="22"/>
        <v>0</v>
      </c>
      <c r="M45" s="158">
        <f t="shared" si="3"/>
        <v>0</v>
      </c>
      <c r="N45" s="158">
        <f t="shared" si="4"/>
        <v>0</v>
      </c>
      <c r="O45" s="158">
        <f t="shared" si="5"/>
        <v>0</v>
      </c>
      <c r="P45" s="159">
        <f t="shared" si="6"/>
        <v>0</v>
      </c>
    </row>
    <row r="46" spans="1:16" ht="15" hidden="1" customHeight="1" x14ac:dyDescent="0.25">
      <c r="A46" s="164"/>
      <c r="B46" s="165"/>
      <c r="C46" s="166"/>
      <c r="D46" s="167"/>
      <c r="E46" s="168"/>
      <c r="F46" s="169"/>
      <c r="G46" s="170"/>
      <c r="H46" s="171"/>
      <c r="I46" s="171"/>
      <c r="J46" s="170"/>
      <c r="K46" s="172"/>
      <c r="M46" s="158">
        <f t="shared" si="3"/>
        <v>0</v>
      </c>
      <c r="N46" s="158">
        <f t="shared" si="4"/>
        <v>0</v>
      </c>
      <c r="O46" s="158">
        <f t="shared" si="5"/>
        <v>0</v>
      </c>
      <c r="P46" s="159">
        <f t="shared" si="6"/>
        <v>0</v>
      </c>
    </row>
    <row r="47" spans="1:16" ht="15" hidden="1" customHeight="1" x14ac:dyDescent="0.25">
      <c r="A47" s="164"/>
      <c r="B47" s="165"/>
      <c r="C47" s="166"/>
      <c r="D47" s="167"/>
      <c r="E47" s="168"/>
      <c r="F47" s="169"/>
      <c r="G47" s="170">
        <f t="shared" ref="G47:G49" si="23">+F47*E47</f>
        <v>0</v>
      </c>
      <c r="H47" s="171"/>
      <c r="I47" s="171">
        <f t="shared" ref="I47:I49" si="24">+H47*E47</f>
        <v>0</v>
      </c>
      <c r="J47" s="170">
        <f t="shared" ref="J47:K49" si="25">+H47+F47</f>
        <v>0</v>
      </c>
      <c r="K47" s="172">
        <f t="shared" si="25"/>
        <v>0</v>
      </c>
      <c r="M47" s="158">
        <f t="shared" si="3"/>
        <v>0</v>
      </c>
      <c r="N47" s="158">
        <f t="shared" si="4"/>
        <v>0</v>
      </c>
      <c r="O47" s="158">
        <f t="shared" si="5"/>
        <v>0</v>
      </c>
      <c r="P47" s="159">
        <f t="shared" si="6"/>
        <v>0</v>
      </c>
    </row>
    <row r="48" spans="1:16" ht="15" hidden="1" customHeight="1" x14ac:dyDescent="0.25">
      <c r="A48" s="164"/>
      <c r="B48" s="165"/>
      <c r="C48" s="166"/>
      <c r="D48" s="167"/>
      <c r="E48" s="168"/>
      <c r="F48" s="169"/>
      <c r="G48" s="170">
        <f t="shared" si="23"/>
        <v>0</v>
      </c>
      <c r="H48" s="171"/>
      <c r="I48" s="171">
        <f t="shared" si="24"/>
        <v>0</v>
      </c>
      <c r="J48" s="170">
        <f t="shared" si="25"/>
        <v>0</v>
      </c>
      <c r="K48" s="172">
        <f t="shared" si="25"/>
        <v>0</v>
      </c>
      <c r="M48" s="158">
        <f t="shared" si="3"/>
        <v>0</v>
      </c>
      <c r="N48" s="158">
        <f t="shared" si="4"/>
        <v>0</v>
      </c>
      <c r="O48" s="158">
        <f t="shared" si="5"/>
        <v>0</v>
      </c>
      <c r="P48" s="159">
        <f t="shared" si="6"/>
        <v>0</v>
      </c>
    </row>
    <row r="49" spans="1:16" ht="15" customHeight="1" thickBot="1" x14ac:dyDescent="0.3">
      <c r="A49" s="164"/>
      <c r="B49" s="165"/>
      <c r="C49" s="166"/>
      <c r="D49" s="167"/>
      <c r="E49" s="168"/>
      <c r="F49" s="169"/>
      <c r="G49" s="170">
        <f t="shared" si="23"/>
        <v>0</v>
      </c>
      <c r="H49" s="171"/>
      <c r="I49" s="171">
        <f t="shared" si="24"/>
        <v>0</v>
      </c>
      <c r="J49" s="170">
        <f t="shared" si="25"/>
        <v>0</v>
      </c>
      <c r="K49" s="172">
        <f t="shared" si="25"/>
        <v>0</v>
      </c>
      <c r="M49" s="158">
        <f t="shared" si="3"/>
        <v>0</v>
      </c>
      <c r="N49" s="158">
        <f t="shared" si="4"/>
        <v>0</v>
      </c>
      <c r="O49" s="158">
        <f t="shared" si="5"/>
        <v>0</v>
      </c>
      <c r="P49" s="159">
        <f t="shared" si="6"/>
        <v>0</v>
      </c>
    </row>
    <row r="50" spans="1:16" ht="35.1" customHeight="1" thickBot="1" x14ac:dyDescent="0.3">
      <c r="A50" s="444" t="str">
        <f>CONCATENATE("TOTAL (",A2," ",D2,") =")</f>
        <v>TOTAL (Screed Measurements - L-07 ) =</v>
      </c>
      <c r="B50" s="445"/>
      <c r="C50" s="445"/>
      <c r="D50" s="445"/>
      <c r="E50" s="446"/>
      <c r="F50" s="173">
        <f t="shared" ref="F50:K50" si="26">SUM(F6:F49)</f>
        <v>26.315999999999999</v>
      </c>
      <c r="G50" s="173">
        <f t="shared" si="26"/>
        <v>1638.1709999999998</v>
      </c>
      <c r="H50" s="174">
        <f t="shared" si="26"/>
        <v>0</v>
      </c>
      <c r="I50" s="174">
        <f t="shared" si="26"/>
        <v>0</v>
      </c>
      <c r="J50" s="173">
        <f t="shared" si="26"/>
        <v>26.315999999999999</v>
      </c>
      <c r="K50" s="175">
        <f t="shared" si="26"/>
        <v>1638.1709999999998</v>
      </c>
      <c r="M50" s="158">
        <f>+SUM(M6:M49)</f>
        <v>0</v>
      </c>
      <c r="N50" s="158">
        <f>+SUM(N6:N49)</f>
        <v>0</v>
      </c>
      <c r="O50" s="158">
        <f>+SUM(O6:O49)</f>
        <v>26.315999999999999</v>
      </c>
      <c r="P50" s="158">
        <f>+SUM(P6:P49)</f>
        <v>1.7894879999999997</v>
      </c>
    </row>
    <row r="51" spans="1:16" x14ac:dyDescent="0.25">
      <c r="I51" s="179"/>
      <c r="J51" s="180"/>
      <c r="K51" s="180"/>
      <c r="M51" s="147"/>
      <c r="N51" s="147"/>
      <c r="O51" s="147"/>
    </row>
    <row r="52" spans="1:16" x14ac:dyDescent="0.25">
      <c r="I52" s="179"/>
      <c r="J52" s="179">
        <f>SUM(J7:J49)</f>
        <v>26.315999999999999</v>
      </c>
      <c r="K52" s="179">
        <f>SUM(K7:K49)</f>
        <v>1638.1709999999998</v>
      </c>
      <c r="M52" s="147"/>
      <c r="N52" s="147"/>
      <c r="O52" s="147"/>
    </row>
    <row r="53" spans="1:16" x14ac:dyDescent="0.25">
      <c r="B53" s="181">
        <f>+A6</f>
        <v>0</v>
      </c>
      <c r="C53" s="182"/>
      <c r="D53" s="182"/>
      <c r="E53" s="183"/>
      <c r="F53" s="184"/>
      <c r="G53" s="184"/>
      <c r="H53" s="185"/>
      <c r="I53" s="185"/>
      <c r="J53" s="184"/>
      <c r="K53" s="184"/>
      <c r="L53" s="149"/>
      <c r="M53" s="147"/>
      <c r="N53" s="147"/>
      <c r="O53" s="147"/>
    </row>
    <row r="54" spans="1:16" ht="25.05" customHeight="1" x14ac:dyDescent="0.25">
      <c r="B54" s="186" t="str">
        <f>A18</f>
        <v>From 61mm to 70mm thick</v>
      </c>
      <c r="C54" s="187"/>
      <c r="D54" s="187"/>
      <c r="E54" s="188"/>
      <c r="F54" s="189">
        <f>+SUM(F18:F21)</f>
        <v>26.315999999999999</v>
      </c>
      <c r="G54" s="189">
        <f t="shared" ref="G54:K54" si="27">+SUM(G18:G21)</f>
        <v>1638.1709999999998</v>
      </c>
      <c r="H54" s="190">
        <f t="shared" si="27"/>
        <v>0</v>
      </c>
      <c r="I54" s="190">
        <f t="shared" si="27"/>
        <v>0</v>
      </c>
      <c r="J54" s="189">
        <f t="shared" si="27"/>
        <v>26.315999999999999</v>
      </c>
      <c r="K54" s="189">
        <f t="shared" si="27"/>
        <v>1638.1709999999998</v>
      </c>
      <c r="L54" s="149"/>
      <c r="M54" s="147"/>
      <c r="N54" s="147"/>
      <c r="O54" s="147"/>
    </row>
    <row r="55" spans="1:16" x14ac:dyDescent="0.25">
      <c r="B55" s="181"/>
      <c r="C55" s="182"/>
      <c r="D55" s="182"/>
      <c r="E55" s="183"/>
      <c r="F55" s="184"/>
      <c r="G55" s="184"/>
      <c r="H55" s="185"/>
      <c r="I55" s="185"/>
      <c r="J55" s="184"/>
      <c r="K55" s="184"/>
      <c r="L55" s="149"/>
      <c r="M55" s="147"/>
      <c r="N55" s="147"/>
      <c r="O55" s="147"/>
    </row>
    <row r="56" spans="1:16" ht="25.05" customHeight="1" x14ac:dyDescent="0.25">
      <c r="B56" s="186" t="str">
        <f>A22</f>
        <v>From 61mm to 70mm thick - PREPACKED SCREED</v>
      </c>
      <c r="C56" s="187"/>
      <c r="D56" s="187"/>
      <c r="E56" s="188"/>
      <c r="F56" s="189">
        <f>+SUM(F23:F49)</f>
        <v>0</v>
      </c>
      <c r="G56" s="189">
        <f t="shared" ref="G56:K56" si="28">+SUM(G23:G49)</f>
        <v>0</v>
      </c>
      <c r="H56" s="190">
        <f t="shared" si="28"/>
        <v>0</v>
      </c>
      <c r="I56" s="190">
        <f t="shared" si="28"/>
        <v>0</v>
      </c>
      <c r="J56" s="189">
        <f t="shared" si="28"/>
        <v>0</v>
      </c>
      <c r="K56" s="189">
        <f t="shared" si="28"/>
        <v>0</v>
      </c>
      <c r="L56" s="149"/>
      <c r="M56" s="147"/>
      <c r="N56" s="147"/>
      <c r="O56" s="147"/>
    </row>
    <row r="57" spans="1:16" x14ac:dyDescent="0.25">
      <c r="B57" s="181"/>
      <c r="C57" s="182"/>
      <c r="D57" s="182"/>
      <c r="E57" s="183"/>
      <c r="F57" s="184"/>
      <c r="G57" s="184"/>
      <c r="H57" s="185"/>
      <c r="I57" s="185"/>
      <c r="J57" s="184"/>
      <c r="K57" s="184"/>
      <c r="L57" s="149"/>
      <c r="M57" s="147"/>
      <c r="N57" s="147"/>
      <c r="O57" s="147"/>
    </row>
    <row r="58" spans="1:16" ht="25.05" customHeight="1" x14ac:dyDescent="0.25">
      <c r="B58" s="186"/>
      <c r="C58" s="187"/>
      <c r="D58" s="187"/>
      <c r="E58" s="188"/>
      <c r="F58" s="189"/>
      <c r="G58" s="189"/>
      <c r="H58" s="190"/>
      <c r="I58" s="190"/>
      <c r="J58" s="189"/>
      <c r="K58" s="189"/>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ht="25.05" customHeight="1" x14ac:dyDescent="0.25">
      <c r="B61" s="193" t="s">
        <v>45</v>
      </c>
      <c r="C61" s="194"/>
      <c r="D61" s="194"/>
      <c r="E61" s="194"/>
      <c r="F61" s="192">
        <f t="shared" ref="F61:K61" si="29">SUM(F53:F60)</f>
        <v>26.315999999999999</v>
      </c>
      <c r="G61" s="192">
        <f t="shared" si="29"/>
        <v>1638.1709999999998</v>
      </c>
      <c r="H61" s="192">
        <f t="shared" si="29"/>
        <v>0</v>
      </c>
      <c r="I61" s="192">
        <f t="shared" si="29"/>
        <v>0</v>
      </c>
      <c r="J61" s="192">
        <f t="shared" si="29"/>
        <v>26.315999999999999</v>
      </c>
      <c r="K61" s="192">
        <f t="shared" si="29"/>
        <v>1638.1709999999998</v>
      </c>
    </row>
    <row r="64" spans="1:16" x14ac:dyDescent="0.25">
      <c r="F64" s="191"/>
    </row>
  </sheetData>
  <mergeCells count="25">
    <mergeCell ref="A44:E44"/>
    <mergeCell ref="A50:E50"/>
    <mergeCell ref="A13:E13"/>
    <mergeCell ref="A17:E17"/>
    <mergeCell ref="A18:E18"/>
    <mergeCell ref="A22:F22"/>
    <mergeCell ref="A26:E26"/>
    <mergeCell ref="A32:E32"/>
    <mergeCell ref="M4:M5"/>
    <mergeCell ref="N4:N5"/>
    <mergeCell ref="O4:O5"/>
    <mergeCell ref="P4:P5"/>
    <mergeCell ref="A38:E38"/>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39997558519241921"/>
    <pageSetUpPr fitToPage="1"/>
  </sheetPr>
  <dimension ref="A1:R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264</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113</v>
      </c>
      <c r="B18" s="442"/>
      <c r="C18" s="442"/>
      <c r="D18" s="442"/>
      <c r="E18" s="443"/>
      <c r="F18" s="160"/>
      <c r="G18" s="161"/>
      <c r="H18" s="162"/>
      <c r="I18" s="162"/>
      <c r="J18" s="161"/>
      <c r="K18" s="163"/>
      <c r="M18" s="158"/>
      <c r="N18" s="158"/>
      <c r="O18" s="158"/>
      <c r="P18" s="159"/>
    </row>
    <row r="19" spans="1:18" ht="29.25" customHeight="1" x14ac:dyDescent="0.25">
      <c r="A19" s="164">
        <v>1</v>
      </c>
      <c r="B19" s="165" t="s">
        <v>265</v>
      </c>
      <c r="C19" s="166" t="s">
        <v>268</v>
      </c>
      <c r="D19" s="167">
        <v>68</v>
      </c>
      <c r="E19" s="168">
        <v>62.25</v>
      </c>
      <c r="F19" s="169">
        <v>10</v>
      </c>
      <c r="G19" s="170">
        <v>622.5</v>
      </c>
      <c r="H19" s="171"/>
      <c r="I19" s="171"/>
      <c r="J19" s="170">
        <f t="shared" ref="J19:K19" si="7">+H19+F19</f>
        <v>10</v>
      </c>
      <c r="K19" s="172">
        <f t="shared" si="7"/>
        <v>622.5</v>
      </c>
      <c r="L19" s="142">
        <v>62.25</v>
      </c>
      <c r="M19" s="158">
        <f t="shared" si="3"/>
        <v>0</v>
      </c>
      <c r="N19" s="158">
        <f t="shared" si="4"/>
        <v>0</v>
      </c>
      <c r="O19" s="158">
        <f t="shared" si="5"/>
        <v>10</v>
      </c>
      <c r="P19" s="159">
        <f t="shared" si="6"/>
        <v>0.68</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hidden="1" customHeight="1" x14ac:dyDescent="0.25">
      <c r="A23" s="441" t="s">
        <v>114</v>
      </c>
      <c r="B23" s="442"/>
      <c r="C23" s="442"/>
      <c r="D23" s="442"/>
      <c r="E23" s="443"/>
      <c r="F23" s="160"/>
      <c r="G23" s="161"/>
      <c r="H23" s="162"/>
      <c r="I23" s="162"/>
      <c r="J23" s="161"/>
      <c r="K23" s="163"/>
      <c r="M23" s="158">
        <f t="shared" si="8"/>
        <v>0</v>
      </c>
      <c r="N23" s="158">
        <f t="shared" si="9"/>
        <v>0</v>
      </c>
      <c r="O23" s="158">
        <f t="shared" si="10"/>
        <v>0</v>
      </c>
      <c r="P23" s="159">
        <f t="shared" si="11"/>
        <v>0</v>
      </c>
    </row>
    <row r="24" spans="1:18" ht="15" hidden="1" customHeight="1" x14ac:dyDescent="0.25">
      <c r="A24" s="164"/>
      <c r="B24" s="165"/>
      <c r="C24" s="166"/>
      <c r="D24" s="167"/>
      <c r="E24" s="168"/>
      <c r="F24" s="169"/>
      <c r="G24" s="170">
        <f t="shared" ref="G24:G40" si="12">+F24*E24</f>
        <v>0</v>
      </c>
      <c r="H24" s="171"/>
      <c r="I24" s="171">
        <f t="shared" ref="I24:I40" si="13">+H24*E24</f>
        <v>0</v>
      </c>
      <c r="J24" s="170">
        <f t="shared" ref="J24:K39" si="14">+H24+F24</f>
        <v>0</v>
      </c>
      <c r="K24" s="172">
        <f t="shared" si="14"/>
        <v>0</v>
      </c>
      <c r="M24" s="158">
        <f t="shared" si="8"/>
        <v>0</v>
      </c>
      <c r="N24" s="158">
        <f t="shared" si="9"/>
        <v>0</v>
      </c>
      <c r="O24" s="158">
        <f t="shared" si="10"/>
        <v>0</v>
      </c>
      <c r="P24" s="159">
        <f t="shared" si="11"/>
        <v>0</v>
      </c>
    </row>
    <row r="25" spans="1:18" ht="15" hidden="1"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hidden="1"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hidden="1"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hidden="1"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hidden="1" customHeight="1" x14ac:dyDescent="0.25">
      <c r="A29" s="441" t="s">
        <v>115</v>
      </c>
      <c r="B29" s="442"/>
      <c r="C29" s="442"/>
      <c r="D29" s="442"/>
      <c r="E29" s="443"/>
      <c r="F29" s="160"/>
      <c r="G29" s="161"/>
      <c r="H29" s="162"/>
      <c r="I29" s="162"/>
      <c r="J29" s="161"/>
      <c r="K29" s="163"/>
      <c r="M29" s="158">
        <f t="shared" si="8"/>
        <v>0</v>
      </c>
      <c r="N29" s="158">
        <f t="shared" si="9"/>
        <v>0</v>
      </c>
      <c r="O29" s="158">
        <f t="shared" si="10"/>
        <v>0</v>
      </c>
      <c r="P29" s="159">
        <f t="shared" si="11"/>
        <v>0</v>
      </c>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hidden="1"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hidden="1"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hidden="1"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hidden="1"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hidden="1" customHeight="1" x14ac:dyDescent="0.25">
      <c r="A35" s="441" t="s">
        <v>116</v>
      </c>
      <c r="B35" s="442"/>
      <c r="C35" s="442"/>
      <c r="D35" s="442"/>
      <c r="E35" s="443"/>
      <c r="F35" s="160"/>
      <c r="G35" s="161"/>
      <c r="H35" s="162"/>
      <c r="I35" s="162"/>
      <c r="J35" s="161"/>
      <c r="K35" s="163"/>
      <c r="M35" s="158">
        <f t="shared" si="8"/>
        <v>0</v>
      </c>
      <c r="N35" s="158">
        <f t="shared" si="9"/>
        <v>0</v>
      </c>
      <c r="O35" s="158">
        <f t="shared" si="10"/>
        <v>0</v>
      </c>
      <c r="P35" s="159">
        <f t="shared" si="11"/>
        <v>0</v>
      </c>
    </row>
    <row r="36" spans="1:16" ht="15" hidden="1"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hidden="1"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hidden="1"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hidden="1"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hidden="1"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hidden="1" customHeight="1" x14ac:dyDescent="0.25">
      <c r="A41" s="441" t="s">
        <v>117</v>
      </c>
      <c r="B41" s="442"/>
      <c r="C41" s="442"/>
      <c r="D41" s="442"/>
      <c r="E41" s="443"/>
      <c r="F41" s="160"/>
      <c r="G41" s="161"/>
      <c r="H41" s="162"/>
      <c r="I41" s="162"/>
      <c r="J41" s="161"/>
      <c r="K41" s="163"/>
      <c r="M41" s="158">
        <f t="shared" si="8"/>
        <v>0</v>
      </c>
      <c r="N41" s="158">
        <f t="shared" si="9"/>
        <v>0</v>
      </c>
      <c r="O41" s="158">
        <f t="shared" si="10"/>
        <v>0</v>
      </c>
      <c r="P41" s="159">
        <f t="shared" si="11"/>
        <v>0</v>
      </c>
    </row>
    <row r="42" spans="1:16" ht="15" hidden="1"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hidden="1"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hidden="1"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hidden="1"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 customHeight="1" thickBot="1" x14ac:dyDescent="0.3">
      <c r="A47" s="444" t="str">
        <f>CONCATENATE("TOTAL (",A2," ",D2,") =")</f>
        <v>TOTAL (Screed Measurements - L-08 ) =</v>
      </c>
      <c r="B47" s="445"/>
      <c r="C47" s="445"/>
      <c r="D47" s="445"/>
      <c r="E47" s="446"/>
      <c r="F47" s="173">
        <f t="shared" ref="F47:K47" si="28">SUM(F6:F46)</f>
        <v>10</v>
      </c>
      <c r="G47" s="173">
        <f t="shared" si="28"/>
        <v>622.5</v>
      </c>
      <c r="H47" s="174">
        <f t="shared" si="28"/>
        <v>0</v>
      </c>
      <c r="I47" s="174">
        <f t="shared" si="28"/>
        <v>0</v>
      </c>
      <c r="J47" s="173">
        <f t="shared" si="28"/>
        <v>10</v>
      </c>
      <c r="K47" s="175">
        <f t="shared" si="28"/>
        <v>622.5</v>
      </c>
      <c r="M47" s="158">
        <f>+SUM(M6:M46)</f>
        <v>0</v>
      </c>
      <c r="N47" s="158">
        <f>+SUM(N6:N46)</f>
        <v>0</v>
      </c>
      <c r="O47" s="158">
        <f>+SUM(O6:O46)</f>
        <v>10</v>
      </c>
      <c r="P47" s="158">
        <f>+SUM(P6:P46)</f>
        <v>0.68</v>
      </c>
    </row>
    <row r="48" spans="1:16" x14ac:dyDescent="0.25">
      <c r="I48" s="179"/>
      <c r="J48" s="180"/>
      <c r="K48" s="180"/>
      <c r="M48" s="147"/>
      <c r="N48" s="147"/>
      <c r="O48" s="147"/>
    </row>
    <row r="49" spans="2:15" x14ac:dyDescent="0.25">
      <c r="I49" s="179"/>
      <c r="J49" s="179">
        <f>SUM(J7:J46)</f>
        <v>10</v>
      </c>
      <c r="K49" s="179">
        <f>SUM(K7:K46)</f>
        <v>622.5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9">+SUM(F8:F46)</f>
        <v>10</v>
      </c>
      <c r="G51" s="189">
        <f t="shared" si="29"/>
        <v>622.5</v>
      </c>
      <c r="H51" s="190">
        <f t="shared" si="29"/>
        <v>0</v>
      </c>
      <c r="I51" s="190">
        <f t="shared" si="29"/>
        <v>0</v>
      </c>
      <c r="J51" s="189">
        <f t="shared" si="29"/>
        <v>10</v>
      </c>
      <c r="K51" s="189">
        <f t="shared" si="29"/>
        <v>622.5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0">SUM(F50:F57)</f>
        <v>10</v>
      </c>
      <c r="G58" s="192">
        <f t="shared" si="30"/>
        <v>622.5</v>
      </c>
      <c r="H58" s="192">
        <f t="shared" si="30"/>
        <v>0</v>
      </c>
      <c r="I58" s="192">
        <f t="shared" si="30"/>
        <v>0</v>
      </c>
      <c r="J58" s="192">
        <f t="shared" si="30"/>
        <v>10</v>
      </c>
      <c r="K58" s="192">
        <f t="shared" si="30"/>
        <v>622.5</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tint="0.39997558519241921"/>
    <pageSetUpPr fitToPage="1"/>
  </sheetPr>
  <dimension ref="A1:R68"/>
  <sheetViews>
    <sheetView zoomScale="85" zoomScaleNormal="85" zoomScaleSheetLayoutView="85" workbookViewId="0">
      <selection activeCell="H22" sqref="H22"/>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401</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9" si="0">+F9*E9</f>
        <v>0</v>
      </c>
      <c r="H9" s="171"/>
      <c r="I9" s="171">
        <f t="shared" ref="I9:I17" si="1">+H9*E9</f>
        <v>0</v>
      </c>
      <c r="J9" s="170">
        <f t="shared" ref="J9:K29" si="2">+H9+F9</f>
        <v>0</v>
      </c>
      <c r="K9" s="172">
        <f t="shared" si="2"/>
        <v>0</v>
      </c>
      <c r="M9" s="158">
        <f t="shared" ref="M9:M53" si="3">+H9</f>
        <v>0</v>
      </c>
      <c r="N9" s="158">
        <f t="shared" ref="N9:N53" si="4">+H9*D9/1000</f>
        <v>0</v>
      </c>
      <c r="O9" s="158">
        <f t="shared" ref="O9:O53" si="5">+J9</f>
        <v>0</v>
      </c>
      <c r="P9" s="159">
        <f t="shared" ref="P9:P53"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113</v>
      </c>
      <c r="B18" s="442"/>
      <c r="C18" s="442"/>
      <c r="D18" s="442"/>
      <c r="E18" s="443"/>
      <c r="F18" s="160"/>
      <c r="G18" s="161"/>
      <c r="H18" s="162"/>
      <c r="I18" s="162"/>
      <c r="J18" s="161"/>
      <c r="K18" s="163"/>
      <c r="M18" s="158"/>
      <c r="N18" s="158"/>
      <c r="O18" s="158"/>
      <c r="P18" s="159"/>
    </row>
    <row r="19" spans="1:18" ht="29.25" customHeight="1" x14ac:dyDescent="0.25">
      <c r="A19" s="164">
        <v>1</v>
      </c>
      <c r="B19" s="165" t="s">
        <v>429</v>
      </c>
      <c r="C19" s="166" t="s">
        <v>402</v>
      </c>
      <c r="D19" s="167">
        <v>68</v>
      </c>
      <c r="E19" s="168">
        <v>62.25</v>
      </c>
      <c r="F19" s="169">
        <v>247.91</v>
      </c>
      <c r="G19" s="170">
        <v>15432.397499999999</v>
      </c>
      <c r="H19" s="171"/>
      <c r="I19" s="171"/>
      <c r="J19" s="170">
        <f t="shared" ref="J19" si="7">+H19+F19</f>
        <v>247.91</v>
      </c>
      <c r="K19" s="172">
        <f t="shared" ref="K19" si="8">+I19+G19</f>
        <v>15432.397499999999</v>
      </c>
      <c r="L19" s="142">
        <v>62.25</v>
      </c>
      <c r="M19" s="158">
        <f t="shared" si="3"/>
        <v>0</v>
      </c>
      <c r="N19" s="158">
        <f t="shared" si="4"/>
        <v>0</v>
      </c>
      <c r="O19" s="158">
        <f t="shared" si="5"/>
        <v>247.91</v>
      </c>
      <c r="P19" s="159">
        <f t="shared" si="6"/>
        <v>16.857880000000002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441" t="s">
        <v>484</v>
      </c>
      <c r="B21" s="442"/>
      <c r="C21" s="442"/>
      <c r="D21" s="442"/>
      <c r="E21" s="443"/>
      <c r="F21" s="160"/>
      <c r="G21" s="161"/>
      <c r="H21" s="162"/>
      <c r="I21" s="162"/>
      <c r="J21" s="161"/>
      <c r="K21" s="163"/>
      <c r="M21" s="158">
        <f t="shared" ref="M21" si="9">+H21</f>
        <v>0</v>
      </c>
      <c r="N21" s="158">
        <f t="shared" ref="N21" si="10">+H21*D21/1000</f>
        <v>0</v>
      </c>
      <c r="O21" s="158">
        <f t="shared" ref="O21" si="11">+J21</f>
        <v>0</v>
      </c>
      <c r="P21" s="159">
        <f t="shared" ref="P21" si="12">+J21*D21/1000</f>
        <v>0</v>
      </c>
    </row>
    <row r="22" spans="1:18" ht="15" customHeight="1" x14ac:dyDescent="0.25">
      <c r="A22" s="164">
        <v>1</v>
      </c>
      <c r="B22" s="165" t="s">
        <v>485</v>
      </c>
      <c r="C22" s="166"/>
      <c r="D22" s="167">
        <v>200</v>
      </c>
      <c r="E22" s="168">
        <v>159.19</v>
      </c>
      <c r="F22" s="169"/>
      <c r="G22" s="170">
        <f t="shared" ref="G22" si="13">+F22*E22</f>
        <v>0</v>
      </c>
      <c r="H22" s="171">
        <f>27*90%</f>
        <v>24.3</v>
      </c>
      <c r="I22" s="171">
        <f t="shared" ref="I22" si="14">+H22*E22</f>
        <v>3868.317</v>
      </c>
      <c r="J22" s="170">
        <f t="shared" ref="J22:K22" si="15">+H22+F22</f>
        <v>24.3</v>
      </c>
      <c r="K22" s="172">
        <f t="shared" si="15"/>
        <v>3868.317</v>
      </c>
      <c r="M22" s="158">
        <f t="shared" si="3"/>
        <v>24.3</v>
      </c>
      <c r="N22" s="158">
        <f t="shared" si="4"/>
        <v>4.8600000000000003</v>
      </c>
      <c r="O22" s="158">
        <f t="shared" si="5"/>
        <v>24.3</v>
      </c>
      <c r="P22" s="159">
        <f t="shared" si="6"/>
        <v>4.8600000000000003</v>
      </c>
    </row>
    <row r="23" spans="1:18" ht="15" customHeight="1" x14ac:dyDescent="0.25">
      <c r="A23" s="164"/>
      <c r="B23" s="165"/>
      <c r="C23" s="166"/>
      <c r="D23" s="167"/>
      <c r="E23" s="168"/>
      <c r="F23" s="169"/>
      <c r="G23" s="170">
        <f t="shared" ref="G23" si="16">+F23*E23</f>
        <v>0</v>
      </c>
      <c r="H23" s="171"/>
      <c r="I23" s="171"/>
      <c r="J23" s="170">
        <f t="shared" ref="J23" si="17">+H23+F23</f>
        <v>0</v>
      </c>
      <c r="K23" s="172">
        <f t="shared" ref="K23" si="18">+I23+G23</f>
        <v>0</v>
      </c>
      <c r="M23" s="158">
        <f t="shared" ref="M23" si="19">+H23</f>
        <v>0</v>
      </c>
      <c r="N23" s="158">
        <f t="shared" ref="N23" si="20">+H23*D23/1000</f>
        <v>0</v>
      </c>
      <c r="O23" s="158">
        <f t="shared" ref="O23" si="21">+J23</f>
        <v>0</v>
      </c>
      <c r="P23" s="159">
        <f t="shared" ref="P23" si="22">+J23*D23/1000</f>
        <v>0</v>
      </c>
    </row>
    <row r="24" spans="1:18" ht="15" customHeight="1" x14ac:dyDescent="0.25">
      <c r="A24" s="164"/>
      <c r="B24" s="165"/>
      <c r="C24" s="166"/>
      <c r="D24" s="167"/>
      <c r="E24" s="168"/>
      <c r="F24" s="169"/>
      <c r="G24" s="170">
        <f t="shared" si="0"/>
        <v>0</v>
      </c>
      <c r="H24" s="171"/>
      <c r="I24" s="171"/>
      <c r="J24" s="170">
        <f t="shared" si="2"/>
        <v>0</v>
      </c>
      <c r="K24" s="172">
        <f t="shared" si="2"/>
        <v>0</v>
      </c>
      <c r="M24" s="158">
        <f t="shared" si="3"/>
        <v>0</v>
      </c>
      <c r="N24" s="158">
        <f t="shared" si="4"/>
        <v>0</v>
      </c>
      <c r="O24" s="158">
        <f t="shared" si="5"/>
        <v>0</v>
      </c>
      <c r="P24" s="159">
        <f t="shared" si="6"/>
        <v>0</v>
      </c>
    </row>
    <row r="25" spans="1:18" ht="15" customHeight="1" x14ac:dyDescent="0.25">
      <c r="A25" s="164"/>
      <c r="B25" s="165"/>
      <c r="C25" s="166"/>
      <c r="D25" s="167"/>
      <c r="E25" s="168"/>
      <c r="F25" s="169"/>
      <c r="G25" s="170">
        <f t="shared" ref="G25" si="23">+F25*E25</f>
        <v>0</v>
      </c>
      <c r="H25" s="171"/>
      <c r="I25" s="171"/>
      <c r="J25" s="170">
        <f t="shared" ref="J25" si="24">+H25+F25</f>
        <v>0</v>
      </c>
      <c r="K25" s="172">
        <f t="shared" ref="K25" si="25">+I25+G25</f>
        <v>0</v>
      </c>
      <c r="M25" s="158">
        <f t="shared" ref="M25" si="26">+H25</f>
        <v>0</v>
      </c>
      <c r="N25" s="158">
        <f t="shared" ref="N25" si="27">+H25*D25/1000</f>
        <v>0</v>
      </c>
      <c r="O25" s="158">
        <f t="shared" ref="O25" si="28">+J25</f>
        <v>0</v>
      </c>
      <c r="P25" s="159">
        <f t="shared" ref="P25" si="29">+J25*D25/1000</f>
        <v>0</v>
      </c>
    </row>
    <row r="26" spans="1:18" ht="15" customHeight="1" x14ac:dyDescent="0.25">
      <c r="A26" s="164"/>
      <c r="B26" s="165"/>
      <c r="C26" s="166"/>
      <c r="D26" s="167"/>
      <c r="E26" s="168"/>
      <c r="F26" s="169"/>
      <c r="G26" s="170">
        <f t="shared" si="0"/>
        <v>0</v>
      </c>
      <c r="H26" s="171"/>
      <c r="I26" s="171"/>
      <c r="J26" s="170">
        <f t="shared" si="2"/>
        <v>0</v>
      </c>
      <c r="K26" s="172">
        <f t="shared" si="2"/>
        <v>0</v>
      </c>
      <c r="M26" s="158">
        <f t="shared" si="3"/>
        <v>0</v>
      </c>
      <c r="N26" s="158">
        <f t="shared" si="4"/>
        <v>0</v>
      </c>
      <c r="O26" s="158">
        <f t="shared" si="5"/>
        <v>0</v>
      </c>
      <c r="P26" s="159">
        <f t="shared" si="6"/>
        <v>0</v>
      </c>
    </row>
    <row r="27" spans="1:18" ht="15" customHeight="1" x14ac:dyDescent="0.25">
      <c r="A27" s="164"/>
      <c r="B27" s="165"/>
      <c r="C27" s="166"/>
      <c r="D27" s="167"/>
      <c r="E27" s="168"/>
      <c r="F27" s="169"/>
      <c r="G27" s="170">
        <f t="shared" ref="G27" si="30">+F27*E27</f>
        <v>0</v>
      </c>
      <c r="H27" s="171"/>
      <c r="I27" s="171"/>
      <c r="J27" s="170">
        <f t="shared" ref="J27" si="31">+H27+F27</f>
        <v>0</v>
      </c>
      <c r="K27" s="172">
        <f t="shared" ref="K27" si="32">+I27+G27</f>
        <v>0</v>
      </c>
      <c r="M27" s="158">
        <f t="shared" ref="M27" si="33">+H27</f>
        <v>0</v>
      </c>
      <c r="N27" s="158">
        <f t="shared" ref="N27" si="34">+H27*D27/1000</f>
        <v>0</v>
      </c>
      <c r="O27" s="158">
        <f t="shared" ref="O27" si="35">+J27</f>
        <v>0</v>
      </c>
      <c r="P27" s="159">
        <f t="shared" ref="P27" si="36">+J27*D27/1000</f>
        <v>0</v>
      </c>
    </row>
    <row r="28" spans="1:18" ht="15" customHeight="1" x14ac:dyDescent="0.25">
      <c r="A28" s="164"/>
      <c r="B28" s="165"/>
      <c r="C28" s="166"/>
      <c r="D28" s="167"/>
      <c r="E28" s="168"/>
      <c r="F28" s="169"/>
      <c r="G28" s="170">
        <f t="shared" si="0"/>
        <v>0</v>
      </c>
      <c r="H28" s="171"/>
      <c r="I28" s="171"/>
      <c r="J28" s="170">
        <f t="shared" si="2"/>
        <v>0</v>
      </c>
      <c r="K28" s="172">
        <f t="shared" si="2"/>
        <v>0</v>
      </c>
      <c r="M28" s="158">
        <f t="shared" si="3"/>
        <v>0</v>
      </c>
      <c r="N28" s="158">
        <f t="shared" si="4"/>
        <v>0</v>
      </c>
      <c r="O28" s="158">
        <f t="shared" si="5"/>
        <v>0</v>
      </c>
      <c r="P28" s="159">
        <f t="shared" si="6"/>
        <v>0</v>
      </c>
    </row>
    <row r="29" spans="1:18" ht="15" hidden="1" customHeight="1" x14ac:dyDescent="0.25">
      <c r="A29" s="164"/>
      <c r="B29" s="165"/>
      <c r="C29" s="166"/>
      <c r="D29" s="167"/>
      <c r="E29" s="168"/>
      <c r="F29" s="169"/>
      <c r="G29" s="170">
        <f t="shared" si="0"/>
        <v>0</v>
      </c>
      <c r="H29" s="171"/>
      <c r="I29" s="171"/>
      <c r="J29" s="170">
        <f t="shared" si="2"/>
        <v>0</v>
      </c>
      <c r="K29" s="172">
        <f t="shared" si="2"/>
        <v>0</v>
      </c>
      <c r="M29" s="158">
        <f t="shared" si="3"/>
        <v>0</v>
      </c>
      <c r="N29" s="158">
        <f t="shared" si="4"/>
        <v>0</v>
      </c>
      <c r="O29" s="158">
        <f t="shared" si="5"/>
        <v>0</v>
      </c>
      <c r="P29" s="159">
        <f t="shared" si="6"/>
        <v>0</v>
      </c>
    </row>
    <row r="30" spans="1:18" ht="15.75" hidden="1" customHeight="1" x14ac:dyDescent="0.25">
      <c r="A30" s="441" t="s">
        <v>114</v>
      </c>
      <c r="B30" s="442"/>
      <c r="C30" s="442"/>
      <c r="D30" s="442"/>
      <c r="E30" s="443"/>
      <c r="F30" s="160"/>
      <c r="G30" s="161"/>
      <c r="H30" s="162"/>
      <c r="I30" s="162"/>
      <c r="J30" s="161"/>
      <c r="K30" s="163"/>
      <c r="M30" s="158">
        <f t="shared" si="3"/>
        <v>0</v>
      </c>
      <c r="N30" s="158">
        <f t="shared" si="4"/>
        <v>0</v>
      </c>
      <c r="O30" s="158">
        <f t="shared" si="5"/>
        <v>0</v>
      </c>
      <c r="P30" s="159">
        <f t="shared" si="6"/>
        <v>0</v>
      </c>
    </row>
    <row r="31" spans="1:18" ht="15" hidden="1" customHeight="1" x14ac:dyDescent="0.25">
      <c r="A31" s="164"/>
      <c r="B31" s="165"/>
      <c r="C31" s="166"/>
      <c r="D31" s="167"/>
      <c r="E31" s="168"/>
      <c r="F31" s="169"/>
      <c r="G31" s="170">
        <f t="shared" ref="G31:G47" si="37">+F31*E31</f>
        <v>0</v>
      </c>
      <c r="H31" s="171"/>
      <c r="I31" s="171">
        <f t="shared" ref="I31:I47" si="38">+H31*E31</f>
        <v>0</v>
      </c>
      <c r="J31" s="170">
        <f t="shared" ref="J31:K46" si="39">+H31+F31</f>
        <v>0</v>
      </c>
      <c r="K31" s="172">
        <f t="shared" si="39"/>
        <v>0</v>
      </c>
      <c r="M31" s="158">
        <f t="shared" si="3"/>
        <v>0</v>
      </c>
      <c r="N31" s="158">
        <f t="shared" si="4"/>
        <v>0</v>
      </c>
      <c r="O31" s="158">
        <f t="shared" si="5"/>
        <v>0</v>
      </c>
      <c r="P31" s="159">
        <f t="shared" si="6"/>
        <v>0</v>
      </c>
    </row>
    <row r="32" spans="1:18" ht="15" hidden="1" customHeight="1" x14ac:dyDescent="0.25">
      <c r="A32" s="164"/>
      <c r="B32" s="165"/>
      <c r="C32" s="166"/>
      <c r="D32" s="167"/>
      <c r="E32" s="168"/>
      <c r="F32" s="169"/>
      <c r="G32" s="170">
        <f t="shared" si="37"/>
        <v>0</v>
      </c>
      <c r="H32" s="171"/>
      <c r="I32" s="171">
        <f t="shared" si="38"/>
        <v>0</v>
      </c>
      <c r="J32" s="170">
        <f t="shared" si="39"/>
        <v>0</v>
      </c>
      <c r="K32" s="172">
        <f t="shared" si="39"/>
        <v>0</v>
      </c>
      <c r="M32" s="158">
        <f t="shared" si="3"/>
        <v>0</v>
      </c>
      <c r="N32" s="158">
        <f t="shared" si="4"/>
        <v>0</v>
      </c>
      <c r="O32" s="158">
        <f t="shared" si="5"/>
        <v>0</v>
      </c>
      <c r="P32" s="159">
        <f t="shared" si="6"/>
        <v>0</v>
      </c>
    </row>
    <row r="33" spans="1:16" ht="15" hidden="1" customHeight="1" x14ac:dyDescent="0.25">
      <c r="A33" s="164"/>
      <c r="B33" s="165"/>
      <c r="C33" s="166"/>
      <c r="D33" s="167"/>
      <c r="E33" s="168"/>
      <c r="F33" s="169"/>
      <c r="G33" s="170">
        <f t="shared" si="37"/>
        <v>0</v>
      </c>
      <c r="H33" s="171"/>
      <c r="I33" s="171">
        <f t="shared" si="38"/>
        <v>0</v>
      </c>
      <c r="J33" s="170">
        <f t="shared" si="39"/>
        <v>0</v>
      </c>
      <c r="K33" s="172">
        <f t="shared" si="39"/>
        <v>0</v>
      </c>
      <c r="M33" s="158">
        <f t="shared" si="3"/>
        <v>0</v>
      </c>
      <c r="N33" s="158">
        <f t="shared" si="4"/>
        <v>0</v>
      </c>
      <c r="O33" s="158">
        <f t="shared" si="5"/>
        <v>0</v>
      </c>
      <c r="P33" s="159">
        <f t="shared" si="6"/>
        <v>0</v>
      </c>
    </row>
    <row r="34" spans="1:16" ht="15" hidden="1" customHeight="1" x14ac:dyDescent="0.25">
      <c r="A34" s="164"/>
      <c r="B34" s="165"/>
      <c r="C34" s="166"/>
      <c r="D34" s="167"/>
      <c r="E34" s="168"/>
      <c r="F34" s="169"/>
      <c r="G34" s="170">
        <f t="shared" si="37"/>
        <v>0</v>
      </c>
      <c r="H34" s="171"/>
      <c r="I34" s="171">
        <f t="shared" si="38"/>
        <v>0</v>
      </c>
      <c r="J34" s="170">
        <f t="shared" si="39"/>
        <v>0</v>
      </c>
      <c r="K34" s="172">
        <f t="shared" si="39"/>
        <v>0</v>
      </c>
      <c r="M34" s="158">
        <f t="shared" si="3"/>
        <v>0</v>
      </c>
      <c r="N34" s="158">
        <f t="shared" si="4"/>
        <v>0</v>
      </c>
      <c r="O34" s="158">
        <f t="shared" si="5"/>
        <v>0</v>
      </c>
      <c r="P34" s="159">
        <f t="shared" si="6"/>
        <v>0</v>
      </c>
    </row>
    <row r="35" spans="1:16" ht="14.25" hidden="1" customHeight="1" x14ac:dyDescent="0.25">
      <c r="A35" s="164"/>
      <c r="B35" s="165"/>
      <c r="C35" s="166"/>
      <c r="D35" s="167"/>
      <c r="E35" s="168"/>
      <c r="F35" s="169"/>
      <c r="G35" s="170">
        <f t="shared" si="37"/>
        <v>0</v>
      </c>
      <c r="H35" s="171"/>
      <c r="I35" s="171">
        <f t="shared" si="38"/>
        <v>0</v>
      </c>
      <c r="J35" s="170">
        <f t="shared" si="39"/>
        <v>0</v>
      </c>
      <c r="K35" s="172">
        <f t="shared" si="39"/>
        <v>0</v>
      </c>
      <c r="M35" s="158">
        <f t="shared" si="3"/>
        <v>0</v>
      </c>
      <c r="N35" s="158">
        <f t="shared" si="4"/>
        <v>0</v>
      </c>
      <c r="O35" s="158">
        <f t="shared" si="5"/>
        <v>0</v>
      </c>
      <c r="P35" s="159">
        <f t="shared" si="6"/>
        <v>0</v>
      </c>
    </row>
    <row r="36" spans="1:16" ht="15.75" hidden="1" customHeight="1" x14ac:dyDescent="0.25">
      <c r="A36" s="441" t="s">
        <v>115</v>
      </c>
      <c r="B36" s="442"/>
      <c r="C36" s="442"/>
      <c r="D36" s="442"/>
      <c r="E36" s="443"/>
      <c r="F36" s="160"/>
      <c r="G36" s="161"/>
      <c r="H36" s="162"/>
      <c r="I36" s="162"/>
      <c r="J36" s="161"/>
      <c r="K36" s="163"/>
      <c r="M36" s="158">
        <f t="shared" si="3"/>
        <v>0</v>
      </c>
      <c r="N36" s="158">
        <f t="shared" si="4"/>
        <v>0</v>
      </c>
      <c r="O36" s="158">
        <f t="shared" si="5"/>
        <v>0</v>
      </c>
      <c r="P36" s="159">
        <f t="shared" si="6"/>
        <v>0</v>
      </c>
    </row>
    <row r="37" spans="1:16" ht="15" hidden="1" customHeight="1" x14ac:dyDescent="0.25">
      <c r="A37" s="164"/>
      <c r="B37" s="165"/>
      <c r="C37" s="166"/>
      <c r="D37" s="167"/>
      <c r="E37" s="168"/>
      <c r="F37" s="169"/>
      <c r="G37" s="170">
        <f t="shared" ref="G37" si="40">+F37*E37</f>
        <v>0</v>
      </c>
      <c r="H37" s="171"/>
      <c r="I37" s="171">
        <f t="shared" ref="I37" si="41">+H37*E37</f>
        <v>0</v>
      </c>
      <c r="J37" s="170">
        <f t="shared" ref="J37:K37" si="42">+H37+F37</f>
        <v>0</v>
      </c>
      <c r="K37" s="172">
        <f t="shared" si="42"/>
        <v>0</v>
      </c>
      <c r="M37" s="158">
        <f t="shared" si="3"/>
        <v>0</v>
      </c>
      <c r="N37" s="158">
        <f t="shared" si="4"/>
        <v>0</v>
      </c>
      <c r="O37" s="158">
        <f t="shared" si="5"/>
        <v>0</v>
      </c>
      <c r="P37" s="159">
        <f t="shared" si="6"/>
        <v>0</v>
      </c>
    </row>
    <row r="38" spans="1:16" ht="15" hidden="1" customHeight="1" x14ac:dyDescent="0.25">
      <c r="A38" s="164"/>
      <c r="B38" s="165"/>
      <c r="C38" s="166"/>
      <c r="D38" s="167"/>
      <c r="E38" s="168"/>
      <c r="F38" s="169"/>
      <c r="G38" s="170">
        <f t="shared" si="37"/>
        <v>0</v>
      </c>
      <c r="H38" s="171"/>
      <c r="I38" s="171">
        <f t="shared" si="38"/>
        <v>0</v>
      </c>
      <c r="J38" s="170">
        <f t="shared" si="39"/>
        <v>0</v>
      </c>
      <c r="K38" s="172">
        <f t="shared" si="39"/>
        <v>0</v>
      </c>
      <c r="M38" s="158">
        <f t="shared" si="3"/>
        <v>0</v>
      </c>
      <c r="N38" s="158">
        <f t="shared" si="4"/>
        <v>0</v>
      </c>
      <c r="O38" s="158">
        <f t="shared" si="5"/>
        <v>0</v>
      </c>
      <c r="P38" s="159">
        <f t="shared" si="6"/>
        <v>0</v>
      </c>
    </row>
    <row r="39" spans="1:16" ht="15" hidden="1" customHeight="1" x14ac:dyDescent="0.25">
      <c r="A39" s="164"/>
      <c r="B39" s="165"/>
      <c r="C39" s="166"/>
      <c r="D39" s="167"/>
      <c r="E39" s="168"/>
      <c r="F39" s="169"/>
      <c r="G39" s="170">
        <f t="shared" si="37"/>
        <v>0</v>
      </c>
      <c r="H39" s="171"/>
      <c r="I39" s="171">
        <f t="shared" si="38"/>
        <v>0</v>
      </c>
      <c r="J39" s="170">
        <f t="shared" si="39"/>
        <v>0</v>
      </c>
      <c r="K39" s="172">
        <f t="shared" si="39"/>
        <v>0</v>
      </c>
      <c r="M39" s="158">
        <f t="shared" si="3"/>
        <v>0</v>
      </c>
      <c r="N39" s="158">
        <f t="shared" si="4"/>
        <v>0</v>
      </c>
      <c r="O39" s="158">
        <f t="shared" si="5"/>
        <v>0</v>
      </c>
      <c r="P39" s="159">
        <f t="shared" si="6"/>
        <v>0</v>
      </c>
    </row>
    <row r="40" spans="1:16" ht="15" hidden="1" customHeight="1" x14ac:dyDescent="0.25">
      <c r="A40" s="164"/>
      <c r="B40" s="165"/>
      <c r="C40" s="166"/>
      <c r="D40" s="167"/>
      <c r="E40" s="168"/>
      <c r="F40" s="169"/>
      <c r="G40" s="170">
        <f t="shared" si="37"/>
        <v>0</v>
      </c>
      <c r="H40" s="171"/>
      <c r="I40" s="171">
        <f t="shared" si="38"/>
        <v>0</v>
      </c>
      <c r="J40" s="170">
        <f t="shared" si="39"/>
        <v>0</v>
      </c>
      <c r="K40" s="172">
        <f t="shared" si="39"/>
        <v>0</v>
      </c>
      <c r="M40" s="158">
        <f t="shared" si="3"/>
        <v>0</v>
      </c>
      <c r="N40" s="158">
        <f t="shared" si="4"/>
        <v>0</v>
      </c>
      <c r="O40" s="158">
        <f t="shared" si="5"/>
        <v>0</v>
      </c>
      <c r="P40" s="159">
        <f t="shared" si="6"/>
        <v>0</v>
      </c>
    </row>
    <row r="41" spans="1:16" ht="15" hidden="1" customHeight="1" x14ac:dyDescent="0.25">
      <c r="A41" s="164"/>
      <c r="B41" s="165"/>
      <c r="C41" s="166"/>
      <c r="D41" s="167"/>
      <c r="E41" s="168"/>
      <c r="F41" s="169"/>
      <c r="G41" s="170">
        <f t="shared" si="37"/>
        <v>0</v>
      </c>
      <c r="H41" s="171"/>
      <c r="I41" s="171">
        <f t="shared" si="38"/>
        <v>0</v>
      </c>
      <c r="J41" s="170">
        <f t="shared" si="39"/>
        <v>0</v>
      </c>
      <c r="K41" s="172">
        <f t="shared" si="39"/>
        <v>0</v>
      </c>
      <c r="M41" s="158">
        <f t="shared" si="3"/>
        <v>0</v>
      </c>
      <c r="N41" s="158">
        <f t="shared" si="4"/>
        <v>0</v>
      </c>
      <c r="O41" s="158">
        <f t="shared" si="5"/>
        <v>0</v>
      </c>
      <c r="P41" s="159">
        <f t="shared" si="6"/>
        <v>0</v>
      </c>
    </row>
    <row r="42" spans="1:16" ht="15.75" hidden="1" customHeight="1" x14ac:dyDescent="0.25">
      <c r="A42" s="441" t="s">
        <v>116</v>
      </c>
      <c r="B42" s="442"/>
      <c r="C42" s="442"/>
      <c r="D42" s="442"/>
      <c r="E42" s="443"/>
      <c r="F42" s="160"/>
      <c r="G42" s="161"/>
      <c r="H42" s="162"/>
      <c r="I42" s="162"/>
      <c r="J42" s="161"/>
      <c r="K42" s="163"/>
      <c r="M42" s="158">
        <f t="shared" si="3"/>
        <v>0</v>
      </c>
      <c r="N42" s="158">
        <f t="shared" si="4"/>
        <v>0</v>
      </c>
      <c r="O42" s="158">
        <f t="shared" si="5"/>
        <v>0</v>
      </c>
      <c r="P42" s="159">
        <f t="shared" si="6"/>
        <v>0</v>
      </c>
    </row>
    <row r="43" spans="1:16" ht="15" hidden="1" customHeight="1" x14ac:dyDescent="0.25">
      <c r="A43" s="164"/>
      <c r="B43" s="165"/>
      <c r="C43" s="166"/>
      <c r="D43" s="167"/>
      <c r="E43" s="168"/>
      <c r="F43" s="169"/>
      <c r="G43" s="170">
        <f t="shared" ref="G43" si="43">+F43*E43</f>
        <v>0</v>
      </c>
      <c r="H43" s="171"/>
      <c r="I43" s="171">
        <f t="shared" ref="I43" si="44">+H43*E43</f>
        <v>0</v>
      </c>
      <c r="J43" s="170">
        <f t="shared" ref="J43:K43" si="45">+H43+F43</f>
        <v>0</v>
      </c>
      <c r="K43" s="172">
        <f t="shared" si="45"/>
        <v>0</v>
      </c>
      <c r="M43" s="158">
        <f t="shared" si="3"/>
        <v>0</v>
      </c>
      <c r="N43" s="158">
        <f t="shared" si="4"/>
        <v>0</v>
      </c>
      <c r="O43" s="158">
        <f t="shared" si="5"/>
        <v>0</v>
      </c>
      <c r="P43" s="159">
        <f t="shared" si="6"/>
        <v>0</v>
      </c>
    </row>
    <row r="44" spans="1:16" ht="15" hidden="1" customHeight="1" x14ac:dyDescent="0.25">
      <c r="A44" s="164"/>
      <c r="B44" s="165"/>
      <c r="C44" s="166"/>
      <c r="D44" s="167"/>
      <c r="E44" s="168"/>
      <c r="F44" s="169"/>
      <c r="G44" s="170">
        <f t="shared" si="37"/>
        <v>0</v>
      </c>
      <c r="H44" s="171"/>
      <c r="I44" s="171">
        <f t="shared" si="38"/>
        <v>0</v>
      </c>
      <c r="J44" s="170">
        <f t="shared" si="39"/>
        <v>0</v>
      </c>
      <c r="K44" s="172">
        <f t="shared" si="39"/>
        <v>0</v>
      </c>
      <c r="M44" s="158">
        <f t="shared" si="3"/>
        <v>0</v>
      </c>
      <c r="N44" s="158">
        <f t="shared" si="4"/>
        <v>0</v>
      </c>
      <c r="O44" s="158">
        <f t="shared" si="5"/>
        <v>0</v>
      </c>
      <c r="P44" s="159">
        <f t="shared" si="6"/>
        <v>0</v>
      </c>
    </row>
    <row r="45" spans="1:16" ht="15" hidden="1" customHeight="1" x14ac:dyDescent="0.25">
      <c r="A45" s="164"/>
      <c r="B45" s="165"/>
      <c r="C45" s="166"/>
      <c r="D45" s="167"/>
      <c r="E45" s="168"/>
      <c r="F45" s="169"/>
      <c r="G45" s="170">
        <f t="shared" si="37"/>
        <v>0</v>
      </c>
      <c r="H45" s="171"/>
      <c r="I45" s="171">
        <f t="shared" si="38"/>
        <v>0</v>
      </c>
      <c r="J45" s="170">
        <f t="shared" si="39"/>
        <v>0</v>
      </c>
      <c r="K45" s="172">
        <f t="shared" si="39"/>
        <v>0</v>
      </c>
      <c r="M45" s="158">
        <f t="shared" si="3"/>
        <v>0</v>
      </c>
      <c r="N45" s="158">
        <f t="shared" si="4"/>
        <v>0</v>
      </c>
      <c r="O45" s="158">
        <f t="shared" si="5"/>
        <v>0</v>
      </c>
      <c r="P45" s="159">
        <f t="shared" si="6"/>
        <v>0</v>
      </c>
    </row>
    <row r="46" spans="1:16" ht="15" hidden="1" customHeight="1" x14ac:dyDescent="0.25">
      <c r="A46" s="164"/>
      <c r="B46" s="165"/>
      <c r="C46" s="166"/>
      <c r="D46" s="167"/>
      <c r="E46" s="168"/>
      <c r="F46" s="169"/>
      <c r="G46" s="170">
        <f t="shared" si="37"/>
        <v>0</v>
      </c>
      <c r="H46" s="171"/>
      <c r="I46" s="171">
        <f t="shared" si="38"/>
        <v>0</v>
      </c>
      <c r="J46" s="170">
        <f t="shared" si="39"/>
        <v>0</v>
      </c>
      <c r="K46" s="172">
        <f t="shared" si="39"/>
        <v>0</v>
      </c>
      <c r="M46" s="158">
        <f t="shared" si="3"/>
        <v>0</v>
      </c>
      <c r="N46" s="158">
        <f t="shared" si="4"/>
        <v>0</v>
      </c>
      <c r="O46" s="158">
        <f t="shared" si="5"/>
        <v>0</v>
      </c>
      <c r="P46" s="159">
        <f t="shared" si="6"/>
        <v>0</v>
      </c>
    </row>
    <row r="47" spans="1:16" ht="15" hidden="1" customHeight="1" x14ac:dyDescent="0.25">
      <c r="A47" s="164"/>
      <c r="B47" s="165"/>
      <c r="C47" s="166"/>
      <c r="D47" s="167"/>
      <c r="E47" s="168"/>
      <c r="F47" s="169"/>
      <c r="G47" s="170">
        <f t="shared" si="37"/>
        <v>0</v>
      </c>
      <c r="H47" s="171"/>
      <c r="I47" s="171">
        <f t="shared" si="38"/>
        <v>0</v>
      </c>
      <c r="J47" s="170">
        <f t="shared" ref="J47:K47" si="46">+H47+F47</f>
        <v>0</v>
      </c>
      <c r="K47" s="172">
        <f t="shared" si="46"/>
        <v>0</v>
      </c>
      <c r="M47" s="158">
        <f t="shared" si="3"/>
        <v>0</v>
      </c>
      <c r="N47" s="158">
        <f t="shared" si="4"/>
        <v>0</v>
      </c>
      <c r="O47" s="158">
        <f t="shared" si="5"/>
        <v>0</v>
      </c>
      <c r="P47" s="159">
        <f t="shared" si="6"/>
        <v>0</v>
      </c>
    </row>
    <row r="48" spans="1:16" ht="15.75" hidden="1" customHeight="1" x14ac:dyDescent="0.25">
      <c r="A48" s="441" t="s">
        <v>117</v>
      </c>
      <c r="B48" s="442"/>
      <c r="C48" s="442"/>
      <c r="D48" s="442"/>
      <c r="E48" s="443"/>
      <c r="F48" s="160"/>
      <c r="G48" s="161"/>
      <c r="H48" s="162"/>
      <c r="I48" s="162"/>
      <c r="J48" s="161"/>
      <c r="K48" s="163"/>
      <c r="M48" s="158">
        <f t="shared" si="3"/>
        <v>0</v>
      </c>
      <c r="N48" s="158">
        <f t="shared" si="4"/>
        <v>0</v>
      </c>
      <c r="O48" s="158">
        <f t="shared" si="5"/>
        <v>0</v>
      </c>
      <c r="P48" s="159">
        <f t="shared" si="6"/>
        <v>0</v>
      </c>
    </row>
    <row r="49" spans="1:16" ht="15" hidden="1" customHeight="1" x14ac:dyDescent="0.25">
      <c r="A49" s="164"/>
      <c r="B49" s="165"/>
      <c r="C49" s="166"/>
      <c r="D49" s="167"/>
      <c r="E49" s="168"/>
      <c r="F49" s="169"/>
      <c r="G49" s="170">
        <f t="shared" ref="G49" si="47">+F49*E49</f>
        <v>0</v>
      </c>
      <c r="H49" s="171"/>
      <c r="I49" s="171">
        <f t="shared" ref="I49" si="48">+H49*E49</f>
        <v>0</v>
      </c>
      <c r="J49" s="170">
        <f t="shared" ref="J49:K49" si="49">+H49+F49</f>
        <v>0</v>
      </c>
      <c r="K49" s="172">
        <f t="shared" si="49"/>
        <v>0</v>
      </c>
      <c r="M49" s="158">
        <f t="shared" si="3"/>
        <v>0</v>
      </c>
      <c r="N49" s="158">
        <f t="shared" si="4"/>
        <v>0</v>
      </c>
      <c r="O49" s="158">
        <f t="shared" si="5"/>
        <v>0</v>
      </c>
      <c r="P49" s="159">
        <f t="shared" si="6"/>
        <v>0</v>
      </c>
    </row>
    <row r="50" spans="1:16" ht="15" hidden="1" customHeight="1" x14ac:dyDescent="0.25">
      <c r="A50" s="164"/>
      <c r="B50" s="165"/>
      <c r="C50" s="166"/>
      <c r="D50" s="167"/>
      <c r="E50" s="168"/>
      <c r="F50" s="169"/>
      <c r="G50" s="170"/>
      <c r="H50" s="171"/>
      <c r="I50" s="171"/>
      <c r="J50" s="170"/>
      <c r="K50" s="172"/>
      <c r="M50" s="158">
        <f t="shared" si="3"/>
        <v>0</v>
      </c>
      <c r="N50" s="158">
        <f t="shared" si="4"/>
        <v>0</v>
      </c>
      <c r="O50" s="158">
        <f t="shared" si="5"/>
        <v>0</v>
      </c>
      <c r="P50" s="159">
        <f t="shared" si="6"/>
        <v>0</v>
      </c>
    </row>
    <row r="51" spans="1:16" ht="15" hidden="1" customHeight="1" x14ac:dyDescent="0.25">
      <c r="A51" s="164"/>
      <c r="B51" s="165"/>
      <c r="C51" s="166"/>
      <c r="D51" s="167"/>
      <c r="E51" s="168"/>
      <c r="F51" s="169"/>
      <c r="G51" s="170">
        <f t="shared" ref="G51:G53" si="50">+F51*E51</f>
        <v>0</v>
      </c>
      <c r="H51" s="171"/>
      <c r="I51" s="171">
        <f t="shared" ref="I51:I53" si="51">+H51*E51</f>
        <v>0</v>
      </c>
      <c r="J51" s="170">
        <f t="shared" ref="J51:K53" si="52">+H51+F51</f>
        <v>0</v>
      </c>
      <c r="K51" s="172">
        <f t="shared" si="52"/>
        <v>0</v>
      </c>
      <c r="M51" s="158">
        <f t="shared" si="3"/>
        <v>0</v>
      </c>
      <c r="N51" s="158">
        <f t="shared" si="4"/>
        <v>0</v>
      </c>
      <c r="O51" s="158">
        <f t="shared" si="5"/>
        <v>0</v>
      </c>
      <c r="P51" s="159">
        <f t="shared" si="6"/>
        <v>0</v>
      </c>
    </row>
    <row r="52" spans="1:16" ht="15" hidden="1" customHeight="1" x14ac:dyDescent="0.25">
      <c r="A52" s="164"/>
      <c r="B52" s="165"/>
      <c r="C52" s="166"/>
      <c r="D52" s="167"/>
      <c r="E52" s="168"/>
      <c r="F52" s="169"/>
      <c r="G52" s="170">
        <f t="shared" si="50"/>
        <v>0</v>
      </c>
      <c r="H52" s="171"/>
      <c r="I52" s="171">
        <f t="shared" si="51"/>
        <v>0</v>
      </c>
      <c r="J52" s="170">
        <f t="shared" si="52"/>
        <v>0</v>
      </c>
      <c r="K52" s="172">
        <f t="shared" si="52"/>
        <v>0</v>
      </c>
      <c r="M52" s="158">
        <f t="shared" si="3"/>
        <v>0</v>
      </c>
      <c r="N52" s="158">
        <f t="shared" si="4"/>
        <v>0</v>
      </c>
      <c r="O52" s="158">
        <f t="shared" si="5"/>
        <v>0</v>
      </c>
      <c r="P52" s="159">
        <f t="shared" si="6"/>
        <v>0</v>
      </c>
    </row>
    <row r="53" spans="1:16" ht="15" customHeight="1" thickBot="1" x14ac:dyDescent="0.3">
      <c r="A53" s="164"/>
      <c r="B53" s="165"/>
      <c r="C53" s="166"/>
      <c r="D53" s="167"/>
      <c r="E53" s="168"/>
      <c r="F53" s="169"/>
      <c r="G53" s="170">
        <f t="shared" si="50"/>
        <v>0</v>
      </c>
      <c r="H53" s="171"/>
      <c r="I53" s="171">
        <f t="shared" si="51"/>
        <v>0</v>
      </c>
      <c r="J53" s="170">
        <f t="shared" si="52"/>
        <v>0</v>
      </c>
      <c r="K53" s="172">
        <f t="shared" si="52"/>
        <v>0</v>
      </c>
      <c r="M53" s="158">
        <f t="shared" si="3"/>
        <v>0</v>
      </c>
      <c r="N53" s="158">
        <f t="shared" si="4"/>
        <v>0</v>
      </c>
      <c r="O53" s="158">
        <f t="shared" si="5"/>
        <v>0</v>
      </c>
      <c r="P53" s="159">
        <f t="shared" si="6"/>
        <v>0</v>
      </c>
    </row>
    <row r="54" spans="1:16" ht="35.1" customHeight="1" thickBot="1" x14ac:dyDescent="0.3">
      <c r="A54" s="444" t="str">
        <f>CONCATENATE("TOTAL (",A2," ",D2,") =")</f>
        <v>TOTAL (Screed Measurements - L-10 ) =</v>
      </c>
      <c r="B54" s="445"/>
      <c r="C54" s="445"/>
      <c r="D54" s="445"/>
      <c r="E54" s="446"/>
      <c r="F54" s="173">
        <f t="shared" ref="F54:K54" si="53">SUM(F6:F53)</f>
        <v>247.91</v>
      </c>
      <c r="G54" s="173">
        <f t="shared" si="53"/>
        <v>15432.397499999999</v>
      </c>
      <c r="H54" s="174">
        <f t="shared" si="53"/>
        <v>24.3</v>
      </c>
      <c r="I54" s="174">
        <f t="shared" si="53"/>
        <v>3868.317</v>
      </c>
      <c r="J54" s="173">
        <f t="shared" si="53"/>
        <v>272.20999999999998</v>
      </c>
      <c r="K54" s="175">
        <f t="shared" si="53"/>
        <v>19300.714499999998</v>
      </c>
      <c r="M54" s="158">
        <f>+SUM(M6:M53)</f>
        <v>24.3</v>
      </c>
      <c r="N54" s="158">
        <f>+SUM(N6:N53)</f>
        <v>4.8600000000000003</v>
      </c>
      <c r="O54" s="158">
        <f>+SUM(O6:O53)</f>
        <v>272.20999999999998</v>
      </c>
      <c r="P54" s="158">
        <f>+SUM(P6:P53)</f>
        <v>21.717880000000001</v>
      </c>
    </row>
    <row r="55" spans="1:16" x14ac:dyDescent="0.25">
      <c r="I55" s="179"/>
      <c r="J55" s="180"/>
      <c r="K55" s="180"/>
      <c r="M55" s="147"/>
      <c r="N55" s="147"/>
      <c r="O55" s="147"/>
    </row>
    <row r="56" spans="1:16" x14ac:dyDescent="0.25">
      <c r="I56" s="179"/>
      <c r="J56" s="179">
        <f>SUM(J7:J53)</f>
        <v>272.20999999999998</v>
      </c>
      <c r="K56" s="179">
        <f>SUM(K7:K53)</f>
        <v>19300.714499999998</v>
      </c>
      <c r="M56" s="147"/>
      <c r="N56" s="147"/>
      <c r="O56" s="147"/>
    </row>
    <row r="57" spans="1:16" x14ac:dyDescent="0.25">
      <c r="B57" s="181">
        <f>+A6</f>
        <v>0</v>
      </c>
      <c r="C57" s="182"/>
      <c r="D57" s="182"/>
      <c r="E57" s="183"/>
      <c r="F57" s="184"/>
      <c r="G57" s="184"/>
      <c r="H57" s="185"/>
      <c r="I57" s="185"/>
      <c r="J57" s="184"/>
      <c r="K57" s="184"/>
      <c r="L57" s="149"/>
      <c r="M57" s="147"/>
      <c r="N57" s="147"/>
      <c r="O57" s="147"/>
    </row>
    <row r="58" spans="1:16" ht="25.05" customHeight="1" x14ac:dyDescent="0.25">
      <c r="B58" s="186" t="str">
        <f>A18</f>
        <v>From 61mm to 70mm thick</v>
      </c>
      <c r="C58" s="187"/>
      <c r="D58" s="187"/>
      <c r="E58" s="188"/>
      <c r="F58" s="189">
        <f t="shared" ref="F58:K58" si="54">+SUM(F8:F53)</f>
        <v>247.91</v>
      </c>
      <c r="G58" s="189">
        <f t="shared" si="54"/>
        <v>15432.397499999999</v>
      </c>
      <c r="H58" s="190">
        <f t="shared" si="54"/>
        <v>24.3</v>
      </c>
      <c r="I58" s="190">
        <f t="shared" si="54"/>
        <v>3868.317</v>
      </c>
      <c r="J58" s="189">
        <f t="shared" si="54"/>
        <v>272.20999999999998</v>
      </c>
      <c r="K58" s="189">
        <f t="shared" si="54"/>
        <v>19300.714499999998</v>
      </c>
      <c r="L58" s="149"/>
      <c r="M58" s="147"/>
      <c r="N58" s="147"/>
      <c r="O58" s="147"/>
    </row>
    <row r="59" spans="1:16" x14ac:dyDescent="0.25">
      <c r="B59" s="181"/>
      <c r="C59" s="182"/>
      <c r="D59" s="182"/>
      <c r="E59" s="183"/>
      <c r="F59" s="184"/>
      <c r="G59" s="184"/>
      <c r="H59" s="185"/>
      <c r="I59" s="185"/>
      <c r="J59" s="184"/>
      <c r="K59" s="184"/>
      <c r="L59" s="149"/>
      <c r="M59" s="147"/>
      <c r="N59" s="147"/>
      <c r="O59" s="147"/>
    </row>
    <row r="60" spans="1:16" ht="25.05" customHeight="1" x14ac:dyDescent="0.25">
      <c r="B60" s="186"/>
      <c r="C60" s="187"/>
      <c r="D60" s="187"/>
      <c r="E60" s="188"/>
      <c r="F60" s="189"/>
      <c r="G60" s="189"/>
      <c r="H60" s="190"/>
      <c r="I60" s="190"/>
      <c r="J60" s="189"/>
      <c r="K60" s="189"/>
      <c r="L60" s="149"/>
      <c r="M60" s="147"/>
      <c r="N60" s="147"/>
      <c r="O60" s="147"/>
    </row>
    <row r="61" spans="1:16" x14ac:dyDescent="0.25">
      <c r="B61" s="181"/>
      <c r="C61" s="182"/>
      <c r="D61" s="182"/>
      <c r="E61" s="183"/>
      <c r="F61" s="184"/>
      <c r="G61" s="184"/>
      <c r="H61" s="185"/>
      <c r="I61" s="185"/>
      <c r="J61" s="184"/>
      <c r="K61" s="184"/>
      <c r="L61" s="149"/>
      <c r="M61" s="147"/>
      <c r="N61" s="147"/>
      <c r="O61" s="147"/>
    </row>
    <row r="62" spans="1:16" ht="25.05" customHeight="1" x14ac:dyDescent="0.25">
      <c r="B62" s="186"/>
      <c r="C62" s="187"/>
      <c r="D62" s="187"/>
      <c r="E62" s="188"/>
      <c r="F62" s="189"/>
      <c r="G62" s="189"/>
      <c r="H62" s="190"/>
      <c r="I62" s="190"/>
      <c r="J62" s="189"/>
      <c r="K62" s="189"/>
      <c r="L62" s="149"/>
      <c r="M62" s="147"/>
      <c r="N62" s="147"/>
      <c r="O62" s="147"/>
    </row>
    <row r="63" spans="1:16" x14ac:dyDescent="0.25">
      <c r="B63" s="181"/>
      <c r="C63" s="182"/>
      <c r="D63" s="182"/>
      <c r="E63" s="183"/>
      <c r="F63" s="184"/>
      <c r="G63" s="184"/>
      <c r="H63" s="185"/>
      <c r="I63" s="185"/>
      <c r="J63" s="184"/>
      <c r="K63" s="184"/>
      <c r="L63" s="149"/>
      <c r="M63" s="147"/>
      <c r="N63" s="147"/>
      <c r="O63" s="147"/>
    </row>
    <row r="64" spans="1:16" ht="25.05" customHeight="1" x14ac:dyDescent="0.25">
      <c r="B64" s="186"/>
      <c r="C64" s="187"/>
      <c r="D64" s="187"/>
      <c r="E64" s="188"/>
      <c r="F64" s="189"/>
      <c r="G64" s="189"/>
      <c r="H64" s="190"/>
      <c r="I64" s="190"/>
      <c r="J64" s="189"/>
      <c r="K64" s="189"/>
      <c r="L64" s="149"/>
      <c r="M64" s="147"/>
      <c r="N64" s="147"/>
      <c r="O64" s="147"/>
    </row>
    <row r="65" spans="2:11" ht="25.05" customHeight="1" x14ac:dyDescent="0.25">
      <c r="B65" s="193" t="s">
        <v>45</v>
      </c>
      <c r="C65" s="194"/>
      <c r="D65" s="194"/>
      <c r="E65" s="194"/>
      <c r="F65" s="192">
        <f t="shared" ref="F65:K65" si="55">SUM(F57:F64)</f>
        <v>247.91</v>
      </c>
      <c r="G65" s="192">
        <f t="shared" si="55"/>
        <v>15432.397499999999</v>
      </c>
      <c r="H65" s="192">
        <f t="shared" si="55"/>
        <v>24.3</v>
      </c>
      <c r="I65" s="192">
        <f t="shared" si="55"/>
        <v>3868.317</v>
      </c>
      <c r="J65" s="192">
        <f t="shared" si="55"/>
        <v>272.20999999999998</v>
      </c>
      <c r="K65" s="192">
        <f t="shared" si="55"/>
        <v>19300.714499999998</v>
      </c>
    </row>
    <row r="68" spans="2:11" x14ac:dyDescent="0.25">
      <c r="F68" s="191"/>
    </row>
  </sheetData>
  <mergeCells count="25">
    <mergeCell ref="A54:E54"/>
    <mergeCell ref="A13:E13"/>
    <mergeCell ref="A17:E17"/>
    <mergeCell ref="A18:E18"/>
    <mergeCell ref="A30:E30"/>
    <mergeCell ref="A36:E36"/>
    <mergeCell ref="A42:E42"/>
    <mergeCell ref="M4:M5"/>
    <mergeCell ref="N4:N5"/>
    <mergeCell ref="O4:O5"/>
    <mergeCell ref="P4:P5"/>
    <mergeCell ref="A48:E48"/>
    <mergeCell ref="A7:E7"/>
    <mergeCell ref="A21:E21"/>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7" tint="0.39997558519241921"/>
    <pageSetUpPr fitToPage="1"/>
  </sheetPr>
  <dimension ref="A1:R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314</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315</v>
      </c>
      <c r="B18" s="442"/>
      <c r="C18" s="442"/>
      <c r="D18" s="442"/>
      <c r="E18" s="443"/>
      <c r="F18" s="160"/>
      <c r="G18" s="161"/>
      <c r="H18" s="162"/>
      <c r="I18" s="162"/>
      <c r="J18" s="161"/>
      <c r="K18" s="163"/>
      <c r="M18" s="158"/>
      <c r="N18" s="158"/>
      <c r="O18" s="158"/>
      <c r="P18" s="159"/>
    </row>
    <row r="19" spans="1:18" ht="29.25" customHeight="1" x14ac:dyDescent="0.25">
      <c r="A19" s="164">
        <v>1</v>
      </c>
      <c r="B19" s="165" t="s">
        <v>316</v>
      </c>
      <c r="C19" s="166" t="s">
        <v>317</v>
      </c>
      <c r="D19" s="167">
        <v>50</v>
      </c>
      <c r="E19" s="168">
        <v>80.37</v>
      </c>
      <c r="F19" s="169">
        <v>14</v>
      </c>
      <c r="G19" s="170">
        <v>1125.18</v>
      </c>
      <c r="H19" s="171"/>
      <c r="I19" s="171">
        <f t="shared" ref="I19" si="7">+H19*E19</f>
        <v>0</v>
      </c>
      <c r="J19" s="170">
        <f t="shared" ref="J19" si="8">+H19+F19</f>
        <v>14</v>
      </c>
      <c r="K19" s="172">
        <f t="shared" ref="K19" si="9">+I19+G19</f>
        <v>1125.18</v>
      </c>
      <c r="L19" s="142">
        <v>62.25</v>
      </c>
      <c r="M19" s="158">
        <f t="shared" si="3"/>
        <v>0</v>
      </c>
      <c r="N19" s="158">
        <f t="shared" si="4"/>
        <v>0</v>
      </c>
      <c r="O19" s="158">
        <f t="shared" si="5"/>
        <v>14</v>
      </c>
      <c r="P19" s="159">
        <f t="shared" si="6"/>
        <v>0.7</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10">+H20</f>
        <v>0</v>
      </c>
      <c r="N20" s="158">
        <f t="shared" ref="N20:N46" si="11">+H20*D20/1000</f>
        <v>0</v>
      </c>
      <c r="O20" s="158">
        <f t="shared" ref="O20:O46" si="12">+J20</f>
        <v>0</v>
      </c>
      <c r="P20" s="159">
        <f t="shared" ref="P20:P46" si="13">+J20*D20/1000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10"/>
        <v>0</v>
      </c>
      <c r="N21" s="158">
        <f t="shared" si="11"/>
        <v>0</v>
      </c>
      <c r="O21" s="158">
        <f t="shared" si="12"/>
        <v>0</v>
      </c>
      <c r="P21" s="159">
        <f t="shared" si="13"/>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10"/>
        <v>0</v>
      </c>
      <c r="N22" s="158">
        <f t="shared" si="11"/>
        <v>0</v>
      </c>
      <c r="O22" s="158">
        <f t="shared" si="12"/>
        <v>0</v>
      </c>
      <c r="P22" s="159">
        <f t="shared" si="13"/>
        <v>0</v>
      </c>
    </row>
    <row r="23" spans="1:18" ht="15.75" hidden="1" customHeight="1" x14ac:dyDescent="0.25">
      <c r="A23" s="441" t="s">
        <v>114</v>
      </c>
      <c r="B23" s="442"/>
      <c r="C23" s="442"/>
      <c r="D23" s="442"/>
      <c r="E23" s="443"/>
      <c r="F23" s="160"/>
      <c r="G23" s="161"/>
      <c r="H23" s="162"/>
      <c r="I23" s="162"/>
      <c r="J23" s="161"/>
      <c r="K23" s="163"/>
      <c r="M23" s="158">
        <f t="shared" si="10"/>
        <v>0</v>
      </c>
      <c r="N23" s="158">
        <f t="shared" si="11"/>
        <v>0</v>
      </c>
      <c r="O23" s="158">
        <f t="shared" si="12"/>
        <v>0</v>
      </c>
      <c r="P23" s="159">
        <f t="shared" si="13"/>
        <v>0</v>
      </c>
    </row>
    <row r="24" spans="1:18" ht="15" hidden="1" customHeight="1" x14ac:dyDescent="0.25">
      <c r="A24" s="164"/>
      <c r="B24" s="165"/>
      <c r="C24" s="166"/>
      <c r="D24" s="167"/>
      <c r="E24" s="168"/>
      <c r="F24" s="169"/>
      <c r="G24" s="170">
        <f t="shared" ref="G24:G40" si="14">+F24*E24</f>
        <v>0</v>
      </c>
      <c r="H24" s="171"/>
      <c r="I24" s="171">
        <f t="shared" ref="I24:I40" si="15">+H24*E24</f>
        <v>0</v>
      </c>
      <c r="J24" s="170">
        <f t="shared" ref="J24:K39" si="16">+H24+F24</f>
        <v>0</v>
      </c>
      <c r="K24" s="172">
        <f t="shared" si="16"/>
        <v>0</v>
      </c>
      <c r="M24" s="158">
        <f t="shared" si="10"/>
        <v>0</v>
      </c>
      <c r="N24" s="158">
        <f t="shared" si="11"/>
        <v>0</v>
      </c>
      <c r="O24" s="158">
        <f t="shared" si="12"/>
        <v>0</v>
      </c>
      <c r="P24" s="159">
        <f t="shared" si="13"/>
        <v>0</v>
      </c>
    </row>
    <row r="25" spans="1:18" ht="15" hidden="1" customHeight="1" x14ac:dyDescent="0.25">
      <c r="A25" s="164"/>
      <c r="B25" s="165"/>
      <c r="C25" s="166"/>
      <c r="D25" s="167"/>
      <c r="E25" s="168"/>
      <c r="F25" s="169"/>
      <c r="G25" s="170">
        <f t="shared" si="14"/>
        <v>0</v>
      </c>
      <c r="H25" s="171"/>
      <c r="I25" s="171">
        <f t="shared" si="15"/>
        <v>0</v>
      </c>
      <c r="J25" s="170">
        <f t="shared" si="16"/>
        <v>0</v>
      </c>
      <c r="K25" s="172">
        <f t="shared" si="16"/>
        <v>0</v>
      </c>
      <c r="M25" s="158">
        <f t="shared" si="10"/>
        <v>0</v>
      </c>
      <c r="N25" s="158">
        <f t="shared" si="11"/>
        <v>0</v>
      </c>
      <c r="O25" s="158">
        <f t="shared" si="12"/>
        <v>0</v>
      </c>
      <c r="P25" s="159">
        <f t="shared" si="13"/>
        <v>0</v>
      </c>
    </row>
    <row r="26" spans="1:18" ht="15" hidden="1" customHeight="1" x14ac:dyDescent="0.25">
      <c r="A26" s="164"/>
      <c r="B26" s="165"/>
      <c r="C26" s="166"/>
      <c r="D26" s="167"/>
      <c r="E26" s="168"/>
      <c r="F26" s="169"/>
      <c r="G26" s="170">
        <f t="shared" si="14"/>
        <v>0</v>
      </c>
      <c r="H26" s="171"/>
      <c r="I26" s="171">
        <f t="shared" si="15"/>
        <v>0</v>
      </c>
      <c r="J26" s="170">
        <f t="shared" si="16"/>
        <v>0</v>
      </c>
      <c r="K26" s="172">
        <f t="shared" si="16"/>
        <v>0</v>
      </c>
      <c r="M26" s="158">
        <f t="shared" si="10"/>
        <v>0</v>
      </c>
      <c r="N26" s="158">
        <f t="shared" si="11"/>
        <v>0</v>
      </c>
      <c r="O26" s="158">
        <f t="shared" si="12"/>
        <v>0</v>
      </c>
      <c r="P26" s="159">
        <f t="shared" si="13"/>
        <v>0</v>
      </c>
    </row>
    <row r="27" spans="1:18" ht="15" hidden="1" customHeight="1" x14ac:dyDescent="0.25">
      <c r="A27" s="164"/>
      <c r="B27" s="165"/>
      <c r="C27" s="166"/>
      <c r="D27" s="167"/>
      <c r="E27" s="168"/>
      <c r="F27" s="169"/>
      <c r="G27" s="170">
        <f t="shared" si="14"/>
        <v>0</v>
      </c>
      <c r="H27" s="171"/>
      <c r="I27" s="171">
        <f t="shared" si="15"/>
        <v>0</v>
      </c>
      <c r="J27" s="170">
        <f t="shared" si="16"/>
        <v>0</v>
      </c>
      <c r="K27" s="172">
        <f t="shared" si="16"/>
        <v>0</v>
      </c>
      <c r="M27" s="158">
        <f t="shared" si="10"/>
        <v>0</v>
      </c>
      <c r="N27" s="158">
        <f t="shared" si="11"/>
        <v>0</v>
      </c>
      <c r="O27" s="158">
        <f t="shared" si="12"/>
        <v>0</v>
      </c>
      <c r="P27" s="159">
        <f t="shared" si="13"/>
        <v>0</v>
      </c>
    </row>
    <row r="28" spans="1:18" ht="14.25" hidden="1" customHeight="1" x14ac:dyDescent="0.25">
      <c r="A28" s="164"/>
      <c r="B28" s="165"/>
      <c r="C28" s="166"/>
      <c r="D28" s="167"/>
      <c r="E28" s="168"/>
      <c r="F28" s="169"/>
      <c r="G28" s="170">
        <f t="shared" si="14"/>
        <v>0</v>
      </c>
      <c r="H28" s="171"/>
      <c r="I28" s="171">
        <f t="shared" si="15"/>
        <v>0</v>
      </c>
      <c r="J28" s="170">
        <f t="shared" si="16"/>
        <v>0</v>
      </c>
      <c r="K28" s="172">
        <f t="shared" si="16"/>
        <v>0</v>
      </c>
      <c r="M28" s="158">
        <f t="shared" si="10"/>
        <v>0</v>
      </c>
      <c r="N28" s="158">
        <f t="shared" si="11"/>
        <v>0</v>
      </c>
      <c r="O28" s="158">
        <f t="shared" si="12"/>
        <v>0</v>
      </c>
      <c r="P28" s="159">
        <f t="shared" si="13"/>
        <v>0</v>
      </c>
    </row>
    <row r="29" spans="1:18" ht="15.75" hidden="1" customHeight="1" x14ac:dyDescent="0.25">
      <c r="A29" s="441" t="s">
        <v>115</v>
      </c>
      <c r="B29" s="442"/>
      <c r="C29" s="442"/>
      <c r="D29" s="442"/>
      <c r="E29" s="443"/>
      <c r="F29" s="160"/>
      <c r="G29" s="161"/>
      <c r="H29" s="162"/>
      <c r="I29" s="162"/>
      <c r="J29" s="161"/>
      <c r="K29" s="163"/>
      <c r="M29" s="158">
        <f t="shared" si="10"/>
        <v>0</v>
      </c>
      <c r="N29" s="158">
        <f t="shared" si="11"/>
        <v>0</v>
      </c>
      <c r="O29" s="158">
        <f t="shared" si="12"/>
        <v>0</v>
      </c>
      <c r="P29" s="159">
        <f t="shared" si="13"/>
        <v>0</v>
      </c>
    </row>
    <row r="30" spans="1:18"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si="10"/>
        <v>0</v>
      </c>
      <c r="N30" s="158">
        <f t="shared" si="11"/>
        <v>0</v>
      </c>
      <c r="O30" s="158">
        <f t="shared" si="12"/>
        <v>0</v>
      </c>
      <c r="P30" s="159">
        <f t="shared" si="13"/>
        <v>0</v>
      </c>
    </row>
    <row r="31" spans="1:18" ht="15" hidden="1" customHeight="1" x14ac:dyDescent="0.25">
      <c r="A31" s="164"/>
      <c r="B31" s="165"/>
      <c r="C31" s="166"/>
      <c r="D31" s="167"/>
      <c r="E31" s="168"/>
      <c r="F31" s="169"/>
      <c r="G31" s="170">
        <f t="shared" si="14"/>
        <v>0</v>
      </c>
      <c r="H31" s="171"/>
      <c r="I31" s="171">
        <f t="shared" si="15"/>
        <v>0</v>
      </c>
      <c r="J31" s="170">
        <f t="shared" si="16"/>
        <v>0</v>
      </c>
      <c r="K31" s="172">
        <f t="shared" si="16"/>
        <v>0</v>
      </c>
      <c r="M31" s="158">
        <f t="shared" si="10"/>
        <v>0</v>
      </c>
      <c r="N31" s="158">
        <f t="shared" si="11"/>
        <v>0</v>
      </c>
      <c r="O31" s="158">
        <f t="shared" si="12"/>
        <v>0</v>
      </c>
      <c r="P31" s="159">
        <f t="shared" si="13"/>
        <v>0</v>
      </c>
    </row>
    <row r="32" spans="1:18" ht="15" hidden="1" customHeight="1" x14ac:dyDescent="0.25">
      <c r="A32" s="164"/>
      <c r="B32" s="165"/>
      <c r="C32" s="166"/>
      <c r="D32" s="167"/>
      <c r="E32" s="168"/>
      <c r="F32" s="169"/>
      <c r="G32" s="170">
        <f t="shared" si="14"/>
        <v>0</v>
      </c>
      <c r="H32" s="171"/>
      <c r="I32" s="171">
        <f t="shared" si="15"/>
        <v>0</v>
      </c>
      <c r="J32" s="170">
        <f t="shared" si="16"/>
        <v>0</v>
      </c>
      <c r="K32" s="172">
        <f t="shared" si="16"/>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14"/>
        <v>0</v>
      </c>
      <c r="H33" s="171"/>
      <c r="I33" s="171">
        <f t="shared" si="15"/>
        <v>0</v>
      </c>
      <c r="J33" s="170">
        <f t="shared" si="16"/>
        <v>0</v>
      </c>
      <c r="K33" s="172">
        <f t="shared" si="16"/>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14"/>
        <v>0</v>
      </c>
      <c r="H34" s="171"/>
      <c r="I34" s="171">
        <f t="shared" si="15"/>
        <v>0</v>
      </c>
      <c r="J34" s="170">
        <f t="shared" si="16"/>
        <v>0</v>
      </c>
      <c r="K34" s="172">
        <f t="shared" si="16"/>
        <v>0</v>
      </c>
      <c r="M34" s="158">
        <f t="shared" si="10"/>
        <v>0</v>
      </c>
      <c r="N34" s="158">
        <f t="shared" si="11"/>
        <v>0</v>
      </c>
      <c r="O34" s="158">
        <f t="shared" si="12"/>
        <v>0</v>
      </c>
      <c r="P34" s="159">
        <f t="shared" si="13"/>
        <v>0</v>
      </c>
    </row>
    <row r="35" spans="1:16" ht="15.75" hidden="1" customHeight="1" x14ac:dyDescent="0.25">
      <c r="A35" s="441" t="s">
        <v>116</v>
      </c>
      <c r="B35" s="442"/>
      <c r="C35" s="442"/>
      <c r="D35" s="442"/>
      <c r="E35" s="443"/>
      <c r="F35" s="160"/>
      <c r="G35" s="161"/>
      <c r="H35" s="162"/>
      <c r="I35" s="162"/>
      <c r="J35" s="161"/>
      <c r="K35" s="163"/>
      <c r="M35" s="158">
        <f t="shared" si="10"/>
        <v>0</v>
      </c>
      <c r="N35" s="158">
        <f t="shared" si="11"/>
        <v>0</v>
      </c>
      <c r="O35" s="158">
        <f t="shared" si="12"/>
        <v>0</v>
      </c>
      <c r="P35" s="159">
        <f t="shared" si="13"/>
        <v>0</v>
      </c>
    </row>
    <row r="36" spans="1:16" ht="15" hidden="1" customHeight="1" x14ac:dyDescent="0.25">
      <c r="A36" s="164"/>
      <c r="B36" s="165"/>
      <c r="C36" s="166"/>
      <c r="D36" s="167"/>
      <c r="E36" s="168"/>
      <c r="F36" s="169"/>
      <c r="G36" s="170">
        <f t="shared" ref="G36" si="20">+F36*E36</f>
        <v>0</v>
      </c>
      <c r="H36" s="171"/>
      <c r="I36" s="171">
        <f t="shared" ref="I36" si="21">+H36*E36</f>
        <v>0</v>
      </c>
      <c r="J36" s="170">
        <f t="shared" ref="J36:K36" si="22">+H36+F36</f>
        <v>0</v>
      </c>
      <c r="K36" s="172">
        <f t="shared" si="22"/>
        <v>0</v>
      </c>
      <c r="M36" s="158">
        <f t="shared" si="10"/>
        <v>0</v>
      </c>
      <c r="N36" s="158">
        <f t="shared" si="11"/>
        <v>0</v>
      </c>
      <c r="O36" s="158">
        <f t="shared" si="12"/>
        <v>0</v>
      </c>
      <c r="P36" s="159">
        <f t="shared" si="13"/>
        <v>0</v>
      </c>
    </row>
    <row r="37" spans="1:16" ht="15" hidden="1" customHeight="1" x14ac:dyDescent="0.25">
      <c r="A37" s="164"/>
      <c r="B37" s="165"/>
      <c r="C37" s="166"/>
      <c r="D37" s="167"/>
      <c r="E37" s="168"/>
      <c r="F37" s="169"/>
      <c r="G37" s="170">
        <f t="shared" si="14"/>
        <v>0</v>
      </c>
      <c r="H37" s="171"/>
      <c r="I37" s="171">
        <f t="shared" si="15"/>
        <v>0</v>
      </c>
      <c r="J37" s="170">
        <f t="shared" si="16"/>
        <v>0</v>
      </c>
      <c r="K37" s="172">
        <f t="shared" si="16"/>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14"/>
        <v>0</v>
      </c>
      <c r="H38" s="171"/>
      <c r="I38" s="171">
        <f t="shared" si="15"/>
        <v>0</v>
      </c>
      <c r="J38" s="170">
        <f t="shared" si="16"/>
        <v>0</v>
      </c>
      <c r="K38" s="172">
        <f t="shared" si="16"/>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14"/>
        <v>0</v>
      </c>
      <c r="H39" s="171"/>
      <c r="I39" s="171">
        <f t="shared" si="15"/>
        <v>0</v>
      </c>
      <c r="J39" s="170">
        <f t="shared" si="16"/>
        <v>0</v>
      </c>
      <c r="K39" s="172">
        <f t="shared" si="16"/>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14"/>
        <v>0</v>
      </c>
      <c r="H40" s="171"/>
      <c r="I40" s="171">
        <f t="shared" si="15"/>
        <v>0</v>
      </c>
      <c r="J40" s="170">
        <f t="shared" ref="J40:K40" si="23">+H40+F40</f>
        <v>0</v>
      </c>
      <c r="K40" s="172">
        <f t="shared" si="23"/>
        <v>0</v>
      </c>
      <c r="M40" s="158">
        <f t="shared" si="10"/>
        <v>0</v>
      </c>
      <c r="N40" s="158">
        <f t="shared" si="11"/>
        <v>0</v>
      </c>
      <c r="O40" s="158">
        <f t="shared" si="12"/>
        <v>0</v>
      </c>
      <c r="P40" s="159">
        <f t="shared" si="13"/>
        <v>0</v>
      </c>
    </row>
    <row r="41" spans="1:16" ht="15.75" hidden="1" customHeight="1" x14ac:dyDescent="0.25">
      <c r="A41" s="441" t="s">
        <v>117</v>
      </c>
      <c r="B41" s="442"/>
      <c r="C41" s="442"/>
      <c r="D41" s="442"/>
      <c r="E41" s="443"/>
      <c r="F41" s="160"/>
      <c r="G41" s="161"/>
      <c r="H41" s="162"/>
      <c r="I41" s="162"/>
      <c r="J41" s="161"/>
      <c r="K41" s="163"/>
      <c r="M41" s="158">
        <f t="shared" si="10"/>
        <v>0</v>
      </c>
      <c r="N41" s="158">
        <f t="shared" si="11"/>
        <v>0</v>
      </c>
      <c r="O41" s="158">
        <f t="shared" si="12"/>
        <v>0</v>
      </c>
      <c r="P41" s="159">
        <f t="shared" si="13"/>
        <v>0</v>
      </c>
    </row>
    <row r="42" spans="1:16" ht="15" hidden="1" customHeight="1" x14ac:dyDescent="0.25">
      <c r="A42" s="164"/>
      <c r="B42" s="165"/>
      <c r="C42" s="166"/>
      <c r="D42" s="167"/>
      <c r="E42" s="168"/>
      <c r="F42" s="169"/>
      <c r="G42" s="170">
        <f t="shared" ref="G42" si="24">+F42*E42</f>
        <v>0</v>
      </c>
      <c r="H42" s="171"/>
      <c r="I42" s="171">
        <f t="shared" ref="I42" si="25">+H42*E42</f>
        <v>0</v>
      </c>
      <c r="J42" s="170">
        <f t="shared" ref="J42:K42" si="26">+H42+F42</f>
        <v>0</v>
      </c>
      <c r="K42" s="172">
        <f t="shared" si="26"/>
        <v>0</v>
      </c>
      <c r="M42" s="158">
        <f t="shared" si="10"/>
        <v>0</v>
      </c>
      <c r="N42" s="158">
        <f t="shared" si="11"/>
        <v>0</v>
      </c>
      <c r="O42" s="158">
        <f t="shared" si="12"/>
        <v>0</v>
      </c>
      <c r="P42" s="159">
        <f t="shared" si="13"/>
        <v>0</v>
      </c>
    </row>
    <row r="43" spans="1:16" ht="15" hidden="1" customHeight="1" x14ac:dyDescent="0.25">
      <c r="A43" s="164"/>
      <c r="B43" s="165"/>
      <c r="C43" s="166"/>
      <c r="D43" s="167"/>
      <c r="E43" s="168"/>
      <c r="F43" s="169"/>
      <c r="G43" s="170"/>
      <c r="H43" s="171"/>
      <c r="I43" s="171"/>
      <c r="J43" s="170"/>
      <c r="K43" s="172"/>
      <c r="M43" s="158">
        <f t="shared" si="10"/>
        <v>0</v>
      </c>
      <c r="N43" s="158">
        <f t="shared" si="11"/>
        <v>0</v>
      </c>
      <c r="O43" s="158">
        <f t="shared" si="12"/>
        <v>0</v>
      </c>
      <c r="P43" s="159">
        <f t="shared" si="13"/>
        <v>0</v>
      </c>
    </row>
    <row r="44" spans="1:16" ht="15" hidden="1" customHeight="1" x14ac:dyDescent="0.25">
      <c r="A44" s="164"/>
      <c r="B44" s="165"/>
      <c r="C44" s="166"/>
      <c r="D44" s="167"/>
      <c r="E44" s="168"/>
      <c r="F44" s="169"/>
      <c r="G44" s="170">
        <f t="shared" ref="G44:G46" si="27">+F44*E44</f>
        <v>0</v>
      </c>
      <c r="H44" s="171"/>
      <c r="I44" s="171">
        <f t="shared" ref="I44:I46" si="28">+H44*E44</f>
        <v>0</v>
      </c>
      <c r="J44" s="170">
        <f t="shared" ref="J44:K46" si="29">+H44+F44</f>
        <v>0</v>
      </c>
      <c r="K44" s="172">
        <f t="shared" si="29"/>
        <v>0</v>
      </c>
      <c r="M44" s="158">
        <f t="shared" si="10"/>
        <v>0</v>
      </c>
      <c r="N44" s="158">
        <f t="shared" si="11"/>
        <v>0</v>
      </c>
      <c r="O44" s="158">
        <f t="shared" si="12"/>
        <v>0</v>
      </c>
      <c r="P44" s="159">
        <f t="shared" si="13"/>
        <v>0</v>
      </c>
    </row>
    <row r="45" spans="1:16" ht="15" hidden="1" customHeight="1" x14ac:dyDescent="0.25">
      <c r="A45" s="164"/>
      <c r="B45" s="165"/>
      <c r="C45" s="166"/>
      <c r="D45" s="167"/>
      <c r="E45" s="168"/>
      <c r="F45" s="169"/>
      <c r="G45" s="170">
        <f t="shared" si="27"/>
        <v>0</v>
      </c>
      <c r="H45" s="171"/>
      <c r="I45" s="171">
        <f t="shared" si="28"/>
        <v>0</v>
      </c>
      <c r="J45" s="170">
        <f t="shared" si="29"/>
        <v>0</v>
      </c>
      <c r="K45" s="172">
        <f t="shared" si="29"/>
        <v>0</v>
      </c>
      <c r="M45" s="158">
        <f t="shared" si="10"/>
        <v>0</v>
      </c>
      <c r="N45" s="158">
        <f t="shared" si="11"/>
        <v>0</v>
      </c>
      <c r="O45" s="158">
        <f t="shared" si="12"/>
        <v>0</v>
      </c>
      <c r="P45" s="159">
        <f t="shared" si="13"/>
        <v>0</v>
      </c>
    </row>
    <row r="46" spans="1:16" ht="15" customHeight="1" thickBot="1" x14ac:dyDescent="0.3">
      <c r="A46" s="164"/>
      <c r="B46" s="165"/>
      <c r="C46" s="166"/>
      <c r="D46" s="167"/>
      <c r="E46" s="168"/>
      <c r="F46" s="169"/>
      <c r="G46" s="170">
        <f t="shared" si="27"/>
        <v>0</v>
      </c>
      <c r="H46" s="171"/>
      <c r="I46" s="171">
        <f t="shared" si="28"/>
        <v>0</v>
      </c>
      <c r="J46" s="170">
        <f t="shared" si="29"/>
        <v>0</v>
      </c>
      <c r="K46" s="172">
        <f t="shared" si="29"/>
        <v>0</v>
      </c>
      <c r="M46" s="158">
        <f t="shared" si="10"/>
        <v>0</v>
      </c>
      <c r="N46" s="158">
        <f t="shared" si="11"/>
        <v>0</v>
      </c>
      <c r="O46" s="158">
        <f t="shared" si="12"/>
        <v>0</v>
      </c>
      <c r="P46" s="159">
        <f t="shared" si="13"/>
        <v>0</v>
      </c>
    </row>
    <row r="47" spans="1:16" ht="35.1" customHeight="1" thickBot="1" x14ac:dyDescent="0.3">
      <c r="A47" s="444" t="str">
        <f>CONCATENATE("TOTAL (",A2," ",D2,") =")</f>
        <v>TOTAL (Screed Measurements - L-14 ) =</v>
      </c>
      <c r="B47" s="445"/>
      <c r="C47" s="445"/>
      <c r="D47" s="445"/>
      <c r="E47" s="446"/>
      <c r="F47" s="173">
        <f t="shared" ref="F47:K47" si="30">SUM(F6:F46)</f>
        <v>14</v>
      </c>
      <c r="G47" s="173">
        <f t="shared" si="30"/>
        <v>1125.18</v>
      </c>
      <c r="H47" s="174">
        <f t="shared" si="30"/>
        <v>0</v>
      </c>
      <c r="I47" s="174">
        <f t="shared" si="30"/>
        <v>0</v>
      </c>
      <c r="J47" s="173">
        <f t="shared" si="30"/>
        <v>14</v>
      </c>
      <c r="K47" s="175">
        <f t="shared" si="30"/>
        <v>1125.18</v>
      </c>
      <c r="M47" s="158">
        <f>+SUM(M6:M46)</f>
        <v>0</v>
      </c>
      <c r="N47" s="158">
        <f>+SUM(N6:N46)</f>
        <v>0</v>
      </c>
      <c r="O47" s="158">
        <f>+SUM(O6:O46)</f>
        <v>14</v>
      </c>
      <c r="P47" s="158">
        <f>+SUM(P6:P46)</f>
        <v>0.7</v>
      </c>
    </row>
    <row r="48" spans="1:16" x14ac:dyDescent="0.25">
      <c r="I48" s="179"/>
      <c r="J48" s="180"/>
      <c r="K48" s="180"/>
      <c r="M48" s="147"/>
      <c r="N48" s="147"/>
      <c r="O48" s="147"/>
    </row>
    <row r="49" spans="2:15" x14ac:dyDescent="0.25">
      <c r="I49" s="179"/>
      <c r="J49" s="179">
        <f>SUM(J7:J46)</f>
        <v>14</v>
      </c>
      <c r="K49" s="179">
        <f>SUM(K7:K46)</f>
        <v>1125.18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51mm to 60mm thick(Prepacked Screed)</v>
      </c>
      <c r="C51" s="187"/>
      <c r="D51" s="187"/>
      <c r="E51" s="188"/>
      <c r="F51" s="189">
        <f t="shared" ref="F51:K51" si="31">+SUM(F8:F46)</f>
        <v>14</v>
      </c>
      <c r="G51" s="189">
        <f t="shared" si="31"/>
        <v>1125.18</v>
      </c>
      <c r="H51" s="190">
        <f t="shared" si="31"/>
        <v>0</v>
      </c>
      <c r="I51" s="190">
        <f t="shared" si="31"/>
        <v>0</v>
      </c>
      <c r="J51" s="189">
        <f t="shared" si="31"/>
        <v>14</v>
      </c>
      <c r="K51" s="189">
        <f t="shared" si="31"/>
        <v>1125.18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2">SUM(F50:F57)</f>
        <v>14</v>
      </c>
      <c r="G58" s="192">
        <f t="shared" si="32"/>
        <v>1125.18</v>
      </c>
      <c r="H58" s="192">
        <f t="shared" si="32"/>
        <v>0</v>
      </c>
      <c r="I58" s="192">
        <f t="shared" si="32"/>
        <v>0</v>
      </c>
      <c r="J58" s="192">
        <f t="shared" si="32"/>
        <v>14</v>
      </c>
      <c r="K58" s="192">
        <f t="shared" si="32"/>
        <v>1125.18</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tint="0.39997558519241921"/>
    <pageSetUpPr fitToPage="1"/>
  </sheetPr>
  <dimension ref="A1:R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319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6" si="3">+H9</f>
        <v>0</v>
      </c>
      <c r="N9" s="158">
        <f t="shared" ref="N9:N16" si="4">+H9*D9/1000</f>
        <v>0</v>
      </c>
      <c r="O9" s="158">
        <f t="shared" ref="O9:O16" si="5">+J9</f>
        <v>0</v>
      </c>
      <c r="P9" s="159">
        <f t="shared" ref="P9:P16"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ref="M17:M42" si="7">+H17</f>
        <v>0</v>
      </c>
      <c r="N17" s="158">
        <f t="shared" ref="N17:N42" si="8">+H17*D17/1000</f>
        <v>0</v>
      </c>
      <c r="O17" s="158">
        <f t="shared" ref="O17:O42" si="9">+J17</f>
        <v>0</v>
      </c>
      <c r="P17" s="159">
        <f t="shared" ref="P17:P42" si="10">+J17*D17/1000</f>
        <v>0</v>
      </c>
    </row>
    <row r="18" spans="1:18" ht="15.75" customHeight="1" x14ac:dyDescent="0.25">
      <c r="A18" s="441" t="s">
        <v>315</v>
      </c>
      <c r="B18" s="442"/>
      <c r="C18" s="442"/>
      <c r="D18" s="442"/>
      <c r="E18" s="443"/>
      <c r="F18" s="160"/>
      <c r="G18" s="161"/>
      <c r="H18" s="162"/>
      <c r="I18" s="162"/>
      <c r="J18" s="161"/>
      <c r="K18" s="163"/>
      <c r="M18" s="158">
        <f t="shared" si="7"/>
        <v>0</v>
      </c>
      <c r="N18" s="158">
        <f t="shared" si="8"/>
        <v>0</v>
      </c>
      <c r="O18" s="158">
        <f t="shared" si="9"/>
        <v>0</v>
      </c>
      <c r="P18" s="159">
        <f t="shared" si="10"/>
        <v>0</v>
      </c>
    </row>
    <row r="19" spans="1:18" ht="29.25" customHeight="1" x14ac:dyDescent="0.25">
      <c r="A19" s="164">
        <v>1</v>
      </c>
      <c r="B19" s="165" t="s">
        <v>316</v>
      </c>
      <c r="C19" s="166" t="s">
        <v>317</v>
      </c>
      <c r="D19" s="167">
        <v>50</v>
      </c>
      <c r="E19" s="168">
        <v>80.37</v>
      </c>
      <c r="F19" s="169">
        <v>15</v>
      </c>
      <c r="G19" s="170">
        <v>1205.5500000000002</v>
      </c>
      <c r="H19" s="171"/>
      <c r="I19" s="171">
        <f t="shared" ref="I19" si="11">+H19*E19</f>
        <v>0</v>
      </c>
      <c r="J19" s="170">
        <f t="shared" ref="J19:K19" si="12">+H19+F19</f>
        <v>15</v>
      </c>
      <c r="K19" s="172">
        <f t="shared" si="12"/>
        <v>1205.5500000000002</v>
      </c>
      <c r="L19" s="142">
        <v>62.25</v>
      </c>
      <c r="M19" s="158">
        <f t="shared" si="7"/>
        <v>0</v>
      </c>
      <c r="N19" s="158">
        <f t="shared" si="8"/>
        <v>0</v>
      </c>
      <c r="O19" s="158">
        <f t="shared" si="9"/>
        <v>15</v>
      </c>
      <c r="P19" s="159">
        <f t="shared" si="10"/>
        <v>0.75</v>
      </c>
    </row>
    <row r="20" spans="1:18" ht="15" customHeight="1" x14ac:dyDescent="0.25">
      <c r="A20" s="164"/>
      <c r="B20" s="165"/>
      <c r="C20" s="166"/>
      <c r="D20" s="167"/>
      <c r="E20" s="168"/>
      <c r="F20" s="169"/>
      <c r="G20" s="170">
        <f t="shared" si="0"/>
        <v>0</v>
      </c>
      <c r="H20" s="171"/>
      <c r="I20" s="171"/>
      <c r="J20" s="170">
        <f t="shared" si="2"/>
        <v>0</v>
      </c>
      <c r="K20" s="172">
        <f t="shared" si="2"/>
        <v>0</v>
      </c>
      <c r="M20" s="158">
        <f t="shared" si="7"/>
        <v>0</v>
      </c>
      <c r="N20" s="158">
        <f t="shared" si="8"/>
        <v>0</v>
      </c>
      <c r="O20" s="158">
        <f t="shared" si="9"/>
        <v>0</v>
      </c>
      <c r="P20" s="159">
        <f t="shared" si="10"/>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8" ht="15.75" customHeight="1" x14ac:dyDescent="0.25">
      <c r="A23" s="441" t="s">
        <v>113</v>
      </c>
      <c r="B23" s="442"/>
      <c r="C23" s="442"/>
      <c r="D23" s="442"/>
      <c r="E23" s="443"/>
      <c r="F23" s="160"/>
      <c r="G23" s="161"/>
      <c r="H23" s="162"/>
      <c r="I23" s="162"/>
      <c r="J23" s="161"/>
      <c r="K23" s="163"/>
      <c r="M23" s="158">
        <f t="shared" si="7"/>
        <v>0</v>
      </c>
      <c r="N23" s="158">
        <f t="shared" si="8"/>
        <v>0</v>
      </c>
      <c r="O23" s="158">
        <f t="shared" si="9"/>
        <v>0</v>
      </c>
      <c r="P23" s="159">
        <f t="shared" si="10"/>
        <v>0</v>
      </c>
    </row>
    <row r="24" spans="1:18" ht="28.5" customHeight="1" x14ac:dyDescent="0.25">
      <c r="A24" s="164">
        <v>1</v>
      </c>
      <c r="B24" s="165" t="s">
        <v>406</v>
      </c>
      <c r="C24" s="166" t="s">
        <v>400</v>
      </c>
      <c r="D24" s="167">
        <v>68</v>
      </c>
      <c r="E24" s="168">
        <v>62.25</v>
      </c>
      <c r="F24" s="338">
        <f>10.34*0.9</f>
        <v>9.3060000000000009</v>
      </c>
      <c r="G24" s="170">
        <v>579.2985000000001</v>
      </c>
      <c r="H24" s="171"/>
      <c r="I24" s="171"/>
      <c r="J24" s="170">
        <f t="shared" ref="J24:K39" si="13">+H24+F24</f>
        <v>9.3060000000000009</v>
      </c>
      <c r="K24" s="172">
        <f t="shared" si="13"/>
        <v>579.2985000000001</v>
      </c>
      <c r="M24" s="158">
        <f t="shared" si="7"/>
        <v>0</v>
      </c>
      <c r="N24" s="158">
        <f t="shared" si="8"/>
        <v>0</v>
      </c>
      <c r="O24" s="158">
        <f t="shared" si="9"/>
        <v>9.3060000000000009</v>
      </c>
      <c r="P24" s="159">
        <f t="shared" si="10"/>
        <v>0.63280800000000015</v>
      </c>
    </row>
    <row r="25" spans="1:18" ht="15" customHeight="1" x14ac:dyDescent="0.25">
      <c r="A25" s="164"/>
      <c r="B25" s="165"/>
      <c r="C25" s="166"/>
      <c r="D25" s="167"/>
      <c r="E25" s="168"/>
      <c r="F25" s="169"/>
      <c r="G25" s="170">
        <f t="shared" ref="G25:G40" si="14">+F25*E25</f>
        <v>0</v>
      </c>
      <c r="H25" s="171"/>
      <c r="I25" s="171"/>
      <c r="J25" s="170">
        <f t="shared" si="13"/>
        <v>0</v>
      </c>
      <c r="K25" s="172">
        <f t="shared" si="13"/>
        <v>0</v>
      </c>
      <c r="M25" s="158">
        <f t="shared" si="7"/>
        <v>0</v>
      </c>
      <c r="N25" s="158">
        <f t="shared" si="8"/>
        <v>0</v>
      </c>
      <c r="O25" s="158">
        <f t="shared" si="9"/>
        <v>0</v>
      </c>
      <c r="P25" s="159">
        <f t="shared" si="10"/>
        <v>0</v>
      </c>
    </row>
    <row r="26" spans="1:18" ht="15" customHeight="1" x14ac:dyDescent="0.25">
      <c r="A26" s="164"/>
      <c r="B26" s="165"/>
      <c r="C26" s="166"/>
      <c r="D26" s="167"/>
      <c r="E26" s="168"/>
      <c r="F26" s="169"/>
      <c r="G26" s="170">
        <f t="shared" si="14"/>
        <v>0</v>
      </c>
      <c r="H26" s="171"/>
      <c r="I26" s="171"/>
      <c r="J26" s="170">
        <f t="shared" si="13"/>
        <v>0</v>
      </c>
      <c r="K26" s="172">
        <f t="shared" si="13"/>
        <v>0</v>
      </c>
      <c r="M26" s="158">
        <f t="shared" si="7"/>
        <v>0</v>
      </c>
      <c r="N26" s="158">
        <f t="shared" si="8"/>
        <v>0</v>
      </c>
      <c r="O26" s="158">
        <f t="shared" si="9"/>
        <v>0</v>
      </c>
      <c r="P26" s="159">
        <f t="shared" si="10"/>
        <v>0</v>
      </c>
    </row>
    <row r="27" spans="1:18" ht="15" customHeight="1" x14ac:dyDescent="0.25">
      <c r="A27" s="164"/>
      <c r="B27" s="165"/>
      <c r="C27" s="166"/>
      <c r="D27" s="167"/>
      <c r="E27" s="168"/>
      <c r="F27" s="169"/>
      <c r="G27" s="170">
        <f t="shared" si="14"/>
        <v>0</v>
      </c>
      <c r="H27" s="171"/>
      <c r="I27" s="171"/>
      <c r="J27" s="170">
        <f t="shared" si="13"/>
        <v>0</v>
      </c>
      <c r="K27" s="172">
        <f t="shared" si="13"/>
        <v>0</v>
      </c>
      <c r="M27" s="158">
        <f t="shared" si="7"/>
        <v>0</v>
      </c>
      <c r="N27" s="158">
        <f t="shared" si="8"/>
        <v>0</v>
      </c>
      <c r="O27" s="158">
        <f t="shared" si="9"/>
        <v>0</v>
      </c>
      <c r="P27" s="159">
        <f t="shared" si="10"/>
        <v>0</v>
      </c>
    </row>
    <row r="28" spans="1:18" ht="14.25" customHeight="1" x14ac:dyDescent="0.25">
      <c r="A28" s="164"/>
      <c r="B28" s="165"/>
      <c r="C28" s="166"/>
      <c r="D28" s="167"/>
      <c r="E28" s="168"/>
      <c r="F28" s="169"/>
      <c r="G28" s="170">
        <f t="shared" si="14"/>
        <v>0</v>
      </c>
      <c r="H28" s="171"/>
      <c r="I28" s="171"/>
      <c r="J28" s="170">
        <f t="shared" si="13"/>
        <v>0</v>
      </c>
      <c r="K28" s="172">
        <f t="shared" si="13"/>
        <v>0</v>
      </c>
      <c r="M28" s="158">
        <f t="shared" si="7"/>
        <v>0</v>
      </c>
      <c r="N28" s="158">
        <f t="shared" si="8"/>
        <v>0</v>
      </c>
      <c r="O28" s="158">
        <f t="shared" si="9"/>
        <v>0</v>
      </c>
      <c r="P28" s="159">
        <f t="shared" si="10"/>
        <v>0</v>
      </c>
    </row>
    <row r="29" spans="1:18" ht="15.75" customHeight="1" x14ac:dyDescent="0.25">
      <c r="A29" s="441" t="s">
        <v>115</v>
      </c>
      <c r="B29" s="442"/>
      <c r="C29" s="442"/>
      <c r="D29" s="442"/>
      <c r="E29" s="443"/>
      <c r="F29" s="160"/>
      <c r="G29" s="161"/>
      <c r="H29" s="162"/>
      <c r="I29" s="162"/>
      <c r="J29" s="161"/>
      <c r="K29" s="163"/>
      <c r="M29" s="158">
        <f t="shared" si="7"/>
        <v>0</v>
      </c>
      <c r="N29" s="158">
        <f t="shared" si="8"/>
        <v>0</v>
      </c>
      <c r="O29" s="158">
        <f t="shared" si="9"/>
        <v>0</v>
      </c>
      <c r="P29" s="159">
        <f t="shared" si="10"/>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7"/>
        <v>0</v>
      </c>
      <c r="N30" s="158">
        <f t="shared" si="8"/>
        <v>0</v>
      </c>
      <c r="O30" s="158">
        <f t="shared" si="9"/>
        <v>0</v>
      </c>
      <c r="P30" s="159">
        <f t="shared" si="10"/>
        <v>0</v>
      </c>
    </row>
    <row r="31" spans="1:18" ht="15" customHeight="1" x14ac:dyDescent="0.25">
      <c r="A31" s="164"/>
      <c r="B31" s="165"/>
      <c r="C31" s="166"/>
      <c r="D31" s="167"/>
      <c r="E31" s="168"/>
      <c r="F31" s="169"/>
      <c r="G31" s="170">
        <f t="shared" si="14"/>
        <v>0</v>
      </c>
      <c r="H31" s="171"/>
      <c r="I31" s="171">
        <f t="shared" ref="I31:I40" si="18">+H31*E31</f>
        <v>0</v>
      </c>
      <c r="J31" s="170">
        <f t="shared" si="13"/>
        <v>0</v>
      </c>
      <c r="K31" s="172">
        <f t="shared" si="13"/>
        <v>0</v>
      </c>
      <c r="M31" s="158">
        <f t="shared" si="7"/>
        <v>0</v>
      </c>
      <c r="N31" s="158">
        <f t="shared" si="8"/>
        <v>0</v>
      </c>
      <c r="O31" s="158">
        <f t="shared" si="9"/>
        <v>0</v>
      </c>
      <c r="P31" s="159">
        <f t="shared" si="10"/>
        <v>0</v>
      </c>
    </row>
    <row r="32" spans="1:18" ht="15" customHeight="1" x14ac:dyDescent="0.25">
      <c r="A32" s="164"/>
      <c r="B32" s="165"/>
      <c r="C32" s="166"/>
      <c r="D32" s="167"/>
      <c r="E32" s="168"/>
      <c r="F32" s="169"/>
      <c r="G32" s="170">
        <f t="shared" si="14"/>
        <v>0</v>
      </c>
      <c r="H32" s="171"/>
      <c r="I32" s="171">
        <f t="shared" si="18"/>
        <v>0</v>
      </c>
      <c r="J32" s="170">
        <f t="shared" si="13"/>
        <v>0</v>
      </c>
      <c r="K32" s="172">
        <f t="shared" si="13"/>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8"/>
        <v>0</v>
      </c>
      <c r="J33" s="170">
        <f t="shared" si="13"/>
        <v>0</v>
      </c>
      <c r="K33" s="172">
        <f t="shared" si="13"/>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8"/>
        <v>0</v>
      </c>
      <c r="J34" s="170">
        <f t="shared" si="13"/>
        <v>0</v>
      </c>
      <c r="K34" s="172">
        <f t="shared" si="13"/>
        <v>0</v>
      </c>
      <c r="M34" s="158">
        <f t="shared" si="7"/>
        <v>0</v>
      </c>
      <c r="N34" s="158">
        <f t="shared" si="8"/>
        <v>0</v>
      </c>
      <c r="O34" s="158">
        <f t="shared" si="9"/>
        <v>0</v>
      </c>
      <c r="P34" s="159">
        <f t="shared" si="10"/>
        <v>0</v>
      </c>
    </row>
    <row r="35" spans="1:16" ht="15.75" customHeight="1" x14ac:dyDescent="0.25">
      <c r="A35" s="441" t="s">
        <v>116</v>
      </c>
      <c r="B35" s="442"/>
      <c r="C35" s="442"/>
      <c r="D35" s="442"/>
      <c r="E35" s="443"/>
      <c r="F35" s="160"/>
      <c r="G35" s="161"/>
      <c r="H35" s="162"/>
      <c r="I35" s="162"/>
      <c r="J35" s="161"/>
      <c r="K35" s="163"/>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ref="G36" si="19">+F36*E36</f>
        <v>0</v>
      </c>
      <c r="H36" s="171"/>
      <c r="I36" s="171">
        <f t="shared" ref="I36" si="20">+H36*E36</f>
        <v>0</v>
      </c>
      <c r="J36" s="170">
        <f t="shared" ref="J36:K36" si="21">+H36+F36</f>
        <v>0</v>
      </c>
      <c r="K36" s="172">
        <f t="shared" si="21"/>
        <v>0</v>
      </c>
      <c r="M36" s="158">
        <f t="shared" si="7"/>
        <v>0</v>
      </c>
      <c r="N36" s="158">
        <f t="shared" si="8"/>
        <v>0</v>
      </c>
      <c r="O36" s="158">
        <f t="shared" si="9"/>
        <v>0</v>
      </c>
      <c r="P36" s="159">
        <f t="shared" si="10"/>
        <v>0</v>
      </c>
    </row>
    <row r="37" spans="1:16" ht="15" customHeight="1" x14ac:dyDescent="0.25">
      <c r="A37" s="164"/>
      <c r="B37" s="165"/>
      <c r="C37" s="166"/>
      <c r="D37" s="167"/>
      <c r="E37" s="168"/>
      <c r="F37" s="169"/>
      <c r="G37" s="170">
        <f t="shared" si="14"/>
        <v>0</v>
      </c>
      <c r="H37" s="171"/>
      <c r="I37" s="171">
        <f t="shared" si="18"/>
        <v>0</v>
      </c>
      <c r="J37" s="170">
        <f t="shared" si="13"/>
        <v>0</v>
      </c>
      <c r="K37" s="172">
        <f t="shared" si="13"/>
        <v>0</v>
      </c>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si="14"/>
        <v>0</v>
      </c>
      <c r="H38" s="171"/>
      <c r="I38" s="171">
        <f t="shared" si="18"/>
        <v>0</v>
      </c>
      <c r="J38" s="170">
        <f t="shared" si="13"/>
        <v>0</v>
      </c>
      <c r="K38" s="172">
        <f t="shared" si="13"/>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8"/>
        <v>0</v>
      </c>
      <c r="J39" s="170">
        <f t="shared" si="13"/>
        <v>0</v>
      </c>
      <c r="K39" s="172">
        <f t="shared" si="13"/>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8"/>
        <v>0</v>
      </c>
      <c r="J40" s="170">
        <f t="shared" ref="J40:K40" si="22">+H40+F40</f>
        <v>0</v>
      </c>
      <c r="K40" s="172">
        <f t="shared" si="22"/>
        <v>0</v>
      </c>
      <c r="M40" s="158">
        <f t="shared" si="7"/>
        <v>0</v>
      </c>
      <c r="N40" s="158">
        <f t="shared" si="8"/>
        <v>0</v>
      </c>
      <c r="O40" s="158">
        <f t="shared" si="9"/>
        <v>0</v>
      </c>
      <c r="P40" s="159">
        <f t="shared" si="10"/>
        <v>0</v>
      </c>
    </row>
    <row r="41" spans="1:16" ht="15.75" customHeight="1" x14ac:dyDescent="0.25">
      <c r="A41" s="441" t="s">
        <v>117</v>
      </c>
      <c r="B41" s="442"/>
      <c r="C41" s="442"/>
      <c r="D41" s="442"/>
      <c r="E41" s="443"/>
      <c r="F41" s="160"/>
      <c r="G41" s="161"/>
      <c r="H41" s="162"/>
      <c r="I41" s="162"/>
      <c r="J41" s="161"/>
      <c r="K41" s="163"/>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ref="G42" si="23">+F42*E42</f>
        <v>0</v>
      </c>
      <c r="H42" s="171"/>
      <c r="I42" s="171">
        <f t="shared" ref="I42" si="24">+H42*E42</f>
        <v>0</v>
      </c>
      <c r="J42" s="170">
        <f t="shared" ref="J42:K42" si="25">+H42+F42</f>
        <v>0</v>
      </c>
      <c r="K42" s="172">
        <f t="shared" si="25"/>
        <v>0</v>
      </c>
      <c r="M42" s="158">
        <f t="shared" si="7"/>
        <v>0</v>
      </c>
      <c r="N42" s="158">
        <f t="shared" si="8"/>
        <v>0</v>
      </c>
      <c r="O42" s="158">
        <f t="shared" si="9"/>
        <v>0</v>
      </c>
      <c r="P42" s="159">
        <f t="shared" si="10"/>
        <v>0</v>
      </c>
    </row>
    <row r="43" spans="1:16" ht="15" customHeight="1" x14ac:dyDescent="0.25">
      <c r="A43" s="164"/>
      <c r="B43" s="165"/>
      <c r="C43" s="166"/>
      <c r="D43" s="167"/>
      <c r="E43" s="168"/>
      <c r="F43" s="169"/>
      <c r="G43" s="170"/>
      <c r="H43" s="171"/>
      <c r="I43" s="171"/>
      <c r="J43" s="170"/>
      <c r="K43" s="172"/>
      <c r="M43" s="158">
        <f t="shared" ref="M43:M46" si="26">+H43</f>
        <v>0</v>
      </c>
      <c r="N43" s="158">
        <f t="shared" ref="N43:N46" si="27">+H43*D43/1000</f>
        <v>0</v>
      </c>
      <c r="O43" s="158">
        <f t="shared" ref="O43:O46" si="28">+J43</f>
        <v>0</v>
      </c>
      <c r="P43" s="159">
        <f t="shared" ref="P43:P46" si="29">+J43*D43/1000</f>
        <v>0</v>
      </c>
    </row>
    <row r="44" spans="1:16" ht="15" customHeight="1" x14ac:dyDescent="0.25">
      <c r="A44" s="164"/>
      <c r="B44" s="165"/>
      <c r="C44" s="166"/>
      <c r="D44" s="167"/>
      <c r="E44" s="168"/>
      <c r="F44" s="169"/>
      <c r="G44" s="170">
        <f t="shared" ref="G44:G46" si="30">+F44*E44</f>
        <v>0</v>
      </c>
      <c r="H44" s="171"/>
      <c r="I44" s="171">
        <f t="shared" ref="I44:I46" si="31">+H44*E44</f>
        <v>0</v>
      </c>
      <c r="J44" s="170">
        <f t="shared" ref="J44:K46" si="32">+H44+F44</f>
        <v>0</v>
      </c>
      <c r="K44" s="172">
        <f t="shared" si="32"/>
        <v>0</v>
      </c>
      <c r="M44" s="158">
        <f t="shared" si="26"/>
        <v>0</v>
      </c>
      <c r="N44" s="158">
        <f t="shared" si="27"/>
        <v>0</v>
      </c>
      <c r="O44" s="158">
        <f t="shared" si="28"/>
        <v>0</v>
      </c>
      <c r="P44" s="159">
        <f t="shared" si="29"/>
        <v>0</v>
      </c>
    </row>
    <row r="45" spans="1:16" ht="15" customHeight="1" x14ac:dyDescent="0.25">
      <c r="A45" s="164"/>
      <c r="B45" s="165"/>
      <c r="C45" s="166"/>
      <c r="D45" s="167"/>
      <c r="E45" s="168"/>
      <c r="F45" s="169"/>
      <c r="G45" s="170">
        <f t="shared" si="30"/>
        <v>0</v>
      </c>
      <c r="H45" s="171"/>
      <c r="I45" s="171">
        <f t="shared" si="31"/>
        <v>0</v>
      </c>
      <c r="J45" s="170">
        <f t="shared" si="32"/>
        <v>0</v>
      </c>
      <c r="K45" s="172">
        <f t="shared" si="32"/>
        <v>0</v>
      </c>
      <c r="M45" s="158">
        <f t="shared" si="26"/>
        <v>0</v>
      </c>
      <c r="N45" s="158">
        <f t="shared" si="27"/>
        <v>0</v>
      </c>
      <c r="O45" s="158">
        <f t="shared" si="28"/>
        <v>0</v>
      </c>
      <c r="P45" s="159">
        <f t="shared" si="29"/>
        <v>0</v>
      </c>
    </row>
    <row r="46" spans="1:16" ht="15" customHeight="1" thickBot="1" x14ac:dyDescent="0.3">
      <c r="A46" s="164"/>
      <c r="B46" s="165"/>
      <c r="C46" s="166"/>
      <c r="D46" s="167"/>
      <c r="E46" s="168"/>
      <c r="F46" s="169"/>
      <c r="G46" s="170">
        <f t="shared" si="30"/>
        <v>0</v>
      </c>
      <c r="H46" s="171"/>
      <c r="I46" s="171">
        <f t="shared" si="31"/>
        <v>0</v>
      </c>
      <c r="J46" s="170">
        <f t="shared" si="32"/>
        <v>0</v>
      </c>
      <c r="K46" s="172">
        <f t="shared" si="32"/>
        <v>0</v>
      </c>
      <c r="M46" s="158">
        <f t="shared" si="26"/>
        <v>0</v>
      </c>
      <c r="N46" s="158">
        <f t="shared" si="27"/>
        <v>0</v>
      </c>
      <c r="O46" s="158">
        <f t="shared" si="28"/>
        <v>0</v>
      </c>
      <c r="P46" s="159">
        <f t="shared" si="29"/>
        <v>0</v>
      </c>
    </row>
    <row r="47" spans="1:16" ht="35.1" customHeight="1" thickBot="1" x14ac:dyDescent="0.3">
      <c r="A47" s="444" t="str">
        <f>CONCATENATE("TOTAL (",A2," ",D2,") =")</f>
        <v>TOTAL (Screed Measurements - L-16 ) =</v>
      </c>
      <c r="B47" s="445"/>
      <c r="C47" s="445"/>
      <c r="D47" s="445"/>
      <c r="E47" s="446"/>
      <c r="F47" s="173">
        <f t="shared" ref="F47:K47" si="33">SUM(F6:F46)</f>
        <v>24.306000000000001</v>
      </c>
      <c r="G47" s="173">
        <f t="shared" si="33"/>
        <v>1784.8485000000003</v>
      </c>
      <c r="H47" s="174">
        <f t="shared" si="33"/>
        <v>0</v>
      </c>
      <c r="I47" s="174">
        <f t="shared" si="33"/>
        <v>0</v>
      </c>
      <c r="J47" s="173">
        <f t="shared" si="33"/>
        <v>24.306000000000001</v>
      </c>
      <c r="K47" s="175">
        <f t="shared" si="33"/>
        <v>1784.8485000000003</v>
      </c>
      <c r="M47" s="158">
        <f>+SUM(M6:M46)</f>
        <v>0</v>
      </c>
      <c r="N47" s="158">
        <f>+SUM(N6:N46)</f>
        <v>0</v>
      </c>
      <c r="O47" s="158">
        <f>+SUM(O6:O46)</f>
        <v>24.306000000000001</v>
      </c>
      <c r="P47" s="158">
        <f>+SUM(P6:P46)</f>
        <v>1.3828080000000003</v>
      </c>
    </row>
    <row r="48" spans="1:16" x14ac:dyDescent="0.25">
      <c r="I48" s="179"/>
      <c r="J48" s="180"/>
      <c r="K48" s="180"/>
      <c r="M48" s="147"/>
      <c r="N48" s="147"/>
      <c r="O48" s="147"/>
    </row>
    <row r="49" spans="2:15" x14ac:dyDescent="0.25">
      <c r="I49" s="179"/>
      <c r="J49" s="179">
        <f>SUM(J7:J46)</f>
        <v>24.306000000000001</v>
      </c>
      <c r="K49" s="179">
        <f>SUM(K7:K46)</f>
        <v>1784.8485000000003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51mm to 60mm thick(Prepacked Screed)</v>
      </c>
      <c r="C51" s="187"/>
      <c r="D51" s="187"/>
      <c r="E51" s="188"/>
      <c r="F51" s="189">
        <f>+SUM(F8:F22)</f>
        <v>15</v>
      </c>
      <c r="G51" s="189">
        <f t="shared" ref="G51:K51" si="34">+SUM(G8:G22)</f>
        <v>1205.5500000000002</v>
      </c>
      <c r="H51" s="190">
        <f t="shared" si="34"/>
        <v>0</v>
      </c>
      <c r="I51" s="190">
        <f t="shared" si="34"/>
        <v>0</v>
      </c>
      <c r="J51" s="189">
        <f t="shared" si="34"/>
        <v>15</v>
      </c>
      <c r="K51" s="189">
        <f t="shared" si="34"/>
        <v>1205.5500000000002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t="str">
        <f>A23</f>
        <v>From 61mm to 70mm thick</v>
      </c>
      <c r="C53" s="187"/>
      <c r="D53" s="187"/>
      <c r="E53" s="188"/>
      <c r="F53" s="189">
        <f>SUM(F24:F28)</f>
        <v>9.3060000000000009</v>
      </c>
      <c r="G53" s="189">
        <f t="shared" ref="G53:K53" si="35">SUM(G24:G28)</f>
        <v>579.2985000000001</v>
      </c>
      <c r="H53" s="190">
        <f t="shared" si="35"/>
        <v>0</v>
      </c>
      <c r="I53" s="190">
        <f t="shared" si="35"/>
        <v>0</v>
      </c>
      <c r="J53" s="189">
        <f t="shared" si="35"/>
        <v>9.3060000000000009</v>
      </c>
      <c r="K53" s="189">
        <f t="shared" si="35"/>
        <v>579.2985000000001</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6">SUM(F50:F57)</f>
        <v>24.306000000000001</v>
      </c>
      <c r="G58" s="192">
        <f t="shared" si="36"/>
        <v>1784.8485000000003</v>
      </c>
      <c r="H58" s="192">
        <f t="shared" si="36"/>
        <v>0</v>
      </c>
      <c r="I58" s="192">
        <f t="shared" si="36"/>
        <v>0</v>
      </c>
      <c r="J58" s="192">
        <f t="shared" si="36"/>
        <v>24.306000000000001</v>
      </c>
      <c r="K58" s="192">
        <f t="shared" si="36"/>
        <v>1784.8485000000003</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7" tint="0.39997558519241921"/>
    <pageSetUpPr fitToPage="1"/>
  </sheetPr>
  <dimension ref="A1:R61"/>
  <sheetViews>
    <sheetView topLeftCell="A52" zoomScale="85" zoomScaleNormal="85" zoomScaleSheetLayoutView="85" workbookViewId="0">
      <selection activeCell="H30" sqref="H30"/>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336</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148</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113</v>
      </c>
      <c r="B18" s="442"/>
      <c r="C18" s="442"/>
      <c r="D18" s="442"/>
      <c r="E18" s="443"/>
      <c r="F18" s="160"/>
      <c r="G18" s="161"/>
      <c r="H18" s="162"/>
      <c r="I18" s="162"/>
      <c r="J18" s="161"/>
      <c r="K18" s="163"/>
      <c r="M18" s="158"/>
      <c r="N18" s="158"/>
      <c r="O18" s="158"/>
      <c r="P18" s="159"/>
    </row>
    <row r="19" spans="1:18" ht="29.25" customHeight="1" x14ac:dyDescent="0.25">
      <c r="A19" s="164">
        <v>1</v>
      </c>
      <c r="B19" s="165" t="s">
        <v>337</v>
      </c>
      <c r="C19" s="166" t="s">
        <v>338</v>
      </c>
      <c r="D19" s="167">
        <v>68</v>
      </c>
      <c r="E19" s="168">
        <f>'SC-06'!E19</f>
        <v>62.25</v>
      </c>
      <c r="F19" s="169">
        <v>139.12</v>
      </c>
      <c r="G19" s="170">
        <v>8660.2200000000012</v>
      </c>
      <c r="H19" s="171"/>
      <c r="I19" s="171"/>
      <c r="J19" s="170">
        <f t="shared" ref="J19:K19" si="7">+H19+F19</f>
        <v>139.12</v>
      </c>
      <c r="K19" s="172">
        <f t="shared" si="7"/>
        <v>8660.2200000000012</v>
      </c>
      <c r="L19" s="142">
        <v>62.25</v>
      </c>
      <c r="M19" s="158">
        <f t="shared" si="3"/>
        <v>0</v>
      </c>
      <c r="N19" s="158">
        <f t="shared" si="4"/>
        <v>0</v>
      </c>
      <c r="O19" s="158">
        <f t="shared" si="5"/>
        <v>139.12</v>
      </c>
      <c r="P19" s="159">
        <f t="shared" si="6"/>
        <v>9.4601600000000001</v>
      </c>
    </row>
    <row r="20" spans="1:18" ht="15" customHeight="1" x14ac:dyDescent="0.25">
      <c r="A20" s="164"/>
      <c r="B20" s="165"/>
      <c r="C20" s="166"/>
      <c r="D20" s="167"/>
      <c r="E20" s="168"/>
      <c r="F20" s="169"/>
      <c r="G20" s="170">
        <f t="shared" si="0"/>
        <v>0</v>
      </c>
      <c r="H20" s="171"/>
      <c r="I20" s="171"/>
      <c r="J20" s="170">
        <f t="shared" si="2"/>
        <v>0</v>
      </c>
      <c r="K20" s="172">
        <f t="shared" si="2"/>
        <v>0</v>
      </c>
      <c r="M20" s="158">
        <f t="shared" ref="M20:M46" si="8">+H20</f>
        <v>0</v>
      </c>
      <c r="N20" s="158">
        <f t="shared" ref="N20:N46" si="9">+H20*D20/1000</f>
        <v>0</v>
      </c>
      <c r="O20" s="158">
        <f t="shared" ref="O20:O46" si="10">+J20</f>
        <v>0</v>
      </c>
      <c r="P20" s="159">
        <f t="shared" ref="P20:P46" si="11">+J20*D20/1000</f>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8" ht="15" customHeight="1" x14ac:dyDescent="0.25">
      <c r="A22" s="164"/>
      <c r="B22" s="165"/>
      <c r="C22" s="166"/>
      <c r="D22" s="167"/>
      <c r="E22" s="168"/>
      <c r="F22" s="169"/>
      <c r="G22" s="170">
        <f t="shared" si="0"/>
        <v>0</v>
      </c>
      <c r="H22" s="171"/>
      <c r="I22" s="171"/>
      <c r="J22" s="170">
        <f t="shared" si="2"/>
        <v>0</v>
      </c>
      <c r="K22" s="172">
        <f t="shared" si="2"/>
        <v>0</v>
      </c>
      <c r="M22" s="158">
        <f t="shared" si="8"/>
        <v>0</v>
      </c>
      <c r="N22" s="158">
        <f t="shared" si="9"/>
        <v>0</v>
      </c>
      <c r="O22" s="158">
        <f t="shared" si="10"/>
        <v>0</v>
      </c>
      <c r="P22" s="159">
        <f t="shared" si="11"/>
        <v>0</v>
      </c>
    </row>
    <row r="23" spans="1:18" ht="15.75" customHeight="1" x14ac:dyDescent="0.25">
      <c r="A23" s="441" t="s">
        <v>453</v>
      </c>
      <c r="B23" s="442"/>
      <c r="C23" s="442"/>
      <c r="D23" s="442"/>
      <c r="E23" s="443"/>
      <c r="F23" s="160"/>
      <c r="G23" s="161"/>
      <c r="H23" s="162"/>
      <c r="I23" s="162"/>
      <c r="J23" s="161"/>
      <c r="K23" s="163"/>
      <c r="M23" s="158">
        <f t="shared" si="8"/>
        <v>0</v>
      </c>
      <c r="N23" s="158">
        <f t="shared" si="9"/>
        <v>0</v>
      </c>
      <c r="O23" s="158">
        <f t="shared" si="10"/>
        <v>0</v>
      </c>
      <c r="P23" s="159">
        <f t="shared" si="11"/>
        <v>0</v>
      </c>
    </row>
    <row r="24" spans="1:18" ht="33" customHeight="1" x14ac:dyDescent="0.25">
      <c r="A24" s="164">
        <v>1</v>
      </c>
      <c r="B24" s="165" t="s">
        <v>454</v>
      </c>
      <c r="C24" s="166" t="s">
        <v>455</v>
      </c>
      <c r="D24" s="167">
        <v>75</v>
      </c>
      <c r="E24" s="168">
        <v>86.26</v>
      </c>
      <c r="F24" s="169">
        <f>90%*132.17</f>
        <v>118.95299999999999</v>
      </c>
      <c r="G24" s="170">
        <f t="shared" ref="G24:G40" si="12">+F24*E24</f>
        <v>10260.885780000001</v>
      </c>
      <c r="H24" s="171"/>
      <c r="I24" s="171">
        <f t="shared" ref="I24:I40" si="13">+H24*E24</f>
        <v>0</v>
      </c>
      <c r="J24" s="170">
        <f t="shared" ref="J24:K39" si="14">+H24+F24</f>
        <v>118.95299999999999</v>
      </c>
      <c r="K24" s="172">
        <f t="shared" si="14"/>
        <v>10260.885780000001</v>
      </c>
      <c r="M24" s="158">
        <f t="shared" si="8"/>
        <v>0</v>
      </c>
      <c r="N24" s="158">
        <f t="shared" si="9"/>
        <v>0</v>
      </c>
      <c r="O24" s="158">
        <f t="shared" si="10"/>
        <v>118.95299999999999</v>
      </c>
      <c r="P24" s="159">
        <f t="shared" si="11"/>
        <v>8.9214749999999992</v>
      </c>
    </row>
    <row r="25" spans="1:18" ht="15" customHeight="1" x14ac:dyDescent="0.25">
      <c r="A25" s="164"/>
      <c r="B25" s="165"/>
      <c r="C25" s="166"/>
      <c r="D25" s="167"/>
      <c r="E25" s="168"/>
      <c r="F25" s="169"/>
      <c r="G25" s="170">
        <f t="shared" si="12"/>
        <v>0</v>
      </c>
      <c r="H25" s="171"/>
      <c r="I25" s="171">
        <f t="shared" si="13"/>
        <v>0</v>
      </c>
      <c r="J25" s="170">
        <f t="shared" si="14"/>
        <v>0</v>
      </c>
      <c r="K25" s="172">
        <f t="shared" si="14"/>
        <v>0</v>
      </c>
      <c r="M25" s="158">
        <f t="shared" si="8"/>
        <v>0</v>
      </c>
      <c r="N25" s="158">
        <f t="shared" si="9"/>
        <v>0</v>
      </c>
      <c r="O25" s="158">
        <f t="shared" si="10"/>
        <v>0</v>
      </c>
      <c r="P25" s="159">
        <f t="shared" si="11"/>
        <v>0</v>
      </c>
    </row>
    <row r="26" spans="1:18" ht="15" customHeight="1" x14ac:dyDescent="0.25">
      <c r="A26" s="164"/>
      <c r="B26" s="165"/>
      <c r="C26" s="166"/>
      <c r="D26" s="167"/>
      <c r="E26" s="168"/>
      <c r="F26" s="169"/>
      <c r="G26" s="170">
        <f t="shared" si="12"/>
        <v>0</v>
      </c>
      <c r="H26" s="171"/>
      <c r="I26" s="171">
        <f t="shared" si="13"/>
        <v>0</v>
      </c>
      <c r="J26" s="170">
        <f t="shared" si="14"/>
        <v>0</v>
      </c>
      <c r="K26" s="172">
        <f t="shared" si="14"/>
        <v>0</v>
      </c>
      <c r="M26" s="158">
        <f t="shared" si="8"/>
        <v>0</v>
      </c>
      <c r="N26" s="158">
        <f t="shared" si="9"/>
        <v>0</v>
      </c>
      <c r="O26" s="158">
        <f t="shared" si="10"/>
        <v>0</v>
      </c>
      <c r="P26" s="159">
        <f t="shared" si="11"/>
        <v>0</v>
      </c>
    </row>
    <row r="27" spans="1:18" ht="15" customHeight="1" x14ac:dyDescent="0.25">
      <c r="A27" s="164"/>
      <c r="B27" s="165"/>
      <c r="C27" s="166"/>
      <c r="D27" s="167"/>
      <c r="E27" s="168"/>
      <c r="F27" s="169"/>
      <c r="G27" s="170">
        <f t="shared" si="12"/>
        <v>0</v>
      </c>
      <c r="H27" s="171"/>
      <c r="I27" s="171">
        <f t="shared" si="13"/>
        <v>0</v>
      </c>
      <c r="J27" s="170">
        <f t="shared" si="14"/>
        <v>0</v>
      </c>
      <c r="K27" s="172">
        <f t="shared" si="14"/>
        <v>0</v>
      </c>
      <c r="M27" s="158">
        <f t="shared" si="8"/>
        <v>0</v>
      </c>
      <c r="N27" s="158">
        <f t="shared" si="9"/>
        <v>0</v>
      </c>
      <c r="O27" s="158">
        <f t="shared" si="10"/>
        <v>0</v>
      </c>
      <c r="P27" s="159">
        <f t="shared" si="11"/>
        <v>0</v>
      </c>
    </row>
    <row r="28" spans="1:18" ht="14.25" customHeight="1" x14ac:dyDescent="0.25">
      <c r="A28" s="164"/>
      <c r="B28" s="165"/>
      <c r="C28" s="166"/>
      <c r="D28" s="167"/>
      <c r="E28" s="168"/>
      <c r="F28" s="169"/>
      <c r="G28" s="170">
        <f t="shared" si="12"/>
        <v>0</v>
      </c>
      <c r="H28" s="171"/>
      <c r="I28" s="171">
        <f t="shared" si="13"/>
        <v>0</v>
      </c>
      <c r="J28" s="170">
        <f t="shared" si="14"/>
        <v>0</v>
      </c>
      <c r="K28" s="172">
        <f t="shared" si="14"/>
        <v>0</v>
      </c>
      <c r="M28" s="158">
        <f t="shared" si="8"/>
        <v>0</v>
      </c>
      <c r="N28" s="158">
        <f t="shared" si="9"/>
        <v>0</v>
      </c>
      <c r="O28" s="158">
        <f t="shared" si="10"/>
        <v>0</v>
      </c>
      <c r="P28" s="159">
        <f t="shared" si="11"/>
        <v>0</v>
      </c>
    </row>
    <row r="29" spans="1:18" ht="15.75" customHeight="1" x14ac:dyDescent="0.25">
      <c r="A29" s="441" t="s">
        <v>115</v>
      </c>
      <c r="B29" s="442"/>
      <c r="C29" s="442"/>
      <c r="D29" s="442"/>
      <c r="E29" s="443"/>
      <c r="F29" s="160"/>
      <c r="G29" s="161"/>
      <c r="H29" s="162"/>
      <c r="I29" s="162"/>
      <c r="J29" s="161"/>
      <c r="K29" s="163"/>
      <c r="M29" s="158">
        <f t="shared" si="8"/>
        <v>0</v>
      </c>
      <c r="N29" s="158">
        <f t="shared" si="9"/>
        <v>0</v>
      </c>
      <c r="O29" s="158">
        <f t="shared" si="10"/>
        <v>0</v>
      </c>
      <c r="P29" s="159">
        <f t="shared" si="11"/>
        <v>0</v>
      </c>
    </row>
    <row r="30" spans="1:18" ht="15"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si="8"/>
        <v>0</v>
      </c>
      <c r="N30" s="158">
        <f t="shared" si="9"/>
        <v>0</v>
      </c>
      <c r="O30" s="158">
        <f t="shared" si="10"/>
        <v>0</v>
      </c>
      <c r="P30" s="159">
        <f t="shared" si="11"/>
        <v>0</v>
      </c>
    </row>
    <row r="31" spans="1:18" ht="15" customHeight="1" x14ac:dyDescent="0.25">
      <c r="A31" s="164"/>
      <c r="B31" s="165"/>
      <c r="C31" s="166"/>
      <c r="D31" s="167"/>
      <c r="E31" s="168"/>
      <c r="F31" s="169"/>
      <c r="G31" s="170">
        <f t="shared" si="12"/>
        <v>0</v>
      </c>
      <c r="H31" s="171"/>
      <c r="I31" s="171">
        <f t="shared" si="13"/>
        <v>0</v>
      </c>
      <c r="J31" s="170">
        <f t="shared" si="14"/>
        <v>0</v>
      </c>
      <c r="K31" s="172">
        <f t="shared" si="14"/>
        <v>0</v>
      </c>
      <c r="M31" s="158">
        <f t="shared" si="8"/>
        <v>0</v>
      </c>
      <c r="N31" s="158">
        <f t="shared" si="9"/>
        <v>0</v>
      </c>
      <c r="O31" s="158">
        <f t="shared" si="10"/>
        <v>0</v>
      </c>
      <c r="P31" s="159">
        <f t="shared" si="11"/>
        <v>0</v>
      </c>
    </row>
    <row r="32" spans="1:18" ht="15" customHeight="1" x14ac:dyDescent="0.25">
      <c r="A32" s="164"/>
      <c r="B32" s="165"/>
      <c r="C32" s="166"/>
      <c r="D32" s="167"/>
      <c r="E32" s="168"/>
      <c r="F32" s="169"/>
      <c r="G32" s="170">
        <f t="shared" si="12"/>
        <v>0</v>
      </c>
      <c r="H32" s="171"/>
      <c r="I32" s="171">
        <f t="shared" si="13"/>
        <v>0</v>
      </c>
      <c r="J32" s="170">
        <f t="shared" si="14"/>
        <v>0</v>
      </c>
      <c r="K32" s="172">
        <f t="shared" si="14"/>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2"/>
        <v>0</v>
      </c>
      <c r="H33" s="171"/>
      <c r="I33" s="171">
        <f t="shared" si="13"/>
        <v>0</v>
      </c>
      <c r="J33" s="170">
        <f t="shared" si="14"/>
        <v>0</v>
      </c>
      <c r="K33" s="172">
        <f t="shared" si="14"/>
        <v>0</v>
      </c>
      <c r="M33" s="158">
        <f t="shared" si="8"/>
        <v>0</v>
      </c>
      <c r="N33" s="158">
        <f t="shared" si="9"/>
        <v>0</v>
      </c>
      <c r="O33" s="158">
        <f t="shared" si="10"/>
        <v>0</v>
      </c>
      <c r="P33" s="159">
        <f t="shared" si="11"/>
        <v>0</v>
      </c>
    </row>
    <row r="34" spans="1:16" ht="15" customHeight="1" x14ac:dyDescent="0.25">
      <c r="A34" s="164"/>
      <c r="B34" s="165"/>
      <c r="C34" s="166"/>
      <c r="D34" s="167"/>
      <c r="E34" s="168"/>
      <c r="F34" s="169"/>
      <c r="G34" s="170">
        <f t="shared" si="12"/>
        <v>0</v>
      </c>
      <c r="H34" s="171"/>
      <c r="I34" s="171">
        <f t="shared" si="13"/>
        <v>0</v>
      </c>
      <c r="J34" s="170">
        <f t="shared" si="14"/>
        <v>0</v>
      </c>
      <c r="K34" s="172">
        <f t="shared" si="14"/>
        <v>0</v>
      </c>
      <c r="M34" s="158">
        <f t="shared" si="8"/>
        <v>0</v>
      </c>
      <c r="N34" s="158">
        <f t="shared" si="9"/>
        <v>0</v>
      </c>
      <c r="O34" s="158">
        <f t="shared" si="10"/>
        <v>0</v>
      </c>
      <c r="P34" s="159">
        <f t="shared" si="11"/>
        <v>0</v>
      </c>
    </row>
    <row r="35" spans="1:16" ht="15.75" customHeight="1" x14ac:dyDescent="0.25">
      <c r="A35" s="441" t="s">
        <v>116</v>
      </c>
      <c r="B35" s="442"/>
      <c r="C35" s="442"/>
      <c r="D35" s="442"/>
      <c r="E35" s="443"/>
      <c r="F35" s="160"/>
      <c r="G35" s="161"/>
      <c r="H35" s="162"/>
      <c r="I35" s="162"/>
      <c r="J35" s="161"/>
      <c r="K35" s="163"/>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ref="G36" si="18">+F36*E36</f>
        <v>0</v>
      </c>
      <c r="H36" s="171"/>
      <c r="I36" s="171">
        <f t="shared" ref="I36" si="19">+H36*E36</f>
        <v>0</v>
      </c>
      <c r="J36" s="170">
        <f t="shared" ref="J36:K36" si="20">+H36+F36</f>
        <v>0</v>
      </c>
      <c r="K36" s="172">
        <f t="shared" si="20"/>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2"/>
        <v>0</v>
      </c>
      <c r="H37" s="171"/>
      <c r="I37" s="171">
        <f t="shared" si="13"/>
        <v>0</v>
      </c>
      <c r="J37" s="170">
        <f t="shared" si="14"/>
        <v>0</v>
      </c>
      <c r="K37" s="172">
        <f t="shared" si="14"/>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2"/>
        <v>0</v>
      </c>
      <c r="H38" s="171"/>
      <c r="I38" s="171">
        <f t="shared" si="13"/>
        <v>0</v>
      </c>
      <c r="J38" s="170">
        <f t="shared" si="14"/>
        <v>0</v>
      </c>
      <c r="K38" s="172">
        <f t="shared" si="14"/>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2"/>
        <v>0</v>
      </c>
      <c r="H39" s="171"/>
      <c r="I39" s="171">
        <f t="shared" si="13"/>
        <v>0</v>
      </c>
      <c r="J39" s="170">
        <f t="shared" si="14"/>
        <v>0</v>
      </c>
      <c r="K39" s="172">
        <f t="shared" si="14"/>
        <v>0</v>
      </c>
      <c r="M39" s="158">
        <f t="shared" si="8"/>
        <v>0</v>
      </c>
      <c r="N39" s="158">
        <f t="shared" si="9"/>
        <v>0</v>
      </c>
      <c r="O39" s="158">
        <f t="shared" si="10"/>
        <v>0</v>
      </c>
      <c r="P39" s="159">
        <f t="shared" si="11"/>
        <v>0</v>
      </c>
    </row>
    <row r="40" spans="1:16" ht="15" customHeight="1" x14ac:dyDescent="0.25">
      <c r="A40" s="164"/>
      <c r="B40" s="165"/>
      <c r="C40" s="166"/>
      <c r="D40" s="167"/>
      <c r="E40" s="168"/>
      <c r="F40" s="169"/>
      <c r="G40" s="170">
        <f t="shared" si="12"/>
        <v>0</v>
      </c>
      <c r="H40" s="171"/>
      <c r="I40" s="171">
        <f t="shared" si="13"/>
        <v>0</v>
      </c>
      <c r="J40" s="170">
        <f t="shared" ref="J40:K40" si="21">+H40+F40</f>
        <v>0</v>
      </c>
      <c r="K40" s="172">
        <f t="shared" si="21"/>
        <v>0</v>
      </c>
      <c r="M40" s="158">
        <f t="shared" si="8"/>
        <v>0</v>
      </c>
      <c r="N40" s="158">
        <f t="shared" si="9"/>
        <v>0</v>
      </c>
      <c r="O40" s="158">
        <f t="shared" si="10"/>
        <v>0</v>
      </c>
      <c r="P40" s="159">
        <f t="shared" si="11"/>
        <v>0</v>
      </c>
    </row>
    <row r="41" spans="1:16" ht="15.75" customHeight="1" x14ac:dyDescent="0.25">
      <c r="A41" s="441" t="s">
        <v>117</v>
      </c>
      <c r="B41" s="442"/>
      <c r="C41" s="442"/>
      <c r="D41" s="442"/>
      <c r="E41" s="443"/>
      <c r="F41" s="160"/>
      <c r="G41" s="161"/>
      <c r="H41" s="162"/>
      <c r="I41" s="162"/>
      <c r="J41" s="161"/>
      <c r="K41" s="163"/>
      <c r="M41" s="158">
        <f t="shared" si="8"/>
        <v>0</v>
      </c>
      <c r="N41" s="158">
        <f t="shared" si="9"/>
        <v>0</v>
      </c>
      <c r="O41" s="158">
        <f t="shared" si="10"/>
        <v>0</v>
      </c>
      <c r="P41" s="159">
        <f t="shared" si="11"/>
        <v>0</v>
      </c>
    </row>
    <row r="42" spans="1:16" ht="15" customHeight="1" x14ac:dyDescent="0.25">
      <c r="A42" s="164"/>
      <c r="B42" s="165"/>
      <c r="C42" s="166"/>
      <c r="D42" s="167"/>
      <c r="E42" s="168"/>
      <c r="F42" s="169"/>
      <c r="G42" s="170">
        <f t="shared" ref="G42" si="22">+F42*E42</f>
        <v>0</v>
      </c>
      <c r="H42" s="171"/>
      <c r="I42" s="171">
        <f t="shared" ref="I42" si="23">+H42*E42</f>
        <v>0</v>
      </c>
      <c r="J42" s="170">
        <f t="shared" ref="J42:K42" si="24">+H42+F42</f>
        <v>0</v>
      </c>
      <c r="K42" s="172">
        <f t="shared" si="24"/>
        <v>0</v>
      </c>
      <c r="M42" s="158">
        <f t="shared" si="8"/>
        <v>0</v>
      </c>
      <c r="N42" s="158">
        <f t="shared" si="9"/>
        <v>0</v>
      </c>
      <c r="O42" s="158">
        <f t="shared" si="10"/>
        <v>0</v>
      </c>
      <c r="P42" s="159">
        <f t="shared" si="11"/>
        <v>0</v>
      </c>
    </row>
    <row r="43" spans="1:16" ht="15" customHeight="1" x14ac:dyDescent="0.25">
      <c r="A43" s="164"/>
      <c r="B43" s="165"/>
      <c r="C43" s="166"/>
      <c r="D43" s="167"/>
      <c r="E43" s="168"/>
      <c r="F43" s="169"/>
      <c r="G43" s="170"/>
      <c r="H43" s="171"/>
      <c r="I43" s="171"/>
      <c r="J43" s="170"/>
      <c r="K43" s="172"/>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ref="G44:G46" si="25">+F44*E44</f>
        <v>0</v>
      </c>
      <c r="H44" s="171"/>
      <c r="I44" s="171">
        <f t="shared" ref="I44:I46" si="26">+H44*E44</f>
        <v>0</v>
      </c>
      <c r="J44" s="170">
        <f t="shared" ref="J44:K46" si="27">+H44+F44</f>
        <v>0</v>
      </c>
      <c r="K44" s="172">
        <f t="shared" si="27"/>
        <v>0</v>
      </c>
      <c r="M44" s="158">
        <f t="shared" si="8"/>
        <v>0</v>
      </c>
      <c r="N44" s="158">
        <f t="shared" si="9"/>
        <v>0</v>
      </c>
      <c r="O44" s="158">
        <f t="shared" si="10"/>
        <v>0</v>
      </c>
      <c r="P44" s="159">
        <f t="shared" si="11"/>
        <v>0</v>
      </c>
    </row>
    <row r="45" spans="1:16" ht="15" customHeight="1" x14ac:dyDescent="0.25">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15" customHeight="1" thickBot="1" x14ac:dyDescent="0.3">
      <c r="A46" s="164"/>
      <c r="B46" s="165"/>
      <c r="C46" s="166"/>
      <c r="D46" s="167"/>
      <c r="E46" s="168"/>
      <c r="F46" s="169"/>
      <c r="G46" s="170">
        <f t="shared" si="25"/>
        <v>0</v>
      </c>
      <c r="H46" s="171"/>
      <c r="I46" s="171">
        <f t="shared" si="26"/>
        <v>0</v>
      </c>
      <c r="J46" s="170">
        <f t="shared" si="27"/>
        <v>0</v>
      </c>
      <c r="K46" s="172">
        <f t="shared" si="27"/>
        <v>0</v>
      </c>
      <c r="M46" s="158">
        <f t="shared" si="8"/>
        <v>0</v>
      </c>
      <c r="N46" s="158">
        <f t="shared" si="9"/>
        <v>0</v>
      </c>
      <c r="O46" s="158">
        <f t="shared" si="10"/>
        <v>0</v>
      </c>
      <c r="P46" s="159">
        <f t="shared" si="11"/>
        <v>0</v>
      </c>
    </row>
    <row r="47" spans="1:16" ht="35.1" customHeight="1" thickBot="1" x14ac:dyDescent="0.3">
      <c r="A47" s="444" t="str">
        <f>CONCATENATE("TOTAL (",A2," ",D2,") =")</f>
        <v>TOTAL (Screed Measurements - L-18 ) =</v>
      </c>
      <c r="B47" s="445"/>
      <c r="C47" s="445"/>
      <c r="D47" s="445"/>
      <c r="E47" s="446"/>
      <c r="F47" s="173">
        <f t="shared" ref="F47:K47" si="28">SUM(F6:F46)</f>
        <v>258.07299999999998</v>
      </c>
      <c r="G47" s="173">
        <f t="shared" si="28"/>
        <v>18921.105780000002</v>
      </c>
      <c r="H47" s="174">
        <f t="shared" si="28"/>
        <v>0</v>
      </c>
      <c r="I47" s="174">
        <f t="shared" si="28"/>
        <v>0</v>
      </c>
      <c r="J47" s="173">
        <f t="shared" si="28"/>
        <v>258.07299999999998</v>
      </c>
      <c r="K47" s="175">
        <f t="shared" si="28"/>
        <v>18921.105780000002</v>
      </c>
      <c r="M47" s="158">
        <f>+SUM(M6:M46)</f>
        <v>0</v>
      </c>
      <c r="N47" s="158">
        <f>+SUM(N6:N46)</f>
        <v>0</v>
      </c>
      <c r="O47" s="158">
        <f>+SUM(O6:O46)</f>
        <v>258.07299999999998</v>
      </c>
      <c r="P47" s="158">
        <f>+SUM(P6:P46)</f>
        <v>18.381634999999999</v>
      </c>
    </row>
    <row r="48" spans="1:16" x14ac:dyDescent="0.25">
      <c r="I48" s="179"/>
      <c r="J48" s="180"/>
      <c r="K48" s="180"/>
      <c r="M48" s="147"/>
      <c r="N48" s="147"/>
      <c r="O48" s="147"/>
    </row>
    <row r="49" spans="2:15" x14ac:dyDescent="0.25">
      <c r="I49" s="179"/>
      <c r="J49" s="179">
        <f>SUM(J7:J46)</f>
        <v>258.07299999999998</v>
      </c>
      <c r="K49" s="179">
        <f>SUM(K7:K46)</f>
        <v>18921.105780000002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+SUM(F8:F22)</f>
        <v>139.12</v>
      </c>
      <c r="G51" s="189">
        <f t="shared" ref="G51:K51" si="29">+SUM(G8:G22)</f>
        <v>8660.2200000000012</v>
      </c>
      <c r="H51" s="190">
        <f t="shared" si="29"/>
        <v>0</v>
      </c>
      <c r="I51" s="190">
        <f t="shared" si="29"/>
        <v>0</v>
      </c>
      <c r="J51" s="189">
        <f t="shared" si="29"/>
        <v>139.12</v>
      </c>
      <c r="K51" s="189">
        <f t="shared" si="29"/>
        <v>8660.2200000000012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t="str">
        <f>A23</f>
        <v>From 71mm to 80mm thick(Using Pump Machine )</v>
      </c>
      <c r="C53" s="187"/>
      <c r="D53" s="187"/>
      <c r="E53" s="188"/>
      <c r="F53" s="189">
        <f>SUM(F24:F28)</f>
        <v>118.95299999999999</v>
      </c>
      <c r="G53" s="189">
        <f t="shared" ref="G53:K53" si="30">SUM(G24:G28)</f>
        <v>10260.885780000001</v>
      </c>
      <c r="H53" s="190">
        <f t="shared" si="30"/>
        <v>0</v>
      </c>
      <c r="I53" s="190">
        <f t="shared" si="30"/>
        <v>0</v>
      </c>
      <c r="J53" s="189">
        <f t="shared" si="30"/>
        <v>118.95299999999999</v>
      </c>
      <c r="K53" s="189">
        <f t="shared" si="30"/>
        <v>10260.885780000001</v>
      </c>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31">SUM(F50:F57)</f>
        <v>258.07299999999998</v>
      </c>
      <c r="G58" s="192">
        <f t="shared" si="31"/>
        <v>18921.105780000002</v>
      </c>
      <c r="H58" s="192">
        <f t="shared" si="31"/>
        <v>0</v>
      </c>
      <c r="I58" s="192">
        <f t="shared" si="31"/>
        <v>0</v>
      </c>
      <c r="J58" s="192">
        <f t="shared" si="31"/>
        <v>258.07299999999998</v>
      </c>
      <c r="K58" s="192">
        <f t="shared" si="31"/>
        <v>18921.105780000002</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7" tint="0.39997558519241921"/>
    <pageSetUpPr fitToPage="1"/>
  </sheetPr>
  <dimension ref="A1:P60"/>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340</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t="s">
        <v>341</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111</v>
      </c>
      <c r="B18" s="442"/>
      <c r="C18" s="442"/>
      <c r="D18" s="442"/>
      <c r="E18" s="443"/>
      <c r="F18" s="160"/>
      <c r="G18" s="161"/>
      <c r="H18" s="162"/>
      <c r="I18" s="162"/>
      <c r="J18" s="161"/>
      <c r="K18" s="163"/>
      <c r="M18" s="158"/>
      <c r="N18" s="158"/>
      <c r="O18" s="158"/>
      <c r="P18" s="159"/>
    </row>
    <row r="19" spans="1:16" ht="29.25" customHeight="1" x14ac:dyDescent="0.25">
      <c r="A19" s="164">
        <v>1</v>
      </c>
      <c r="B19" s="165" t="s">
        <v>342</v>
      </c>
      <c r="C19" s="166" t="s">
        <v>343</v>
      </c>
      <c r="D19" s="167">
        <v>50</v>
      </c>
      <c r="E19" s="168">
        <v>54.74</v>
      </c>
      <c r="F19" s="169">
        <v>211.41</v>
      </c>
      <c r="G19" s="170">
        <v>11572.5834</v>
      </c>
      <c r="H19" s="171"/>
      <c r="I19" s="171"/>
      <c r="J19" s="170">
        <f t="shared" ref="J19:K19" si="7">+H19+F19</f>
        <v>211.41</v>
      </c>
      <c r="K19" s="172">
        <f t="shared" si="7"/>
        <v>11572.5834</v>
      </c>
      <c r="L19" s="142">
        <v>62.25</v>
      </c>
      <c r="M19" s="158">
        <f t="shared" si="3"/>
        <v>0</v>
      </c>
      <c r="N19" s="158">
        <f t="shared" si="4"/>
        <v>0</v>
      </c>
      <c r="O19" s="158">
        <f t="shared" si="5"/>
        <v>211.41</v>
      </c>
      <c r="P19" s="159">
        <f t="shared" si="6"/>
        <v>10.570499999999999</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5" si="8">+H20</f>
        <v>0</v>
      </c>
      <c r="N20" s="158">
        <f t="shared" ref="N20:N45" si="9">+H20*D20/1000</f>
        <v>0</v>
      </c>
      <c r="O20" s="158">
        <f t="shared" ref="O20:O45" si="10">+J20</f>
        <v>0</v>
      </c>
      <c r="P20" s="159">
        <f t="shared" ref="P20:P45" si="11">+J20*D20/1000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8"/>
        <v>0</v>
      </c>
      <c r="N21" s="158">
        <f t="shared" si="9"/>
        <v>0</v>
      </c>
      <c r="O21" s="158">
        <f t="shared" si="10"/>
        <v>0</v>
      </c>
      <c r="P21" s="159">
        <f t="shared" si="11"/>
        <v>0</v>
      </c>
    </row>
    <row r="22" spans="1:16" ht="15.75" customHeight="1" x14ac:dyDescent="0.25">
      <c r="A22" s="441" t="s">
        <v>315</v>
      </c>
      <c r="B22" s="442"/>
      <c r="C22" s="442"/>
      <c r="D22" s="442"/>
      <c r="E22" s="443"/>
      <c r="F22" s="160"/>
      <c r="G22" s="161"/>
      <c r="H22" s="162"/>
      <c r="I22" s="162"/>
      <c r="J22" s="161"/>
      <c r="K22" s="163"/>
      <c r="M22" s="158">
        <f t="shared" si="8"/>
        <v>0</v>
      </c>
      <c r="N22" s="158">
        <f t="shared" si="9"/>
        <v>0</v>
      </c>
      <c r="O22" s="158">
        <f t="shared" si="10"/>
        <v>0</v>
      </c>
      <c r="P22" s="159">
        <f t="shared" si="11"/>
        <v>0</v>
      </c>
    </row>
    <row r="23" spans="1:16" ht="31.5" customHeight="1" x14ac:dyDescent="0.25">
      <c r="A23" s="164">
        <v>1</v>
      </c>
      <c r="B23" s="165" t="s">
        <v>370</v>
      </c>
      <c r="C23" s="166" t="s">
        <v>371</v>
      </c>
      <c r="D23" s="167">
        <v>60</v>
      </c>
      <c r="E23" s="168">
        <v>80.37</v>
      </c>
      <c r="F23" s="169">
        <v>47.89</v>
      </c>
      <c r="G23" s="170">
        <v>3848.9193000000005</v>
      </c>
      <c r="H23" s="171">
        <v>0</v>
      </c>
      <c r="I23" s="171">
        <f>+H23*E23</f>
        <v>0</v>
      </c>
      <c r="J23" s="170">
        <f t="shared" ref="J23:K38" si="12">+H23+F23</f>
        <v>47.89</v>
      </c>
      <c r="K23" s="172">
        <f t="shared" si="12"/>
        <v>3848.9193000000005</v>
      </c>
      <c r="M23" s="158">
        <f t="shared" si="8"/>
        <v>0</v>
      </c>
      <c r="N23" s="158">
        <f t="shared" si="9"/>
        <v>0</v>
      </c>
      <c r="O23" s="158">
        <f t="shared" si="10"/>
        <v>47.89</v>
      </c>
      <c r="P23" s="159">
        <f t="shared" si="11"/>
        <v>2.8734000000000002</v>
      </c>
    </row>
    <row r="24" spans="1:16" ht="15" customHeight="1" x14ac:dyDescent="0.25">
      <c r="A24" s="164"/>
      <c r="B24" s="165"/>
      <c r="C24" s="166"/>
      <c r="D24" s="167"/>
      <c r="E24" s="168"/>
      <c r="F24" s="169"/>
      <c r="G24" s="170">
        <f t="shared" ref="G24:G39" si="13">+F24*E24</f>
        <v>0</v>
      </c>
      <c r="H24" s="171"/>
      <c r="I24" s="171">
        <f t="shared" ref="I24:I39" si="14">+H24*E24</f>
        <v>0</v>
      </c>
      <c r="J24" s="170">
        <f t="shared" si="12"/>
        <v>0</v>
      </c>
      <c r="K24" s="172">
        <f t="shared" si="12"/>
        <v>0</v>
      </c>
      <c r="M24" s="158">
        <f t="shared" si="8"/>
        <v>0</v>
      </c>
      <c r="N24" s="158">
        <f t="shared" si="9"/>
        <v>0</v>
      </c>
      <c r="O24" s="158">
        <f t="shared" si="10"/>
        <v>0</v>
      </c>
      <c r="P24" s="159">
        <f t="shared" si="11"/>
        <v>0</v>
      </c>
    </row>
    <row r="25" spans="1:16" ht="15" customHeight="1" x14ac:dyDescent="0.25">
      <c r="A25" s="164"/>
      <c r="B25" s="165"/>
      <c r="C25" s="166"/>
      <c r="D25" s="167"/>
      <c r="E25" s="168"/>
      <c r="F25" s="169"/>
      <c r="G25" s="170">
        <f t="shared" si="13"/>
        <v>0</v>
      </c>
      <c r="H25" s="171"/>
      <c r="I25" s="171">
        <f t="shared" si="14"/>
        <v>0</v>
      </c>
      <c r="J25" s="170">
        <f t="shared" si="12"/>
        <v>0</v>
      </c>
      <c r="K25" s="172">
        <f t="shared" si="12"/>
        <v>0</v>
      </c>
      <c r="M25" s="158">
        <f t="shared" si="8"/>
        <v>0</v>
      </c>
      <c r="N25" s="158">
        <f t="shared" si="9"/>
        <v>0</v>
      </c>
      <c r="O25" s="158">
        <f t="shared" si="10"/>
        <v>0</v>
      </c>
      <c r="P25" s="159">
        <f t="shared" si="11"/>
        <v>0</v>
      </c>
    </row>
    <row r="26" spans="1:16" ht="15" customHeight="1" x14ac:dyDescent="0.25">
      <c r="A26" s="164"/>
      <c r="B26" s="165"/>
      <c r="C26" s="166"/>
      <c r="D26" s="167"/>
      <c r="E26" s="168"/>
      <c r="F26" s="169"/>
      <c r="G26" s="170">
        <f t="shared" si="13"/>
        <v>0</v>
      </c>
      <c r="H26" s="171"/>
      <c r="I26" s="171">
        <f t="shared" si="14"/>
        <v>0</v>
      </c>
      <c r="J26" s="170">
        <f t="shared" si="12"/>
        <v>0</v>
      </c>
      <c r="K26" s="172">
        <f t="shared" si="12"/>
        <v>0</v>
      </c>
      <c r="M26" s="158">
        <f t="shared" si="8"/>
        <v>0</v>
      </c>
      <c r="N26" s="158">
        <f t="shared" si="9"/>
        <v>0</v>
      </c>
      <c r="O26" s="158">
        <f t="shared" si="10"/>
        <v>0</v>
      </c>
      <c r="P26" s="159">
        <f t="shared" si="11"/>
        <v>0</v>
      </c>
    </row>
    <row r="27" spans="1:16" ht="14.25" customHeight="1" x14ac:dyDescent="0.25">
      <c r="A27" s="164"/>
      <c r="B27" s="165"/>
      <c r="C27" s="166"/>
      <c r="D27" s="167"/>
      <c r="E27" s="168"/>
      <c r="F27" s="169"/>
      <c r="G27" s="170">
        <f t="shared" si="13"/>
        <v>0</v>
      </c>
      <c r="H27" s="171"/>
      <c r="I27" s="171">
        <f t="shared" si="14"/>
        <v>0</v>
      </c>
      <c r="J27" s="170">
        <f t="shared" si="12"/>
        <v>0</v>
      </c>
      <c r="K27" s="172">
        <f t="shared" si="12"/>
        <v>0</v>
      </c>
      <c r="M27" s="158">
        <f t="shared" si="8"/>
        <v>0</v>
      </c>
      <c r="N27" s="158">
        <f t="shared" si="9"/>
        <v>0</v>
      </c>
      <c r="O27" s="158">
        <f t="shared" si="10"/>
        <v>0</v>
      </c>
      <c r="P27" s="159">
        <f t="shared" si="11"/>
        <v>0</v>
      </c>
    </row>
    <row r="28" spans="1:16" ht="15.75" customHeight="1" x14ac:dyDescent="0.25">
      <c r="A28" s="441" t="s">
        <v>115</v>
      </c>
      <c r="B28" s="442"/>
      <c r="C28" s="442"/>
      <c r="D28" s="442"/>
      <c r="E28" s="443"/>
      <c r="F28" s="160"/>
      <c r="G28" s="161"/>
      <c r="H28" s="162"/>
      <c r="I28" s="162"/>
      <c r="J28" s="161"/>
      <c r="K28" s="163"/>
      <c r="M28" s="158">
        <f t="shared" si="8"/>
        <v>0</v>
      </c>
      <c r="N28" s="158">
        <f t="shared" si="9"/>
        <v>0</v>
      </c>
      <c r="O28" s="158">
        <f t="shared" si="10"/>
        <v>0</v>
      </c>
      <c r="P28" s="159">
        <f t="shared" si="11"/>
        <v>0</v>
      </c>
    </row>
    <row r="29" spans="1:16" ht="15" customHeight="1" x14ac:dyDescent="0.25">
      <c r="A29" s="164"/>
      <c r="B29" s="165"/>
      <c r="C29" s="166"/>
      <c r="D29" s="167"/>
      <c r="E29" s="168"/>
      <c r="F29" s="169"/>
      <c r="G29" s="170">
        <f t="shared" ref="G29" si="15">+F29*E29</f>
        <v>0</v>
      </c>
      <c r="H29" s="171"/>
      <c r="I29" s="171">
        <f t="shared" ref="I29" si="16">+H29*E29</f>
        <v>0</v>
      </c>
      <c r="J29" s="170">
        <f t="shared" ref="J29:K29" si="17">+H29+F29</f>
        <v>0</v>
      </c>
      <c r="K29" s="172">
        <f t="shared" si="17"/>
        <v>0</v>
      </c>
      <c r="M29" s="158">
        <f t="shared" si="8"/>
        <v>0</v>
      </c>
      <c r="N29" s="158">
        <f t="shared" si="9"/>
        <v>0</v>
      </c>
      <c r="O29" s="158">
        <f t="shared" si="10"/>
        <v>0</v>
      </c>
      <c r="P29" s="159">
        <f t="shared" si="11"/>
        <v>0</v>
      </c>
    </row>
    <row r="30" spans="1:16" ht="15" customHeight="1" x14ac:dyDescent="0.25">
      <c r="A30" s="164"/>
      <c r="B30" s="165"/>
      <c r="C30" s="166"/>
      <c r="D30" s="167"/>
      <c r="E30" s="168"/>
      <c r="F30" s="169"/>
      <c r="G30" s="170">
        <f t="shared" si="13"/>
        <v>0</v>
      </c>
      <c r="H30" s="171"/>
      <c r="I30" s="171">
        <f t="shared" si="14"/>
        <v>0</v>
      </c>
      <c r="J30" s="170">
        <f t="shared" si="12"/>
        <v>0</v>
      </c>
      <c r="K30" s="172">
        <f t="shared" si="12"/>
        <v>0</v>
      </c>
      <c r="M30" s="158">
        <f t="shared" si="8"/>
        <v>0</v>
      </c>
      <c r="N30" s="158">
        <f t="shared" si="9"/>
        <v>0</v>
      </c>
      <c r="O30" s="158">
        <f t="shared" si="10"/>
        <v>0</v>
      </c>
      <c r="P30" s="159">
        <f t="shared" si="11"/>
        <v>0</v>
      </c>
    </row>
    <row r="31" spans="1:16" ht="15" customHeight="1" x14ac:dyDescent="0.25">
      <c r="A31" s="164"/>
      <c r="B31" s="165"/>
      <c r="C31" s="166"/>
      <c r="D31" s="167"/>
      <c r="E31" s="168"/>
      <c r="F31" s="169"/>
      <c r="G31" s="170">
        <f t="shared" si="13"/>
        <v>0</v>
      </c>
      <c r="H31" s="171"/>
      <c r="I31" s="171">
        <f t="shared" si="14"/>
        <v>0</v>
      </c>
      <c r="J31" s="170">
        <f t="shared" si="12"/>
        <v>0</v>
      </c>
      <c r="K31" s="172">
        <f t="shared" si="12"/>
        <v>0</v>
      </c>
      <c r="M31" s="158">
        <f t="shared" si="8"/>
        <v>0</v>
      </c>
      <c r="N31" s="158">
        <f t="shared" si="9"/>
        <v>0</v>
      </c>
      <c r="O31" s="158">
        <f t="shared" si="10"/>
        <v>0</v>
      </c>
      <c r="P31" s="159">
        <f t="shared" si="11"/>
        <v>0</v>
      </c>
    </row>
    <row r="32" spans="1:16" ht="15" customHeight="1" x14ac:dyDescent="0.25">
      <c r="A32" s="164"/>
      <c r="B32" s="165"/>
      <c r="C32" s="166"/>
      <c r="D32" s="167"/>
      <c r="E32" s="168"/>
      <c r="F32" s="169"/>
      <c r="G32" s="170">
        <f t="shared" si="13"/>
        <v>0</v>
      </c>
      <c r="H32" s="171"/>
      <c r="I32" s="171">
        <f t="shared" si="14"/>
        <v>0</v>
      </c>
      <c r="J32" s="170">
        <f t="shared" si="12"/>
        <v>0</v>
      </c>
      <c r="K32" s="172">
        <f t="shared" si="12"/>
        <v>0</v>
      </c>
      <c r="M32" s="158">
        <f t="shared" si="8"/>
        <v>0</v>
      </c>
      <c r="N32" s="158">
        <f t="shared" si="9"/>
        <v>0</v>
      </c>
      <c r="O32" s="158">
        <f t="shared" si="10"/>
        <v>0</v>
      </c>
      <c r="P32" s="159">
        <f t="shared" si="11"/>
        <v>0</v>
      </c>
    </row>
    <row r="33" spans="1:16" ht="15" customHeight="1" x14ac:dyDescent="0.25">
      <c r="A33" s="164"/>
      <c r="B33" s="165"/>
      <c r="C33" s="166"/>
      <c r="D33" s="167"/>
      <c r="E33" s="168"/>
      <c r="F33" s="169"/>
      <c r="G33" s="170">
        <f t="shared" si="13"/>
        <v>0</v>
      </c>
      <c r="H33" s="171"/>
      <c r="I33" s="171">
        <f t="shared" si="14"/>
        <v>0</v>
      </c>
      <c r="J33" s="170">
        <f t="shared" si="12"/>
        <v>0</v>
      </c>
      <c r="K33" s="172">
        <f t="shared" si="12"/>
        <v>0</v>
      </c>
      <c r="M33" s="158">
        <f t="shared" si="8"/>
        <v>0</v>
      </c>
      <c r="N33" s="158">
        <f t="shared" si="9"/>
        <v>0</v>
      </c>
      <c r="O33" s="158">
        <f t="shared" si="10"/>
        <v>0</v>
      </c>
      <c r="P33" s="159">
        <f t="shared" si="11"/>
        <v>0</v>
      </c>
    </row>
    <row r="34" spans="1:16" ht="15.75" customHeight="1" x14ac:dyDescent="0.25">
      <c r="A34" s="441" t="s">
        <v>116</v>
      </c>
      <c r="B34" s="442"/>
      <c r="C34" s="442"/>
      <c r="D34" s="442"/>
      <c r="E34" s="443"/>
      <c r="F34" s="160"/>
      <c r="G34" s="161"/>
      <c r="H34" s="162"/>
      <c r="I34" s="162"/>
      <c r="J34" s="161"/>
      <c r="K34" s="163"/>
      <c r="M34" s="158">
        <f t="shared" si="8"/>
        <v>0</v>
      </c>
      <c r="N34" s="158">
        <f t="shared" si="9"/>
        <v>0</v>
      </c>
      <c r="O34" s="158">
        <f t="shared" si="10"/>
        <v>0</v>
      </c>
      <c r="P34" s="159">
        <f t="shared" si="11"/>
        <v>0</v>
      </c>
    </row>
    <row r="35" spans="1:16" ht="15" customHeight="1" x14ac:dyDescent="0.25">
      <c r="A35" s="164"/>
      <c r="B35" s="165"/>
      <c r="C35" s="166"/>
      <c r="D35" s="167"/>
      <c r="E35" s="168"/>
      <c r="F35" s="169"/>
      <c r="G35" s="170">
        <f t="shared" ref="G35" si="18">+F35*E35</f>
        <v>0</v>
      </c>
      <c r="H35" s="171"/>
      <c r="I35" s="171">
        <f t="shared" ref="I35" si="19">+H35*E35</f>
        <v>0</v>
      </c>
      <c r="J35" s="170">
        <f t="shared" ref="J35:K35" si="20">+H35+F35</f>
        <v>0</v>
      </c>
      <c r="K35" s="172">
        <f t="shared" si="20"/>
        <v>0</v>
      </c>
      <c r="M35" s="158">
        <f t="shared" si="8"/>
        <v>0</v>
      </c>
      <c r="N35" s="158">
        <f t="shared" si="9"/>
        <v>0</v>
      </c>
      <c r="O35" s="158">
        <f t="shared" si="10"/>
        <v>0</v>
      </c>
      <c r="P35" s="159">
        <f t="shared" si="11"/>
        <v>0</v>
      </c>
    </row>
    <row r="36" spans="1:16" ht="15" customHeight="1" x14ac:dyDescent="0.25">
      <c r="A36" s="164"/>
      <c r="B36" s="165"/>
      <c r="C36" s="166"/>
      <c r="D36" s="167"/>
      <c r="E36" s="168"/>
      <c r="F36" s="169"/>
      <c r="G36" s="170">
        <f t="shared" si="13"/>
        <v>0</v>
      </c>
      <c r="H36" s="171"/>
      <c r="I36" s="171">
        <f t="shared" si="14"/>
        <v>0</v>
      </c>
      <c r="J36" s="170">
        <f t="shared" si="12"/>
        <v>0</v>
      </c>
      <c r="K36" s="172">
        <f t="shared" si="12"/>
        <v>0</v>
      </c>
      <c r="M36" s="158">
        <f t="shared" si="8"/>
        <v>0</v>
      </c>
      <c r="N36" s="158">
        <f t="shared" si="9"/>
        <v>0</v>
      </c>
      <c r="O36" s="158">
        <f t="shared" si="10"/>
        <v>0</v>
      </c>
      <c r="P36" s="159">
        <f t="shared" si="11"/>
        <v>0</v>
      </c>
    </row>
    <row r="37" spans="1:16" ht="15" customHeight="1" x14ac:dyDescent="0.25">
      <c r="A37" s="164"/>
      <c r="B37" s="165"/>
      <c r="C37" s="166"/>
      <c r="D37" s="167"/>
      <c r="E37" s="168"/>
      <c r="F37" s="169"/>
      <c r="G37" s="170">
        <f t="shared" si="13"/>
        <v>0</v>
      </c>
      <c r="H37" s="171"/>
      <c r="I37" s="171">
        <f t="shared" si="14"/>
        <v>0</v>
      </c>
      <c r="J37" s="170">
        <f t="shared" si="12"/>
        <v>0</v>
      </c>
      <c r="K37" s="172">
        <f t="shared" si="12"/>
        <v>0</v>
      </c>
      <c r="M37" s="158">
        <f t="shared" si="8"/>
        <v>0</v>
      </c>
      <c r="N37" s="158">
        <f t="shared" si="9"/>
        <v>0</v>
      </c>
      <c r="O37" s="158">
        <f t="shared" si="10"/>
        <v>0</v>
      </c>
      <c r="P37" s="159">
        <f t="shared" si="11"/>
        <v>0</v>
      </c>
    </row>
    <row r="38" spans="1:16" ht="15" customHeight="1" x14ac:dyDescent="0.25">
      <c r="A38" s="164"/>
      <c r="B38" s="165"/>
      <c r="C38" s="166"/>
      <c r="D38" s="167"/>
      <c r="E38" s="168"/>
      <c r="F38" s="169"/>
      <c r="G38" s="170">
        <f t="shared" si="13"/>
        <v>0</v>
      </c>
      <c r="H38" s="171"/>
      <c r="I38" s="171">
        <f t="shared" si="14"/>
        <v>0</v>
      </c>
      <c r="J38" s="170">
        <f t="shared" si="12"/>
        <v>0</v>
      </c>
      <c r="K38" s="172">
        <f t="shared" si="12"/>
        <v>0</v>
      </c>
      <c r="M38" s="158">
        <f t="shared" si="8"/>
        <v>0</v>
      </c>
      <c r="N38" s="158">
        <f t="shared" si="9"/>
        <v>0</v>
      </c>
      <c r="O38" s="158">
        <f t="shared" si="10"/>
        <v>0</v>
      </c>
      <c r="P38" s="159">
        <f t="shared" si="11"/>
        <v>0</v>
      </c>
    </row>
    <row r="39" spans="1:16" ht="15" customHeight="1" x14ac:dyDescent="0.25">
      <c r="A39" s="164"/>
      <c r="B39" s="165"/>
      <c r="C39" s="166"/>
      <c r="D39" s="167"/>
      <c r="E39" s="168"/>
      <c r="F39" s="169"/>
      <c r="G39" s="170">
        <f t="shared" si="13"/>
        <v>0</v>
      </c>
      <c r="H39" s="171"/>
      <c r="I39" s="171">
        <f t="shared" si="14"/>
        <v>0</v>
      </c>
      <c r="J39" s="170">
        <f t="shared" ref="J39:K39" si="21">+H39+F39</f>
        <v>0</v>
      </c>
      <c r="K39" s="172">
        <f t="shared" si="21"/>
        <v>0</v>
      </c>
      <c r="M39" s="158">
        <f t="shared" si="8"/>
        <v>0</v>
      </c>
      <c r="N39" s="158">
        <f t="shared" si="9"/>
        <v>0</v>
      </c>
      <c r="O39" s="158">
        <f t="shared" si="10"/>
        <v>0</v>
      </c>
      <c r="P39" s="159">
        <f t="shared" si="11"/>
        <v>0</v>
      </c>
    </row>
    <row r="40" spans="1:16" ht="15.75" customHeight="1" x14ac:dyDescent="0.25">
      <c r="A40" s="441" t="s">
        <v>117</v>
      </c>
      <c r="B40" s="442"/>
      <c r="C40" s="442"/>
      <c r="D40" s="442"/>
      <c r="E40" s="443"/>
      <c r="F40" s="160"/>
      <c r="G40" s="161"/>
      <c r="H40" s="162"/>
      <c r="I40" s="162"/>
      <c r="J40" s="161"/>
      <c r="K40" s="163"/>
      <c r="M40" s="158">
        <f t="shared" si="8"/>
        <v>0</v>
      </c>
      <c r="N40" s="158">
        <f t="shared" si="9"/>
        <v>0</v>
      </c>
      <c r="O40" s="158">
        <f t="shared" si="10"/>
        <v>0</v>
      </c>
      <c r="P40" s="159">
        <f t="shared" si="11"/>
        <v>0</v>
      </c>
    </row>
    <row r="41" spans="1:16" ht="15" customHeight="1" x14ac:dyDescent="0.25">
      <c r="A41" s="164"/>
      <c r="B41" s="165"/>
      <c r="C41" s="166"/>
      <c r="D41" s="167"/>
      <c r="E41" s="168"/>
      <c r="F41" s="169"/>
      <c r="G41" s="170">
        <f t="shared" ref="G41" si="22">+F41*E41</f>
        <v>0</v>
      </c>
      <c r="H41" s="171"/>
      <c r="I41" s="171">
        <f t="shared" ref="I41" si="23">+H41*E41</f>
        <v>0</v>
      </c>
      <c r="J41" s="170">
        <f t="shared" ref="J41:K41" si="24">+H41+F41</f>
        <v>0</v>
      </c>
      <c r="K41" s="172">
        <f t="shared" si="24"/>
        <v>0</v>
      </c>
      <c r="M41" s="158">
        <f t="shared" si="8"/>
        <v>0</v>
      </c>
      <c r="N41" s="158">
        <f t="shared" si="9"/>
        <v>0</v>
      </c>
      <c r="O41" s="158">
        <f t="shared" si="10"/>
        <v>0</v>
      </c>
      <c r="P41" s="159">
        <f t="shared" si="11"/>
        <v>0</v>
      </c>
    </row>
    <row r="42" spans="1:16" ht="15" customHeight="1" x14ac:dyDescent="0.25">
      <c r="A42" s="164"/>
      <c r="B42" s="165"/>
      <c r="C42" s="166"/>
      <c r="D42" s="167"/>
      <c r="E42" s="168"/>
      <c r="F42" s="169"/>
      <c r="G42" s="170"/>
      <c r="H42" s="171"/>
      <c r="I42" s="171"/>
      <c r="J42" s="170"/>
      <c r="K42" s="172"/>
      <c r="M42" s="158">
        <f t="shared" si="8"/>
        <v>0</v>
      </c>
      <c r="N42" s="158">
        <f t="shared" si="9"/>
        <v>0</v>
      </c>
      <c r="O42" s="158">
        <f t="shared" si="10"/>
        <v>0</v>
      </c>
      <c r="P42" s="159">
        <f t="shared" si="11"/>
        <v>0</v>
      </c>
    </row>
    <row r="43" spans="1:16" ht="15" customHeight="1" x14ac:dyDescent="0.25">
      <c r="A43" s="164"/>
      <c r="B43" s="165"/>
      <c r="C43" s="166"/>
      <c r="D43" s="167"/>
      <c r="E43" s="168"/>
      <c r="F43" s="169"/>
      <c r="G43" s="170">
        <f t="shared" ref="G43:G45" si="25">+F43*E43</f>
        <v>0</v>
      </c>
      <c r="H43" s="171"/>
      <c r="I43" s="171">
        <f t="shared" ref="I43:I45" si="26">+H43*E43</f>
        <v>0</v>
      </c>
      <c r="J43" s="170">
        <f t="shared" ref="J43:K45" si="27">+H43+F43</f>
        <v>0</v>
      </c>
      <c r="K43" s="172">
        <f t="shared" si="27"/>
        <v>0</v>
      </c>
      <c r="M43" s="158">
        <f t="shared" si="8"/>
        <v>0</v>
      </c>
      <c r="N43" s="158">
        <f t="shared" si="9"/>
        <v>0</v>
      </c>
      <c r="O43" s="158">
        <f t="shared" si="10"/>
        <v>0</v>
      </c>
      <c r="P43" s="159">
        <f t="shared" si="11"/>
        <v>0</v>
      </c>
    </row>
    <row r="44" spans="1:16" ht="15" customHeight="1" x14ac:dyDescent="0.25">
      <c r="A44" s="164"/>
      <c r="B44" s="165"/>
      <c r="C44" s="166"/>
      <c r="D44" s="167"/>
      <c r="E44" s="168"/>
      <c r="F44" s="169"/>
      <c r="G44" s="170">
        <f t="shared" si="25"/>
        <v>0</v>
      </c>
      <c r="H44" s="171"/>
      <c r="I44" s="171">
        <f t="shared" si="26"/>
        <v>0</v>
      </c>
      <c r="J44" s="170">
        <f t="shared" si="27"/>
        <v>0</v>
      </c>
      <c r="K44" s="172">
        <f t="shared" si="27"/>
        <v>0</v>
      </c>
      <c r="M44" s="158">
        <f t="shared" si="8"/>
        <v>0</v>
      </c>
      <c r="N44" s="158">
        <f t="shared" si="9"/>
        <v>0</v>
      </c>
      <c r="O44" s="158">
        <f t="shared" si="10"/>
        <v>0</v>
      </c>
      <c r="P44" s="159">
        <f t="shared" si="11"/>
        <v>0</v>
      </c>
    </row>
    <row r="45" spans="1:16" ht="15" customHeight="1" thickBot="1" x14ac:dyDescent="0.3">
      <c r="A45" s="164"/>
      <c r="B45" s="165"/>
      <c r="C45" s="166"/>
      <c r="D45" s="167"/>
      <c r="E45" s="168"/>
      <c r="F45" s="169"/>
      <c r="G45" s="170">
        <f t="shared" si="25"/>
        <v>0</v>
      </c>
      <c r="H45" s="171"/>
      <c r="I45" s="171">
        <f t="shared" si="26"/>
        <v>0</v>
      </c>
      <c r="J45" s="170">
        <f t="shared" si="27"/>
        <v>0</v>
      </c>
      <c r="K45" s="172">
        <f t="shared" si="27"/>
        <v>0</v>
      </c>
      <c r="M45" s="158">
        <f t="shared" si="8"/>
        <v>0</v>
      </c>
      <c r="N45" s="158">
        <f t="shared" si="9"/>
        <v>0</v>
      </c>
      <c r="O45" s="158">
        <f t="shared" si="10"/>
        <v>0</v>
      </c>
      <c r="P45" s="159">
        <f t="shared" si="11"/>
        <v>0</v>
      </c>
    </row>
    <row r="46" spans="1:16" ht="35.1" customHeight="1" thickBot="1" x14ac:dyDescent="0.3">
      <c r="A46" s="444" t="str">
        <f>CONCATENATE("TOTAL (",A2," ",D2,") =")</f>
        <v>TOTAL (Screed Measurements - L-19 ) =</v>
      </c>
      <c r="B46" s="445"/>
      <c r="C46" s="445"/>
      <c r="D46" s="445"/>
      <c r="E46" s="446"/>
      <c r="F46" s="173">
        <f t="shared" ref="F46:K46" si="28">SUM(F6:F45)</f>
        <v>259.3</v>
      </c>
      <c r="G46" s="173">
        <f t="shared" si="28"/>
        <v>15421.502700000001</v>
      </c>
      <c r="H46" s="174">
        <f t="shared" si="28"/>
        <v>0</v>
      </c>
      <c r="I46" s="174">
        <f t="shared" si="28"/>
        <v>0</v>
      </c>
      <c r="J46" s="173">
        <f t="shared" si="28"/>
        <v>259.3</v>
      </c>
      <c r="K46" s="175">
        <f t="shared" si="28"/>
        <v>15421.502700000001</v>
      </c>
      <c r="M46" s="158">
        <f>+SUM(M6:M45)</f>
        <v>0</v>
      </c>
      <c r="N46" s="158">
        <f>+SUM(N6:N45)</f>
        <v>0</v>
      </c>
      <c r="O46" s="158">
        <f>+SUM(O6:O45)</f>
        <v>259.3</v>
      </c>
      <c r="P46" s="158">
        <f>+SUM(P6:P45)</f>
        <v>13.443899999999999</v>
      </c>
    </row>
    <row r="47" spans="1:16" x14ac:dyDescent="0.25">
      <c r="I47" s="179"/>
      <c r="J47" s="180"/>
      <c r="K47" s="180"/>
      <c r="M47" s="147"/>
      <c r="N47" s="147"/>
      <c r="O47" s="147"/>
    </row>
    <row r="48" spans="1:16" x14ac:dyDescent="0.25">
      <c r="I48" s="179"/>
      <c r="J48" s="179">
        <f>SUM(J7:J45)</f>
        <v>259.3</v>
      </c>
      <c r="K48" s="179">
        <f>SUM(K7:K45)</f>
        <v>15421.502700000001</v>
      </c>
      <c r="M48" s="147"/>
      <c r="N48" s="147"/>
      <c r="O48" s="147"/>
    </row>
    <row r="49" spans="2:15" x14ac:dyDescent="0.25">
      <c r="B49" s="181">
        <f>+A6</f>
        <v>0</v>
      </c>
      <c r="C49" s="182"/>
      <c r="D49" s="182"/>
      <c r="E49" s="183"/>
      <c r="F49" s="184"/>
      <c r="G49" s="184"/>
      <c r="H49" s="185"/>
      <c r="I49" s="185"/>
      <c r="J49" s="184"/>
      <c r="K49" s="184"/>
      <c r="L49" s="149"/>
      <c r="M49" s="147"/>
      <c r="N49" s="147"/>
      <c r="O49" s="147"/>
    </row>
    <row r="50" spans="2:15" ht="25.05" customHeight="1" x14ac:dyDescent="0.25">
      <c r="B50" s="186" t="str">
        <f>A18</f>
        <v>From 41mm to 50mm thick</v>
      </c>
      <c r="C50" s="187"/>
      <c r="D50" s="187"/>
      <c r="E50" s="188"/>
      <c r="F50" s="189">
        <f>+SUM(F8:F21)</f>
        <v>211.41</v>
      </c>
      <c r="G50" s="189">
        <f t="shared" ref="G50:K50" si="29">+SUM(G8:G21)</f>
        <v>11572.5834</v>
      </c>
      <c r="H50" s="190">
        <f t="shared" si="29"/>
        <v>0</v>
      </c>
      <c r="I50" s="190">
        <f t="shared" si="29"/>
        <v>0</v>
      </c>
      <c r="J50" s="189">
        <f t="shared" si="29"/>
        <v>211.41</v>
      </c>
      <c r="K50" s="189">
        <f t="shared" si="29"/>
        <v>11572.5834</v>
      </c>
      <c r="L50" s="149"/>
      <c r="M50" s="147"/>
      <c r="N50" s="147"/>
      <c r="O50" s="147"/>
    </row>
    <row r="51" spans="2:15" x14ac:dyDescent="0.25">
      <c r="B51" s="181"/>
      <c r="C51" s="182"/>
      <c r="D51" s="182"/>
      <c r="E51" s="183"/>
      <c r="F51" s="184"/>
      <c r="G51" s="184"/>
      <c r="H51" s="185"/>
      <c r="I51" s="185"/>
      <c r="J51" s="184"/>
      <c r="K51" s="184"/>
      <c r="L51" s="149"/>
      <c r="M51" s="147"/>
      <c r="N51" s="147"/>
      <c r="O51" s="147"/>
    </row>
    <row r="52" spans="2:15" ht="25.05" customHeight="1" x14ac:dyDescent="0.25">
      <c r="B52" s="186" t="str">
        <f>A22</f>
        <v>From 51mm to 60mm thick(Prepacked Screed)</v>
      </c>
      <c r="C52" s="187"/>
      <c r="D52" s="187"/>
      <c r="E52" s="188"/>
      <c r="F52" s="189">
        <f>SUM(F23:F27)</f>
        <v>47.89</v>
      </c>
      <c r="G52" s="189">
        <f t="shared" ref="G52:K52" si="30">SUM(G23:G27)</f>
        <v>3848.9193000000005</v>
      </c>
      <c r="H52" s="190">
        <f t="shared" si="30"/>
        <v>0</v>
      </c>
      <c r="I52" s="190">
        <f t="shared" si="30"/>
        <v>0</v>
      </c>
      <c r="J52" s="189">
        <f t="shared" si="30"/>
        <v>47.89</v>
      </c>
      <c r="K52" s="189">
        <f t="shared" si="30"/>
        <v>3848.9193000000005</v>
      </c>
      <c r="L52" s="149"/>
      <c r="M52" s="147"/>
      <c r="N52" s="147"/>
      <c r="O52" s="147"/>
    </row>
    <row r="53" spans="2:15" x14ac:dyDescent="0.25">
      <c r="B53" s="181"/>
      <c r="C53" s="182"/>
      <c r="D53" s="182"/>
      <c r="E53" s="183"/>
      <c r="F53" s="184"/>
      <c r="G53" s="184"/>
      <c r="H53" s="185"/>
      <c r="I53" s="185"/>
      <c r="J53" s="184"/>
      <c r="K53" s="184"/>
      <c r="L53" s="149"/>
      <c r="M53" s="147"/>
      <c r="N53" s="147"/>
      <c r="O53" s="147"/>
    </row>
    <row r="54" spans="2:15" ht="25.05" customHeight="1" x14ac:dyDescent="0.25">
      <c r="B54" s="186"/>
      <c r="C54" s="187"/>
      <c r="D54" s="187"/>
      <c r="E54" s="188"/>
      <c r="F54" s="189"/>
      <c r="G54" s="189"/>
      <c r="H54" s="190"/>
      <c r="I54" s="190"/>
      <c r="J54" s="189"/>
      <c r="K54" s="189"/>
      <c r="L54" s="149"/>
      <c r="M54" s="147"/>
      <c r="N54" s="147"/>
      <c r="O54" s="147"/>
    </row>
    <row r="55" spans="2:15" x14ac:dyDescent="0.25">
      <c r="B55" s="181"/>
      <c r="C55" s="182"/>
      <c r="D55" s="182"/>
      <c r="E55" s="183"/>
      <c r="F55" s="184"/>
      <c r="G55" s="184"/>
      <c r="H55" s="185"/>
      <c r="I55" s="185"/>
      <c r="J55" s="184"/>
      <c r="K55" s="184"/>
      <c r="L55" s="149"/>
      <c r="M55" s="147"/>
      <c r="N55" s="147"/>
      <c r="O55" s="147"/>
    </row>
    <row r="56" spans="2:15" ht="25.05" customHeight="1" x14ac:dyDescent="0.25">
      <c r="B56" s="186"/>
      <c r="C56" s="187"/>
      <c r="D56" s="187"/>
      <c r="E56" s="188"/>
      <c r="F56" s="189"/>
      <c r="G56" s="189"/>
      <c r="H56" s="190"/>
      <c r="I56" s="190"/>
      <c r="J56" s="189"/>
      <c r="K56" s="189"/>
      <c r="L56" s="149"/>
      <c r="M56" s="147"/>
      <c r="N56" s="147"/>
      <c r="O56" s="147"/>
    </row>
    <row r="57" spans="2:15" ht="25.05" customHeight="1" x14ac:dyDescent="0.25">
      <c r="B57" s="193" t="s">
        <v>45</v>
      </c>
      <c r="C57" s="194"/>
      <c r="D57" s="194"/>
      <c r="E57" s="194"/>
      <c r="F57" s="192">
        <f t="shared" ref="F57:K57" si="31">SUM(F49:F56)</f>
        <v>259.3</v>
      </c>
      <c r="G57" s="192">
        <f t="shared" si="31"/>
        <v>15421.502700000001</v>
      </c>
      <c r="H57" s="192">
        <f t="shared" si="31"/>
        <v>0</v>
      </c>
      <c r="I57" s="192">
        <f t="shared" si="31"/>
        <v>0</v>
      </c>
      <c r="J57" s="192">
        <f t="shared" si="31"/>
        <v>259.3</v>
      </c>
      <c r="K57" s="192">
        <f t="shared" si="31"/>
        <v>15421.502700000001</v>
      </c>
    </row>
    <row r="60" spans="2:15" x14ac:dyDescent="0.25">
      <c r="F60"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0:E40"/>
    <mergeCell ref="A7:E7"/>
    <mergeCell ref="A46:E46"/>
    <mergeCell ref="A13:E13"/>
    <mergeCell ref="A17:E17"/>
    <mergeCell ref="A18:E18"/>
    <mergeCell ref="A22:E22"/>
    <mergeCell ref="A28:E28"/>
    <mergeCell ref="A34:E34"/>
  </mergeCells>
  <printOptions horizontalCentered="1"/>
  <pageMargins left="0.25" right="0.25" top="0.75" bottom="0.75" header="0.3" footer="0.3"/>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0530-D1D5-476F-A7B4-81C5812774A9}">
  <dimension ref="A1:F11"/>
  <sheetViews>
    <sheetView tabSelected="1" view="pageBreakPreview" zoomScale="110" zoomScaleNormal="100" zoomScaleSheetLayoutView="110" workbookViewId="0">
      <selection activeCell="D16" sqref="D16"/>
    </sheetView>
  </sheetViews>
  <sheetFormatPr defaultRowHeight="13.2" x14ac:dyDescent="0.25"/>
  <cols>
    <col min="2" max="2" width="24.6640625" customWidth="1"/>
    <col min="3" max="3" width="26.33203125" style="347" customWidth="1"/>
    <col min="4" max="6" width="26.33203125" customWidth="1"/>
  </cols>
  <sheetData>
    <row r="1" spans="1:6" s="346" customFormat="1" ht="27.45" customHeight="1" x14ac:dyDescent="0.25">
      <c r="A1" s="355" t="s">
        <v>462</v>
      </c>
      <c r="B1" s="355" t="s">
        <v>27</v>
      </c>
      <c r="C1" s="356" t="s">
        <v>463</v>
      </c>
      <c r="D1" s="355" t="s">
        <v>464</v>
      </c>
      <c r="E1" s="355" t="s">
        <v>465</v>
      </c>
      <c r="F1" s="355" t="s">
        <v>466</v>
      </c>
    </row>
    <row r="2" spans="1:6" x14ac:dyDescent="0.25">
      <c r="A2" s="348"/>
      <c r="B2" s="349" t="s">
        <v>467</v>
      </c>
      <c r="C2" s="350">
        <v>645526.09</v>
      </c>
      <c r="D2" s="351">
        <f>SUM(BOQ!H16:H69,BOQ!H105)</f>
        <v>498040.11664999998</v>
      </c>
      <c r="E2" s="351">
        <f>F2-D2</f>
        <v>4888.2762000000221</v>
      </c>
      <c r="F2" s="351">
        <f>SUM(BOQ!L16:L68,BOQ!L105)</f>
        <v>502928.39285</v>
      </c>
    </row>
    <row r="3" spans="1:6" x14ac:dyDescent="0.25">
      <c r="A3" s="348"/>
      <c r="B3" s="349" t="s">
        <v>468</v>
      </c>
      <c r="C3" s="350">
        <v>406546.06</v>
      </c>
      <c r="D3" s="351">
        <f>SUM(BOQ!H117)</f>
        <v>34909.087499999994</v>
      </c>
      <c r="E3" s="351">
        <f t="shared" ref="E3:E6" si="0">F3-D3</f>
        <v>0</v>
      </c>
      <c r="F3" s="351">
        <f>SUM(BOQ!L117)</f>
        <v>34909.087499999994</v>
      </c>
    </row>
    <row r="4" spans="1:6" x14ac:dyDescent="0.25">
      <c r="A4" s="348"/>
      <c r="B4" s="349"/>
      <c r="C4" s="450">
        <f>SUM(C2:C3)</f>
        <v>1052072.1499999999</v>
      </c>
      <c r="D4" s="450">
        <f t="shared" ref="D4:E4" si="1">SUM(D2:D3)</f>
        <v>532949.20415000001</v>
      </c>
      <c r="E4" s="450">
        <f t="shared" si="1"/>
        <v>4888.2762000000221</v>
      </c>
      <c r="F4" s="450">
        <f>SUM(F2:F3)</f>
        <v>537837.48034999997</v>
      </c>
    </row>
    <row r="5" spans="1:6" x14ac:dyDescent="0.25">
      <c r="A5" s="348"/>
      <c r="B5" s="348"/>
      <c r="C5" s="350"/>
      <c r="D5" s="348"/>
      <c r="E5" s="351"/>
      <c r="F5" s="348"/>
    </row>
    <row r="6" spans="1:6" x14ac:dyDescent="0.25">
      <c r="A6" s="348"/>
      <c r="B6" s="349" t="s">
        <v>132</v>
      </c>
      <c r="C6" s="350"/>
      <c r="D6" s="350">
        <f>SUM(BOQ!H71:H80,BOQ!H82:H97,BOQ!H116,BOQ!H118:H119)</f>
        <v>210849.48270650001</v>
      </c>
      <c r="E6" s="351">
        <f t="shared" si="0"/>
        <v>35802.242796599981</v>
      </c>
      <c r="F6" s="351">
        <f>SUM(BOQ!L71:L80,BOQ!L82:L97,BOQ!L116,BOQ!L118:L119)</f>
        <v>246651.72550309999</v>
      </c>
    </row>
    <row r="7" spans="1:6" x14ac:dyDescent="0.25">
      <c r="A7" s="348"/>
      <c r="B7" s="349"/>
      <c r="C7" s="350"/>
      <c r="D7" s="350"/>
      <c r="E7" s="351"/>
      <c r="F7" s="351"/>
    </row>
    <row r="8" spans="1:6" x14ac:dyDescent="0.25">
      <c r="A8" s="352"/>
      <c r="B8" s="451" t="s">
        <v>487</v>
      </c>
      <c r="C8" s="353"/>
      <c r="D8" s="354">
        <f t="shared" ref="D8:E8" si="2">D6+D4</f>
        <v>743798.68685649999</v>
      </c>
      <c r="E8" s="354">
        <f t="shared" si="2"/>
        <v>40690.518996600003</v>
      </c>
      <c r="F8" s="354">
        <f>F6+F4</f>
        <v>784489.20585309993</v>
      </c>
    </row>
    <row r="10" spans="1:6" x14ac:dyDescent="0.25">
      <c r="C10" s="358" t="s">
        <v>469</v>
      </c>
      <c r="D10" s="347">
        <v>660995.31999999995</v>
      </c>
      <c r="E10" s="347">
        <v>121688.89000000001</v>
      </c>
      <c r="F10" s="347">
        <v>782684.21</v>
      </c>
    </row>
    <row r="11" spans="1:6" x14ac:dyDescent="0.25">
      <c r="C11" s="358" t="s">
        <v>470</v>
      </c>
      <c r="D11" s="357">
        <f>D8-D10</f>
        <v>82803.366856500041</v>
      </c>
      <c r="E11" s="357">
        <f>E8-E10</f>
        <v>-80998.371003400011</v>
      </c>
      <c r="F11" s="357">
        <f>F8-F10</f>
        <v>1804.995853099972</v>
      </c>
    </row>
  </sheetData>
  <pageMargins left="0.7" right="0.7" top="0.75" bottom="0.75" header="0.3" footer="0.3"/>
  <pageSetup paperSize="9" scale="6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tint="0.39997558519241921"/>
    <pageSetUpPr fitToPage="1"/>
  </sheetPr>
  <dimension ref="A1:P61"/>
  <sheetViews>
    <sheetView zoomScale="85" zoomScaleNormal="85" zoomScaleSheetLayoutView="85" workbookViewId="0">
      <selection activeCell="J19" sqref="J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149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t="s">
        <v>148</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113</v>
      </c>
      <c r="B18" s="442"/>
      <c r="C18" s="442"/>
      <c r="D18" s="442"/>
      <c r="E18" s="443"/>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22</v>
      </c>
      <c r="G19" s="170">
        <f t="shared" si="0"/>
        <v>1922.14</v>
      </c>
      <c r="H19" s="171"/>
      <c r="I19" s="171"/>
      <c r="J19" s="170">
        <f t="shared" si="2"/>
        <v>22</v>
      </c>
      <c r="K19" s="172">
        <f t="shared" si="2"/>
        <v>1922.14</v>
      </c>
      <c r="M19" s="158">
        <f t="shared" si="3"/>
        <v>0</v>
      </c>
      <c r="N19" s="158">
        <f t="shared" si="4"/>
        <v>0</v>
      </c>
      <c r="O19" s="158">
        <f t="shared" si="5"/>
        <v>22</v>
      </c>
      <c r="P19" s="159">
        <f t="shared" si="6"/>
        <v>1.496</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7"/>
        <v>0</v>
      </c>
      <c r="N21" s="158">
        <f t="shared" si="8"/>
        <v>0</v>
      </c>
      <c r="O21" s="158">
        <f t="shared" si="9"/>
        <v>0</v>
      </c>
      <c r="P21" s="159">
        <f t="shared" si="10"/>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7"/>
        <v>0</v>
      </c>
      <c r="N22" s="158">
        <f t="shared" si="8"/>
        <v>0</v>
      </c>
      <c r="O22" s="158">
        <f t="shared" si="9"/>
        <v>0</v>
      </c>
      <c r="P22" s="159">
        <f t="shared" si="10"/>
        <v>0</v>
      </c>
    </row>
    <row r="23" spans="1:16" ht="15.75" hidden="1" customHeight="1" x14ac:dyDescent="0.25">
      <c r="A23" s="441" t="s">
        <v>114</v>
      </c>
      <c r="B23" s="442"/>
      <c r="C23" s="442"/>
      <c r="D23" s="442"/>
      <c r="E23" s="443"/>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41" t="s">
        <v>115</v>
      </c>
      <c r="B29" s="442"/>
      <c r="C29" s="442"/>
      <c r="D29" s="442"/>
      <c r="E29" s="443"/>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41" t="s">
        <v>116</v>
      </c>
      <c r="B35" s="442"/>
      <c r="C35" s="442"/>
      <c r="D35" s="442"/>
      <c r="E35" s="443"/>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41" t="s">
        <v>117</v>
      </c>
      <c r="B41" s="442"/>
      <c r="C41" s="442"/>
      <c r="D41" s="442"/>
      <c r="E41" s="443"/>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hidden="1"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 customHeight="1" thickBot="1" x14ac:dyDescent="0.3">
      <c r="A47" s="444" t="str">
        <f>CONCATENATE("TOTAL (",A2," ",D2,") =")</f>
        <v>TOTAL (Screed Measurements - L-20 ) =</v>
      </c>
      <c r="B47" s="445"/>
      <c r="C47" s="445"/>
      <c r="D47" s="445"/>
      <c r="E47" s="446"/>
      <c r="F47" s="173">
        <f t="shared" ref="F47:K47" si="27">SUM(F6:F46)</f>
        <v>22</v>
      </c>
      <c r="G47" s="173">
        <f t="shared" si="27"/>
        <v>1922.14</v>
      </c>
      <c r="H47" s="174">
        <f t="shared" si="27"/>
        <v>0</v>
      </c>
      <c r="I47" s="174">
        <f t="shared" si="27"/>
        <v>0</v>
      </c>
      <c r="J47" s="173">
        <f t="shared" si="27"/>
        <v>22</v>
      </c>
      <c r="K47" s="175">
        <f t="shared" si="27"/>
        <v>1922.14</v>
      </c>
      <c r="M47" s="158">
        <f>+SUM(M6:M46)</f>
        <v>0</v>
      </c>
      <c r="N47" s="158">
        <f>+SUM(N6:N46)</f>
        <v>0</v>
      </c>
      <c r="O47" s="158">
        <f>+SUM(O6:O46)</f>
        <v>22</v>
      </c>
      <c r="P47" s="158">
        <f>+SUM(P6:P46)</f>
        <v>1.496</v>
      </c>
    </row>
    <row r="48" spans="1:16" x14ac:dyDescent="0.25">
      <c r="I48" s="179"/>
      <c r="J48" s="180"/>
      <c r="K48" s="180"/>
      <c r="M48" s="147"/>
      <c r="N48" s="147"/>
      <c r="O48" s="147"/>
    </row>
    <row r="49" spans="2:15" x14ac:dyDescent="0.25">
      <c r="I49" s="179"/>
      <c r="J49" s="179">
        <f>SUM(J7:J46)</f>
        <v>22</v>
      </c>
      <c r="K49" s="179">
        <f>SUM(K7:K46)</f>
        <v>1922.14</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8">+SUM(F8:F46)</f>
        <v>22</v>
      </c>
      <c r="G51" s="189">
        <f t="shared" si="28"/>
        <v>1922.14</v>
      </c>
      <c r="H51" s="190">
        <f t="shared" si="28"/>
        <v>0</v>
      </c>
      <c r="I51" s="190">
        <f t="shared" si="28"/>
        <v>0</v>
      </c>
      <c r="J51" s="189">
        <f t="shared" si="28"/>
        <v>22</v>
      </c>
      <c r="K51" s="189">
        <f t="shared" si="28"/>
        <v>1922.14</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29">SUM(F50:F57)</f>
        <v>22</v>
      </c>
      <c r="G58" s="192">
        <f t="shared" si="29"/>
        <v>1922.14</v>
      </c>
      <c r="H58" s="192">
        <f t="shared" si="29"/>
        <v>0</v>
      </c>
      <c r="I58" s="192">
        <f t="shared" si="29"/>
        <v>0</v>
      </c>
      <c r="J58" s="192">
        <f t="shared" si="29"/>
        <v>22</v>
      </c>
      <c r="K58" s="192">
        <f t="shared" si="29"/>
        <v>1922.14</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7:E47"/>
    <mergeCell ref="A17:E17"/>
    <mergeCell ref="A13:E13"/>
    <mergeCell ref="A18:E18"/>
    <mergeCell ref="A23:E23"/>
    <mergeCell ref="A29:E29"/>
    <mergeCell ref="A35:E35"/>
    <mergeCell ref="A41:E41"/>
    <mergeCell ref="A7:E7"/>
  </mergeCells>
  <printOptions horizontalCentered="1"/>
  <pageMargins left="0.25" right="0.25" top="0.75" bottom="0.75" header="0.3" footer="0.3"/>
  <pageSetup paperSize="9" scale="62"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2">
    <tabColor theme="7" tint="0.39997558519241921"/>
    <pageSetUpPr fitToPage="1"/>
  </sheetPr>
  <dimension ref="A1:R60"/>
  <sheetViews>
    <sheetView zoomScale="85" zoomScaleNormal="85" zoomScaleSheetLayoutView="85" workbookViewId="0">
      <selection activeCell="J23" sqref="J23"/>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408</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1" si="0">+F9*E9</f>
        <v>0</v>
      </c>
      <c r="H9" s="171"/>
      <c r="I9" s="171">
        <f t="shared" ref="I9:I17" si="1">+H9*E9</f>
        <v>0</v>
      </c>
      <c r="J9" s="170">
        <f t="shared" ref="J9:K21" si="2">+H9+F9</f>
        <v>0</v>
      </c>
      <c r="K9" s="172">
        <f t="shared" si="2"/>
        <v>0</v>
      </c>
      <c r="M9" s="158">
        <f t="shared" ref="M9:M45" si="3">+H9</f>
        <v>0</v>
      </c>
      <c r="N9" s="158">
        <f t="shared" ref="N9:N45" si="4">+H9*D9/1000</f>
        <v>0</v>
      </c>
      <c r="O9" s="158">
        <f t="shared" ref="O9:O45" si="5">+J9</f>
        <v>0</v>
      </c>
      <c r="P9" s="159">
        <f t="shared" ref="P9:P45"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315</v>
      </c>
      <c r="B18" s="442"/>
      <c r="C18" s="442"/>
      <c r="D18" s="442"/>
      <c r="E18" s="443"/>
      <c r="F18" s="160"/>
      <c r="G18" s="161"/>
      <c r="H18" s="162"/>
      <c r="I18" s="162"/>
      <c r="J18" s="161"/>
      <c r="K18" s="163"/>
      <c r="M18" s="158"/>
      <c r="N18" s="158"/>
      <c r="O18" s="158"/>
      <c r="P18" s="159"/>
    </row>
    <row r="19" spans="1:18" ht="15" customHeight="1" x14ac:dyDescent="0.25">
      <c r="A19" s="164"/>
      <c r="B19" s="165"/>
      <c r="C19" s="166"/>
      <c r="D19" s="167"/>
      <c r="E19" s="168"/>
      <c r="F19" s="169"/>
      <c r="G19" s="170">
        <f t="shared" si="0"/>
        <v>0</v>
      </c>
      <c r="H19" s="171"/>
      <c r="I19" s="171"/>
      <c r="J19" s="170">
        <f t="shared" si="2"/>
        <v>0</v>
      </c>
      <c r="K19" s="172">
        <f t="shared" si="2"/>
        <v>0</v>
      </c>
      <c r="M19" s="158">
        <f t="shared" si="3"/>
        <v>0</v>
      </c>
      <c r="N19" s="158">
        <f t="shared" si="4"/>
        <v>0</v>
      </c>
      <c r="O19" s="158">
        <f t="shared" si="5"/>
        <v>0</v>
      </c>
      <c r="P19" s="159">
        <f t="shared" si="6"/>
        <v>0</v>
      </c>
      <c r="R19" s="142" t="s">
        <v>187</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75" customHeight="1" x14ac:dyDescent="0.25">
      <c r="A22" s="441" t="s">
        <v>113</v>
      </c>
      <c r="B22" s="442"/>
      <c r="C22" s="442"/>
      <c r="D22" s="442"/>
      <c r="E22" s="443"/>
      <c r="F22" s="160"/>
      <c r="G22" s="161"/>
      <c r="H22" s="162"/>
      <c r="I22" s="162"/>
      <c r="J22" s="161"/>
      <c r="K22" s="163"/>
      <c r="M22" s="158">
        <f t="shared" si="3"/>
        <v>0</v>
      </c>
      <c r="N22" s="158">
        <f t="shared" si="4"/>
        <v>0</v>
      </c>
      <c r="O22" s="158">
        <f t="shared" si="5"/>
        <v>0</v>
      </c>
      <c r="P22" s="159">
        <f t="shared" si="6"/>
        <v>0</v>
      </c>
    </row>
    <row r="23" spans="1:18" ht="28.5" customHeight="1" x14ac:dyDescent="0.25">
      <c r="A23" s="164">
        <v>1</v>
      </c>
      <c r="B23" s="165" t="s">
        <v>406</v>
      </c>
      <c r="C23" s="166" t="s">
        <v>400</v>
      </c>
      <c r="D23" s="167">
        <v>68</v>
      </c>
      <c r="E23" s="168">
        <v>62.25</v>
      </c>
      <c r="F23" s="338">
        <f>10.17*0.9</f>
        <v>9.1530000000000005</v>
      </c>
      <c r="G23" s="170">
        <v>569.77425000000005</v>
      </c>
      <c r="H23" s="171"/>
      <c r="I23" s="171"/>
      <c r="J23" s="170">
        <f t="shared" ref="J23:K38" si="7">+H23+F23</f>
        <v>9.1530000000000005</v>
      </c>
      <c r="K23" s="172">
        <f t="shared" si="7"/>
        <v>569.77425000000005</v>
      </c>
      <c r="M23" s="158">
        <f t="shared" si="3"/>
        <v>0</v>
      </c>
      <c r="N23" s="158">
        <f t="shared" si="4"/>
        <v>0</v>
      </c>
      <c r="O23" s="158">
        <f t="shared" si="5"/>
        <v>9.1530000000000005</v>
      </c>
      <c r="P23" s="159">
        <f t="shared" si="6"/>
        <v>0.62240399999999996</v>
      </c>
    </row>
    <row r="24" spans="1:18" ht="15" customHeight="1" x14ac:dyDescent="0.25">
      <c r="A24" s="164"/>
      <c r="B24" s="165"/>
      <c r="C24" s="166"/>
      <c r="D24" s="167"/>
      <c r="E24" s="168"/>
      <c r="F24" s="169"/>
      <c r="G24" s="170">
        <f t="shared" ref="G24:G39" si="8">+F24*E24</f>
        <v>0</v>
      </c>
      <c r="H24" s="171"/>
      <c r="I24" s="171"/>
      <c r="J24" s="170">
        <f t="shared" si="7"/>
        <v>0</v>
      </c>
      <c r="K24" s="172">
        <f t="shared" si="7"/>
        <v>0</v>
      </c>
      <c r="M24" s="158">
        <f t="shared" si="3"/>
        <v>0</v>
      </c>
      <c r="N24" s="158">
        <f t="shared" si="4"/>
        <v>0</v>
      </c>
      <c r="O24" s="158">
        <f t="shared" si="5"/>
        <v>0</v>
      </c>
      <c r="P24" s="159">
        <f t="shared" si="6"/>
        <v>0</v>
      </c>
    </row>
    <row r="25" spans="1:18" ht="15" customHeight="1" x14ac:dyDescent="0.25">
      <c r="A25" s="164"/>
      <c r="B25" s="165"/>
      <c r="C25" s="166"/>
      <c r="D25" s="167"/>
      <c r="E25" s="168"/>
      <c r="F25" s="169"/>
      <c r="G25" s="170">
        <f t="shared" si="8"/>
        <v>0</v>
      </c>
      <c r="H25" s="171"/>
      <c r="I25" s="171"/>
      <c r="J25" s="170">
        <f t="shared" si="7"/>
        <v>0</v>
      </c>
      <c r="K25" s="172">
        <f t="shared" si="7"/>
        <v>0</v>
      </c>
      <c r="M25" s="158">
        <f t="shared" si="3"/>
        <v>0</v>
      </c>
      <c r="N25" s="158">
        <f t="shared" si="4"/>
        <v>0</v>
      </c>
      <c r="O25" s="158">
        <f t="shared" si="5"/>
        <v>0</v>
      </c>
      <c r="P25" s="159">
        <f t="shared" si="6"/>
        <v>0</v>
      </c>
    </row>
    <row r="26" spans="1:18" ht="15" customHeight="1" x14ac:dyDescent="0.25">
      <c r="A26" s="164"/>
      <c r="B26" s="165"/>
      <c r="C26" s="166"/>
      <c r="D26" s="167"/>
      <c r="E26" s="168"/>
      <c r="F26" s="169"/>
      <c r="G26" s="170">
        <f t="shared" si="8"/>
        <v>0</v>
      </c>
      <c r="H26" s="171"/>
      <c r="I26" s="171">
        <f t="shared" ref="I26:I39" si="9">+H26*E26</f>
        <v>0</v>
      </c>
      <c r="J26" s="170">
        <f t="shared" si="7"/>
        <v>0</v>
      </c>
      <c r="K26" s="172">
        <f t="shared" si="7"/>
        <v>0</v>
      </c>
      <c r="M26" s="158">
        <f t="shared" si="3"/>
        <v>0</v>
      </c>
      <c r="N26" s="158">
        <f t="shared" si="4"/>
        <v>0</v>
      </c>
      <c r="O26" s="158">
        <f t="shared" si="5"/>
        <v>0</v>
      </c>
      <c r="P26" s="159">
        <f t="shared" si="6"/>
        <v>0</v>
      </c>
    </row>
    <row r="27" spans="1:18" ht="14.25" customHeight="1" x14ac:dyDescent="0.25">
      <c r="A27" s="164"/>
      <c r="B27" s="165"/>
      <c r="C27" s="166"/>
      <c r="D27" s="167"/>
      <c r="E27" s="168"/>
      <c r="F27" s="169"/>
      <c r="G27" s="170">
        <f t="shared" si="8"/>
        <v>0</v>
      </c>
      <c r="H27" s="171"/>
      <c r="I27" s="171">
        <f t="shared" si="9"/>
        <v>0</v>
      </c>
      <c r="J27" s="170">
        <f t="shared" si="7"/>
        <v>0</v>
      </c>
      <c r="K27" s="172">
        <f t="shared" si="7"/>
        <v>0</v>
      </c>
      <c r="M27" s="158">
        <f t="shared" si="3"/>
        <v>0</v>
      </c>
      <c r="N27" s="158">
        <f t="shared" si="4"/>
        <v>0</v>
      </c>
      <c r="O27" s="158">
        <f t="shared" si="5"/>
        <v>0</v>
      </c>
      <c r="P27" s="159">
        <f t="shared" si="6"/>
        <v>0</v>
      </c>
    </row>
    <row r="28" spans="1:18" ht="15.75" customHeight="1" x14ac:dyDescent="0.25">
      <c r="A28" s="441" t="s">
        <v>115</v>
      </c>
      <c r="B28" s="442"/>
      <c r="C28" s="442"/>
      <c r="D28" s="442"/>
      <c r="E28" s="443"/>
      <c r="F28" s="160"/>
      <c r="G28" s="161"/>
      <c r="H28" s="162"/>
      <c r="I28" s="162"/>
      <c r="J28" s="161"/>
      <c r="K28" s="163"/>
      <c r="M28" s="158">
        <f t="shared" si="3"/>
        <v>0</v>
      </c>
      <c r="N28" s="158">
        <f t="shared" si="4"/>
        <v>0</v>
      </c>
      <c r="O28" s="158">
        <f t="shared" si="5"/>
        <v>0</v>
      </c>
      <c r="P28" s="159">
        <f t="shared" si="6"/>
        <v>0</v>
      </c>
    </row>
    <row r="29" spans="1:18" ht="15" customHeight="1" x14ac:dyDescent="0.25">
      <c r="A29" s="164"/>
      <c r="B29" s="165"/>
      <c r="C29" s="166"/>
      <c r="D29" s="167"/>
      <c r="E29" s="168"/>
      <c r="F29" s="169"/>
      <c r="G29" s="170">
        <f t="shared" ref="G29" si="10">+F29*E29</f>
        <v>0</v>
      </c>
      <c r="H29" s="171"/>
      <c r="I29" s="171">
        <f t="shared" ref="I29" si="11">+H29*E29</f>
        <v>0</v>
      </c>
      <c r="J29" s="170">
        <f t="shared" ref="J29:K29" si="12">+H29+F29</f>
        <v>0</v>
      </c>
      <c r="K29" s="172">
        <f t="shared" si="12"/>
        <v>0</v>
      </c>
      <c r="M29" s="158">
        <f t="shared" si="3"/>
        <v>0</v>
      </c>
      <c r="N29" s="158">
        <f t="shared" si="4"/>
        <v>0</v>
      </c>
      <c r="O29" s="158">
        <f t="shared" si="5"/>
        <v>0</v>
      </c>
      <c r="P29" s="159">
        <f t="shared" si="6"/>
        <v>0</v>
      </c>
    </row>
    <row r="30" spans="1:18" ht="15" customHeight="1" x14ac:dyDescent="0.25">
      <c r="A30" s="164"/>
      <c r="B30" s="165"/>
      <c r="C30" s="166"/>
      <c r="D30" s="167"/>
      <c r="E30" s="168"/>
      <c r="F30" s="169"/>
      <c r="G30" s="170">
        <f t="shared" si="8"/>
        <v>0</v>
      </c>
      <c r="H30" s="171"/>
      <c r="I30" s="171">
        <f t="shared" si="9"/>
        <v>0</v>
      </c>
      <c r="J30" s="170">
        <f t="shared" si="7"/>
        <v>0</v>
      </c>
      <c r="K30" s="172">
        <f t="shared" si="7"/>
        <v>0</v>
      </c>
      <c r="M30" s="158">
        <f t="shared" si="3"/>
        <v>0</v>
      </c>
      <c r="N30" s="158">
        <f t="shared" si="4"/>
        <v>0</v>
      </c>
      <c r="O30" s="158">
        <f t="shared" si="5"/>
        <v>0</v>
      </c>
      <c r="P30" s="159">
        <f t="shared" si="6"/>
        <v>0</v>
      </c>
    </row>
    <row r="31" spans="1:18" ht="15" customHeight="1" x14ac:dyDescent="0.25">
      <c r="A31" s="164"/>
      <c r="B31" s="165"/>
      <c r="C31" s="166"/>
      <c r="D31" s="167"/>
      <c r="E31" s="168"/>
      <c r="F31" s="169"/>
      <c r="G31" s="170">
        <f t="shared" si="8"/>
        <v>0</v>
      </c>
      <c r="H31" s="171"/>
      <c r="I31" s="171">
        <f t="shared" si="9"/>
        <v>0</v>
      </c>
      <c r="J31" s="170">
        <f t="shared" si="7"/>
        <v>0</v>
      </c>
      <c r="K31" s="172">
        <f t="shared" si="7"/>
        <v>0</v>
      </c>
      <c r="M31" s="158">
        <f t="shared" si="3"/>
        <v>0</v>
      </c>
      <c r="N31" s="158">
        <f t="shared" si="4"/>
        <v>0</v>
      </c>
      <c r="O31" s="158">
        <f t="shared" si="5"/>
        <v>0</v>
      </c>
      <c r="P31" s="159">
        <f t="shared" si="6"/>
        <v>0</v>
      </c>
    </row>
    <row r="32" spans="1:18" ht="15" customHeight="1" x14ac:dyDescent="0.25">
      <c r="A32" s="164"/>
      <c r="B32" s="165"/>
      <c r="C32" s="166"/>
      <c r="D32" s="167"/>
      <c r="E32" s="168"/>
      <c r="F32" s="169"/>
      <c r="G32" s="170">
        <f t="shared" si="8"/>
        <v>0</v>
      </c>
      <c r="H32" s="171"/>
      <c r="I32" s="171">
        <f t="shared" si="9"/>
        <v>0</v>
      </c>
      <c r="J32" s="170">
        <f t="shared" si="7"/>
        <v>0</v>
      </c>
      <c r="K32" s="172">
        <f t="shared" si="7"/>
        <v>0</v>
      </c>
      <c r="M32" s="158">
        <f t="shared" si="3"/>
        <v>0</v>
      </c>
      <c r="N32" s="158">
        <f t="shared" si="4"/>
        <v>0</v>
      </c>
      <c r="O32" s="158">
        <f t="shared" si="5"/>
        <v>0</v>
      </c>
      <c r="P32" s="159">
        <f t="shared" si="6"/>
        <v>0</v>
      </c>
    </row>
    <row r="33" spans="1:18" ht="15" customHeight="1" x14ac:dyDescent="0.25">
      <c r="A33" s="164"/>
      <c r="B33" s="165"/>
      <c r="C33" s="166"/>
      <c r="D33" s="167"/>
      <c r="E33" s="168"/>
      <c r="F33" s="169"/>
      <c r="G33" s="170">
        <f t="shared" si="8"/>
        <v>0</v>
      </c>
      <c r="H33" s="171"/>
      <c r="I33" s="171">
        <f t="shared" si="9"/>
        <v>0</v>
      </c>
      <c r="J33" s="170">
        <f t="shared" si="7"/>
        <v>0</v>
      </c>
      <c r="K33" s="172">
        <f t="shared" si="7"/>
        <v>0</v>
      </c>
      <c r="M33" s="158">
        <f t="shared" si="3"/>
        <v>0</v>
      </c>
      <c r="N33" s="158">
        <f t="shared" si="4"/>
        <v>0</v>
      </c>
      <c r="O33" s="158">
        <f t="shared" si="5"/>
        <v>0</v>
      </c>
      <c r="P33" s="159">
        <f t="shared" si="6"/>
        <v>0</v>
      </c>
    </row>
    <row r="34" spans="1:18" ht="15.75" customHeight="1" x14ac:dyDescent="0.25">
      <c r="A34" s="441" t="s">
        <v>116</v>
      </c>
      <c r="B34" s="442"/>
      <c r="C34" s="442"/>
      <c r="D34" s="442"/>
      <c r="E34" s="443"/>
      <c r="F34" s="160"/>
      <c r="G34" s="161"/>
      <c r="H34" s="162"/>
      <c r="I34" s="162"/>
      <c r="J34" s="161"/>
      <c r="K34" s="163"/>
      <c r="M34" s="158">
        <f t="shared" si="3"/>
        <v>0</v>
      </c>
      <c r="N34" s="158">
        <f t="shared" si="4"/>
        <v>0</v>
      </c>
      <c r="O34" s="158">
        <f t="shared" si="5"/>
        <v>0</v>
      </c>
      <c r="P34" s="159">
        <f t="shared" si="6"/>
        <v>0</v>
      </c>
    </row>
    <row r="35" spans="1:18" ht="15" customHeight="1" x14ac:dyDescent="0.25">
      <c r="A35" s="164"/>
      <c r="B35" s="165"/>
      <c r="C35" s="166"/>
      <c r="D35" s="167"/>
      <c r="E35" s="168"/>
      <c r="F35" s="169"/>
      <c r="G35" s="170">
        <f t="shared" ref="G35" si="13">+F35*E35</f>
        <v>0</v>
      </c>
      <c r="H35" s="171"/>
      <c r="I35" s="171">
        <f t="shared" ref="I35" si="14">+H35*E35</f>
        <v>0</v>
      </c>
      <c r="J35" s="170">
        <f t="shared" ref="J35:K35" si="15">+H35+F35</f>
        <v>0</v>
      </c>
      <c r="K35" s="172">
        <f t="shared" si="15"/>
        <v>0</v>
      </c>
      <c r="M35" s="158">
        <f t="shared" si="3"/>
        <v>0</v>
      </c>
      <c r="N35" s="158">
        <f t="shared" si="4"/>
        <v>0</v>
      </c>
      <c r="O35" s="158">
        <f t="shared" si="5"/>
        <v>0</v>
      </c>
      <c r="P35" s="159">
        <f t="shared" si="6"/>
        <v>0</v>
      </c>
    </row>
    <row r="36" spans="1:18" ht="15" customHeight="1" x14ac:dyDescent="0.25">
      <c r="A36" s="164"/>
      <c r="B36" s="165"/>
      <c r="C36" s="166"/>
      <c r="D36" s="167"/>
      <c r="E36" s="168"/>
      <c r="F36" s="169"/>
      <c r="G36" s="170">
        <f t="shared" si="8"/>
        <v>0</v>
      </c>
      <c r="H36" s="171"/>
      <c r="I36" s="171">
        <f t="shared" si="9"/>
        <v>0</v>
      </c>
      <c r="J36" s="170">
        <f t="shared" si="7"/>
        <v>0</v>
      </c>
      <c r="K36" s="172">
        <f t="shared" si="7"/>
        <v>0</v>
      </c>
      <c r="M36" s="158">
        <f t="shared" si="3"/>
        <v>0</v>
      </c>
      <c r="N36" s="158">
        <f t="shared" si="4"/>
        <v>0</v>
      </c>
      <c r="O36" s="158">
        <f t="shared" si="5"/>
        <v>0</v>
      </c>
      <c r="P36" s="159">
        <f t="shared" si="6"/>
        <v>0</v>
      </c>
    </row>
    <row r="37" spans="1:18" ht="15" customHeight="1" x14ac:dyDescent="0.25">
      <c r="A37" s="164"/>
      <c r="B37" s="165"/>
      <c r="C37" s="166"/>
      <c r="D37" s="167"/>
      <c r="E37" s="168"/>
      <c r="F37" s="169"/>
      <c r="G37" s="170">
        <f t="shared" si="8"/>
        <v>0</v>
      </c>
      <c r="H37" s="171"/>
      <c r="I37" s="171">
        <f t="shared" si="9"/>
        <v>0</v>
      </c>
      <c r="J37" s="170">
        <f t="shared" si="7"/>
        <v>0</v>
      </c>
      <c r="K37" s="172">
        <f t="shared" si="7"/>
        <v>0</v>
      </c>
      <c r="M37" s="158">
        <f t="shared" si="3"/>
        <v>0</v>
      </c>
      <c r="N37" s="158">
        <f t="shared" si="4"/>
        <v>0</v>
      </c>
      <c r="O37" s="158">
        <f t="shared" si="5"/>
        <v>0</v>
      </c>
      <c r="P37" s="159">
        <f t="shared" si="6"/>
        <v>0</v>
      </c>
    </row>
    <row r="38" spans="1:18" ht="15" customHeight="1" x14ac:dyDescent="0.25">
      <c r="A38" s="164"/>
      <c r="B38" s="165"/>
      <c r="C38" s="166"/>
      <c r="D38" s="167"/>
      <c r="E38" s="168"/>
      <c r="F38" s="169"/>
      <c r="G38" s="170">
        <f t="shared" si="8"/>
        <v>0</v>
      </c>
      <c r="H38" s="171"/>
      <c r="I38" s="171">
        <f t="shared" si="9"/>
        <v>0</v>
      </c>
      <c r="J38" s="170">
        <f t="shared" si="7"/>
        <v>0</v>
      </c>
      <c r="K38" s="172">
        <f t="shared" si="7"/>
        <v>0</v>
      </c>
      <c r="M38" s="158">
        <f t="shared" si="3"/>
        <v>0</v>
      </c>
      <c r="N38" s="158">
        <f t="shared" si="4"/>
        <v>0</v>
      </c>
      <c r="O38" s="158">
        <f t="shared" si="5"/>
        <v>0</v>
      </c>
      <c r="P38" s="159">
        <f t="shared" si="6"/>
        <v>0</v>
      </c>
    </row>
    <row r="39" spans="1:18" ht="15" customHeight="1" x14ac:dyDescent="0.25">
      <c r="A39" s="164"/>
      <c r="B39" s="165"/>
      <c r="C39" s="166"/>
      <c r="D39" s="167"/>
      <c r="E39" s="168"/>
      <c r="F39" s="169"/>
      <c r="G39" s="170">
        <f t="shared" si="8"/>
        <v>0</v>
      </c>
      <c r="H39" s="171"/>
      <c r="I39" s="171">
        <f t="shared" si="9"/>
        <v>0</v>
      </c>
      <c r="J39" s="170">
        <f t="shared" ref="J39:K39" si="16">+H39+F39</f>
        <v>0</v>
      </c>
      <c r="K39" s="172">
        <f t="shared" si="16"/>
        <v>0</v>
      </c>
      <c r="M39" s="158">
        <f t="shared" si="3"/>
        <v>0</v>
      </c>
      <c r="N39" s="158">
        <f t="shared" si="4"/>
        <v>0</v>
      </c>
      <c r="O39" s="158">
        <f t="shared" si="5"/>
        <v>0</v>
      </c>
      <c r="P39" s="159">
        <f t="shared" si="6"/>
        <v>0</v>
      </c>
    </row>
    <row r="40" spans="1:18" ht="15.75" customHeight="1" x14ac:dyDescent="0.25">
      <c r="A40" s="441" t="s">
        <v>117</v>
      </c>
      <c r="B40" s="442"/>
      <c r="C40" s="442"/>
      <c r="D40" s="442"/>
      <c r="E40" s="443"/>
      <c r="F40" s="160"/>
      <c r="G40" s="161"/>
      <c r="H40" s="162"/>
      <c r="I40" s="162"/>
      <c r="J40" s="161"/>
      <c r="K40" s="163"/>
      <c r="M40" s="158">
        <f t="shared" si="3"/>
        <v>0</v>
      </c>
      <c r="N40" s="158">
        <f t="shared" si="4"/>
        <v>0</v>
      </c>
      <c r="O40" s="158">
        <f t="shared" si="5"/>
        <v>0</v>
      </c>
      <c r="P40" s="159">
        <f t="shared" si="6"/>
        <v>0</v>
      </c>
    </row>
    <row r="41" spans="1:18" ht="15" customHeight="1" x14ac:dyDescent="0.25">
      <c r="A41" s="164"/>
      <c r="B41" s="165"/>
      <c r="C41" s="166"/>
      <c r="D41" s="167"/>
      <c r="E41" s="168"/>
      <c r="F41" s="169"/>
      <c r="G41" s="170">
        <f t="shared" ref="G41" si="17">+F41*E41</f>
        <v>0</v>
      </c>
      <c r="H41" s="171"/>
      <c r="I41" s="171">
        <f t="shared" ref="I41" si="18">+H41*E41</f>
        <v>0</v>
      </c>
      <c r="J41" s="170">
        <f t="shared" ref="J41:K41" si="19">+H41+F41</f>
        <v>0</v>
      </c>
      <c r="K41" s="172">
        <f t="shared" si="19"/>
        <v>0</v>
      </c>
      <c r="M41" s="158">
        <f t="shared" si="3"/>
        <v>0</v>
      </c>
      <c r="N41" s="158">
        <f t="shared" si="4"/>
        <v>0</v>
      </c>
      <c r="O41" s="158">
        <f t="shared" si="5"/>
        <v>0</v>
      </c>
      <c r="P41" s="159">
        <f t="shared" si="6"/>
        <v>0</v>
      </c>
    </row>
    <row r="42" spans="1:18" ht="15" customHeight="1" x14ac:dyDescent="0.25">
      <c r="A42" s="164"/>
      <c r="B42" s="165"/>
      <c r="C42" s="166"/>
      <c r="D42" s="167"/>
      <c r="E42" s="168"/>
      <c r="F42" s="169"/>
      <c r="G42" s="170"/>
      <c r="H42" s="171"/>
      <c r="I42" s="171"/>
      <c r="J42" s="170"/>
      <c r="K42" s="172"/>
      <c r="M42" s="158">
        <f t="shared" si="3"/>
        <v>0</v>
      </c>
      <c r="N42" s="158">
        <f t="shared" si="4"/>
        <v>0</v>
      </c>
      <c r="O42" s="158">
        <f t="shared" si="5"/>
        <v>0</v>
      </c>
      <c r="P42" s="159">
        <f t="shared" si="6"/>
        <v>0</v>
      </c>
    </row>
    <row r="43" spans="1:18" ht="15" customHeight="1" x14ac:dyDescent="0.25">
      <c r="A43" s="164"/>
      <c r="B43" s="165"/>
      <c r="C43" s="166"/>
      <c r="D43" s="167"/>
      <c r="E43" s="168"/>
      <c r="F43" s="169"/>
      <c r="G43" s="170">
        <f t="shared" ref="G43:G45" si="20">+F43*E43</f>
        <v>0</v>
      </c>
      <c r="H43" s="171"/>
      <c r="I43" s="171">
        <f t="shared" ref="I43:I45" si="21">+H43*E43</f>
        <v>0</v>
      </c>
      <c r="J43" s="170">
        <f t="shared" ref="J43:K45" si="22">+H43+F43</f>
        <v>0</v>
      </c>
      <c r="K43" s="172">
        <f t="shared" si="22"/>
        <v>0</v>
      </c>
      <c r="M43" s="158">
        <f t="shared" si="3"/>
        <v>0</v>
      </c>
      <c r="N43" s="158">
        <f t="shared" si="4"/>
        <v>0</v>
      </c>
      <c r="O43" s="158">
        <f t="shared" si="5"/>
        <v>0</v>
      </c>
      <c r="P43" s="159">
        <f t="shared" si="6"/>
        <v>0</v>
      </c>
    </row>
    <row r="44" spans="1:18" ht="15" customHeight="1" x14ac:dyDescent="0.25">
      <c r="A44" s="164"/>
      <c r="B44" s="165"/>
      <c r="C44" s="166"/>
      <c r="D44" s="167"/>
      <c r="E44" s="168"/>
      <c r="F44" s="169"/>
      <c r="G44" s="170">
        <f t="shared" si="20"/>
        <v>0</v>
      </c>
      <c r="H44" s="171"/>
      <c r="I44" s="171">
        <f t="shared" si="21"/>
        <v>0</v>
      </c>
      <c r="J44" s="170">
        <f t="shared" si="22"/>
        <v>0</v>
      </c>
      <c r="K44" s="172">
        <f t="shared" si="22"/>
        <v>0</v>
      </c>
      <c r="M44" s="158">
        <f t="shared" si="3"/>
        <v>0</v>
      </c>
      <c r="N44" s="158">
        <f t="shared" si="4"/>
        <v>0</v>
      </c>
      <c r="O44" s="158">
        <f t="shared" si="5"/>
        <v>0</v>
      </c>
      <c r="P44" s="159">
        <f t="shared" si="6"/>
        <v>0</v>
      </c>
    </row>
    <row r="45" spans="1:18" ht="15" customHeight="1" thickBot="1" x14ac:dyDescent="0.3">
      <c r="A45" s="164"/>
      <c r="B45" s="165"/>
      <c r="C45" s="166"/>
      <c r="D45" s="167"/>
      <c r="E45" s="168"/>
      <c r="F45" s="169"/>
      <c r="G45" s="170">
        <f t="shared" si="20"/>
        <v>0</v>
      </c>
      <c r="H45" s="171"/>
      <c r="I45" s="171">
        <f t="shared" si="21"/>
        <v>0</v>
      </c>
      <c r="J45" s="170">
        <f t="shared" si="22"/>
        <v>0</v>
      </c>
      <c r="K45" s="172">
        <f t="shared" si="22"/>
        <v>0</v>
      </c>
      <c r="M45" s="158">
        <f t="shared" si="3"/>
        <v>0</v>
      </c>
      <c r="N45" s="158">
        <f t="shared" si="4"/>
        <v>0</v>
      </c>
      <c r="O45" s="158">
        <f t="shared" si="5"/>
        <v>0</v>
      </c>
      <c r="P45" s="159">
        <f t="shared" si="6"/>
        <v>0</v>
      </c>
    </row>
    <row r="46" spans="1:18" ht="35.1" customHeight="1" thickBot="1" x14ac:dyDescent="0.3">
      <c r="A46" s="444" t="str">
        <f>CONCATENATE("TOTAL (",A2," ",D2,") =")</f>
        <v>TOTAL (Screed Measurements - L-21 ) =</v>
      </c>
      <c r="B46" s="445"/>
      <c r="C46" s="445"/>
      <c r="D46" s="445"/>
      <c r="E46" s="446"/>
      <c r="F46" s="173">
        <f t="shared" ref="F46:K46" si="23">SUM(F6:F45)</f>
        <v>9.1530000000000005</v>
      </c>
      <c r="G46" s="173">
        <f t="shared" si="23"/>
        <v>569.77425000000005</v>
      </c>
      <c r="H46" s="174">
        <f t="shared" si="23"/>
        <v>0</v>
      </c>
      <c r="I46" s="174">
        <f t="shared" si="23"/>
        <v>0</v>
      </c>
      <c r="J46" s="173">
        <f t="shared" si="23"/>
        <v>9.1530000000000005</v>
      </c>
      <c r="K46" s="175">
        <f t="shared" si="23"/>
        <v>569.77425000000005</v>
      </c>
      <c r="M46" s="158">
        <f>+SUM(M6:M45)</f>
        <v>0</v>
      </c>
      <c r="N46" s="158">
        <f>+SUM(N6:N45)</f>
        <v>0</v>
      </c>
      <c r="O46" s="158">
        <f>+SUM(O6:O45)</f>
        <v>9.1530000000000005</v>
      </c>
      <c r="P46" s="158">
        <f>+SUM(P6:P45)</f>
        <v>0.62240399999999996</v>
      </c>
    </row>
    <row r="47" spans="1:18" x14ac:dyDescent="0.25">
      <c r="I47" s="179"/>
      <c r="J47" s="180"/>
      <c r="K47" s="180"/>
      <c r="M47" s="147"/>
      <c r="N47" s="147"/>
      <c r="O47" s="147"/>
    </row>
    <row r="48" spans="1:18" s="105" customFormat="1" x14ac:dyDescent="0.25">
      <c r="A48" s="176"/>
      <c r="B48" s="177"/>
      <c r="C48" s="142"/>
      <c r="D48" s="142"/>
      <c r="E48" s="178"/>
      <c r="F48" s="178"/>
      <c r="G48" s="178"/>
      <c r="H48" s="178"/>
      <c r="I48" s="179"/>
      <c r="J48" s="179">
        <f>SUM(J7:J45)</f>
        <v>9.1530000000000005</v>
      </c>
      <c r="K48" s="179">
        <f>SUM(K7:K45)</f>
        <v>569.77425000000005</v>
      </c>
      <c r="L48" s="142"/>
      <c r="M48" s="147"/>
      <c r="N48" s="147"/>
      <c r="O48" s="147"/>
      <c r="Q48" s="142"/>
      <c r="R48" s="142"/>
    </row>
    <row r="49" spans="1:18" s="105" customFormat="1" x14ac:dyDescent="0.25">
      <c r="A49" s="176"/>
      <c r="B49" s="181">
        <f>+A6</f>
        <v>0</v>
      </c>
      <c r="C49" s="182"/>
      <c r="D49" s="182"/>
      <c r="E49" s="183"/>
      <c r="F49" s="184"/>
      <c r="G49" s="184"/>
      <c r="H49" s="185"/>
      <c r="I49" s="185"/>
      <c r="J49" s="184"/>
      <c r="K49" s="184"/>
      <c r="L49" s="149"/>
      <c r="M49" s="147"/>
      <c r="N49" s="147"/>
      <c r="O49" s="147"/>
      <c r="Q49" s="142"/>
      <c r="R49" s="142"/>
    </row>
    <row r="50" spans="1:18" s="105" customFormat="1" ht="25.05" customHeight="1" x14ac:dyDescent="0.25">
      <c r="A50" s="176"/>
      <c r="B50" s="186" t="str">
        <f>A18</f>
        <v>From 51mm to 60mm thick(Prepacked Screed)</v>
      </c>
      <c r="C50" s="187"/>
      <c r="D50" s="187"/>
      <c r="E50" s="188"/>
      <c r="F50" s="189">
        <f t="shared" ref="F50:K50" si="24">+SUM(F8:F21)</f>
        <v>0</v>
      </c>
      <c r="G50" s="189">
        <f t="shared" si="24"/>
        <v>0</v>
      </c>
      <c r="H50" s="190">
        <f t="shared" si="24"/>
        <v>0</v>
      </c>
      <c r="I50" s="190">
        <f t="shared" si="24"/>
        <v>0</v>
      </c>
      <c r="J50" s="189">
        <f t="shared" si="24"/>
        <v>0</v>
      </c>
      <c r="K50" s="189">
        <f t="shared" si="24"/>
        <v>0</v>
      </c>
      <c r="L50" s="149"/>
      <c r="M50" s="147"/>
      <c r="N50" s="147"/>
      <c r="O50" s="147"/>
      <c r="Q50" s="142"/>
      <c r="R50" s="142"/>
    </row>
    <row r="51" spans="1:18" s="105" customFormat="1" x14ac:dyDescent="0.25">
      <c r="A51" s="176"/>
      <c r="B51" s="181"/>
      <c r="C51" s="182"/>
      <c r="D51" s="182"/>
      <c r="E51" s="183"/>
      <c r="F51" s="184"/>
      <c r="G51" s="184"/>
      <c r="H51" s="185"/>
      <c r="I51" s="185"/>
      <c r="J51" s="184"/>
      <c r="K51" s="184"/>
      <c r="L51" s="149"/>
      <c r="M51" s="147"/>
      <c r="N51" s="147"/>
      <c r="O51" s="147"/>
      <c r="Q51" s="142"/>
      <c r="R51" s="142"/>
    </row>
    <row r="52" spans="1:18" s="105" customFormat="1" ht="25.05" customHeight="1" x14ac:dyDescent="0.25">
      <c r="A52" s="176"/>
      <c r="B52" s="186" t="str">
        <f>A22</f>
        <v>From 61mm to 70mm thick</v>
      </c>
      <c r="C52" s="187"/>
      <c r="D52" s="187"/>
      <c r="E52" s="188"/>
      <c r="F52" s="189">
        <f>SUM(F23:F27)</f>
        <v>9.1530000000000005</v>
      </c>
      <c r="G52" s="189">
        <f t="shared" ref="G52:K52" si="25">SUM(G23:G27)</f>
        <v>569.77425000000005</v>
      </c>
      <c r="H52" s="190">
        <f t="shared" si="25"/>
        <v>0</v>
      </c>
      <c r="I52" s="190">
        <f t="shared" si="25"/>
        <v>0</v>
      </c>
      <c r="J52" s="189">
        <f t="shared" si="25"/>
        <v>9.1530000000000005</v>
      </c>
      <c r="K52" s="189">
        <f t="shared" si="25"/>
        <v>569.77425000000005</v>
      </c>
      <c r="L52" s="149"/>
      <c r="M52" s="147"/>
      <c r="N52" s="147"/>
      <c r="O52" s="147"/>
      <c r="Q52" s="142"/>
      <c r="R52" s="142"/>
    </row>
    <row r="53" spans="1:18" s="105" customFormat="1" x14ac:dyDescent="0.25">
      <c r="A53" s="176"/>
      <c r="B53" s="181"/>
      <c r="C53" s="182"/>
      <c r="D53" s="182"/>
      <c r="E53" s="183"/>
      <c r="F53" s="184"/>
      <c r="G53" s="184"/>
      <c r="H53" s="185"/>
      <c r="I53" s="185"/>
      <c r="J53" s="184"/>
      <c r="K53" s="184"/>
      <c r="L53" s="149"/>
      <c r="M53" s="147"/>
      <c r="N53" s="147"/>
      <c r="O53" s="147"/>
      <c r="Q53" s="142"/>
      <c r="R53" s="142"/>
    </row>
    <row r="54" spans="1:18" s="105" customFormat="1" ht="25.05" customHeight="1" x14ac:dyDescent="0.25">
      <c r="A54" s="176"/>
      <c r="B54" s="186"/>
      <c r="C54" s="187"/>
      <c r="D54" s="187"/>
      <c r="E54" s="188"/>
      <c r="F54" s="189"/>
      <c r="G54" s="189"/>
      <c r="H54" s="190"/>
      <c r="I54" s="190"/>
      <c r="J54" s="189"/>
      <c r="K54" s="189"/>
      <c r="L54" s="149"/>
      <c r="M54" s="147"/>
      <c r="N54" s="147"/>
      <c r="O54" s="147"/>
      <c r="Q54" s="142"/>
      <c r="R54" s="142"/>
    </row>
    <row r="55" spans="1:18" s="105" customFormat="1" x14ac:dyDescent="0.25">
      <c r="A55" s="176"/>
      <c r="B55" s="181"/>
      <c r="C55" s="182"/>
      <c r="D55" s="182"/>
      <c r="E55" s="183"/>
      <c r="F55" s="184"/>
      <c r="G55" s="184"/>
      <c r="H55" s="185"/>
      <c r="I55" s="185"/>
      <c r="J55" s="184"/>
      <c r="K55" s="184"/>
      <c r="L55" s="149"/>
      <c r="M55" s="147"/>
      <c r="N55" s="147"/>
      <c r="O55" s="147"/>
      <c r="Q55" s="142"/>
      <c r="R55" s="142"/>
    </row>
    <row r="56" spans="1:18" s="105" customFormat="1" ht="25.05" customHeight="1" x14ac:dyDescent="0.25">
      <c r="A56" s="176"/>
      <c r="B56" s="186"/>
      <c r="C56" s="187"/>
      <c r="D56" s="187"/>
      <c r="E56" s="188"/>
      <c r="F56" s="189"/>
      <c r="G56" s="189"/>
      <c r="H56" s="190"/>
      <c r="I56" s="190"/>
      <c r="J56" s="189"/>
      <c r="K56" s="189"/>
      <c r="L56" s="149"/>
      <c r="M56" s="147"/>
      <c r="N56" s="147"/>
      <c r="O56" s="147"/>
      <c r="Q56" s="142"/>
      <c r="R56" s="142"/>
    </row>
    <row r="57" spans="1:18" s="105" customFormat="1" ht="25.05" customHeight="1" x14ac:dyDescent="0.25">
      <c r="A57" s="176"/>
      <c r="B57" s="193" t="s">
        <v>45</v>
      </c>
      <c r="C57" s="194"/>
      <c r="D57" s="194"/>
      <c r="E57" s="194"/>
      <c r="F57" s="192">
        <f t="shared" ref="F57:K57" si="26">SUM(F49:F56)</f>
        <v>9.1530000000000005</v>
      </c>
      <c r="G57" s="192">
        <f t="shared" si="26"/>
        <v>569.77425000000005</v>
      </c>
      <c r="H57" s="192">
        <f t="shared" si="26"/>
        <v>0</v>
      </c>
      <c r="I57" s="192">
        <f t="shared" si="26"/>
        <v>0</v>
      </c>
      <c r="J57" s="192">
        <f t="shared" si="26"/>
        <v>9.1530000000000005</v>
      </c>
      <c r="K57" s="192">
        <f t="shared" si="26"/>
        <v>569.77425000000005</v>
      </c>
      <c r="L57" s="142"/>
      <c r="Q57" s="142"/>
      <c r="R57" s="142"/>
    </row>
    <row r="60" spans="1:18" s="105" customFormat="1" x14ac:dyDescent="0.25">
      <c r="A60" s="176"/>
      <c r="B60" s="177"/>
      <c r="C60" s="142"/>
      <c r="D60" s="142"/>
      <c r="E60" s="178"/>
      <c r="F60" s="191"/>
      <c r="G60" s="178"/>
      <c r="H60" s="178"/>
      <c r="I60" s="178"/>
      <c r="J60" s="178"/>
      <c r="K60" s="178"/>
      <c r="L60" s="142"/>
      <c r="Q60" s="142"/>
      <c r="R60" s="142"/>
    </row>
  </sheetData>
  <mergeCells count="24">
    <mergeCell ref="A46:E46"/>
    <mergeCell ref="A13:E13"/>
    <mergeCell ref="A17:E17"/>
    <mergeCell ref="A18:E18"/>
    <mergeCell ref="A22:E22"/>
    <mergeCell ref="A28:E28"/>
    <mergeCell ref="A34:E34"/>
    <mergeCell ref="M4:M5"/>
    <mergeCell ref="N4:N5"/>
    <mergeCell ref="O4:O5"/>
    <mergeCell ref="P4:P5"/>
    <mergeCell ref="A40:E40"/>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0"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theme="7" tint="0.39997558519241921"/>
    <pageSetUpPr fitToPage="1"/>
  </sheetPr>
  <dimension ref="A1:P61"/>
  <sheetViews>
    <sheetView zoomScale="85" zoomScaleNormal="85" zoomScaleSheetLayoutView="85" workbookViewId="0">
      <selection activeCell="G58" sqref="G58"/>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170</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22" si="1">+H9*E9</f>
        <v>0</v>
      </c>
      <c r="J9" s="170">
        <f t="shared" ref="J9:K22" si="2">+H9+F9</f>
        <v>0</v>
      </c>
      <c r="K9" s="172">
        <f t="shared" si="2"/>
        <v>0</v>
      </c>
      <c r="M9" s="158">
        <f t="shared" ref="M9:M19" si="3">+H9</f>
        <v>0</v>
      </c>
      <c r="N9" s="158">
        <f t="shared" ref="N9:N19" si="4">+H9*D9/1000</f>
        <v>0</v>
      </c>
      <c r="O9" s="158">
        <f t="shared" ref="O9:O19"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t="s">
        <v>148</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113</v>
      </c>
      <c r="B18" s="442"/>
      <c r="C18" s="442"/>
      <c r="D18" s="442"/>
      <c r="E18" s="443"/>
      <c r="F18" s="160"/>
      <c r="G18" s="161"/>
      <c r="H18" s="162"/>
      <c r="I18" s="162"/>
      <c r="J18" s="161"/>
      <c r="K18" s="163"/>
      <c r="M18" s="158"/>
      <c r="N18" s="158"/>
      <c r="O18" s="158"/>
      <c r="P18" s="159"/>
    </row>
    <row r="19" spans="1:16" ht="15" customHeight="1" x14ac:dyDescent="0.25">
      <c r="A19" s="164">
        <v>1</v>
      </c>
      <c r="B19" s="165" t="s">
        <v>150</v>
      </c>
      <c r="C19" s="166"/>
      <c r="D19" s="167">
        <v>68</v>
      </c>
      <c r="E19" s="168">
        <v>87.37</v>
      </c>
      <c r="F19" s="169">
        <v>23.3</v>
      </c>
      <c r="G19" s="170">
        <f t="shared" si="0"/>
        <v>2035.7210000000002</v>
      </c>
      <c r="H19" s="171"/>
      <c r="I19" s="171"/>
      <c r="J19" s="170">
        <f t="shared" si="2"/>
        <v>23.3</v>
      </c>
      <c r="K19" s="172">
        <f t="shared" si="2"/>
        <v>2035.7210000000002</v>
      </c>
      <c r="M19" s="158">
        <f t="shared" si="3"/>
        <v>0</v>
      </c>
      <c r="N19" s="158">
        <f t="shared" si="4"/>
        <v>0</v>
      </c>
      <c r="O19" s="158">
        <f t="shared" si="5"/>
        <v>23.3</v>
      </c>
      <c r="P19" s="159">
        <f t="shared" si="6"/>
        <v>1.5844</v>
      </c>
    </row>
    <row r="20" spans="1:16" ht="15" customHeight="1" x14ac:dyDescent="0.25">
      <c r="A20" s="164"/>
      <c r="B20" s="165"/>
      <c r="C20" s="166"/>
      <c r="D20" s="167"/>
      <c r="E20" s="168"/>
      <c r="F20" s="169"/>
      <c r="G20" s="170">
        <f t="shared" si="0"/>
        <v>0</v>
      </c>
      <c r="H20" s="171"/>
      <c r="I20" s="171"/>
      <c r="J20" s="170">
        <f t="shared" si="2"/>
        <v>0</v>
      </c>
      <c r="K20" s="172">
        <f t="shared" si="2"/>
        <v>0</v>
      </c>
      <c r="M20" s="158">
        <f t="shared" ref="M20:M46" si="7">+H20</f>
        <v>0</v>
      </c>
      <c r="N20" s="158">
        <f t="shared" ref="N20:N46" si="8">+H20*D20/1000</f>
        <v>0</v>
      </c>
      <c r="O20" s="158">
        <f t="shared" ref="O20:O46" si="9">+J20</f>
        <v>0</v>
      </c>
      <c r="P20" s="159">
        <f t="shared" ref="P20:P46" si="10">+J20*D20/1000</f>
        <v>0</v>
      </c>
    </row>
    <row r="21" spans="1:16" ht="15" customHeight="1" x14ac:dyDescent="0.25">
      <c r="A21" s="164"/>
      <c r="B21" s="165"/>
      <c r="C21" s="166"/>
      <c r="D21" s="167"/>
      <c r="E21" s="168"/>
      <c r="F21" s="169"/>
      <c r="G21" s="170">
        <f t="shared" si="0"/>
        <v>0</v>
      </c>
      <c r="H21" s="171"/>
      <c r="I21" s="171">
        <f t="shared" si="1"/>
        <v>0</v>
      </c>
      <c r="J21" s="170">
        <f t="shared" si="2"/>
        <v>0</v>
      </c>
      <c r="K21" s="172">
        <f t="shared" si="2"/>
        <v>0</v>
      </c>
      <c r="M21" s="158">
        <f t="shared" si="7"/>
        <v>0</v>
      </c>
      <c r="N21" s="158">
        <f t="shared" si="8"/>
        <v>0</v>
      </c>
      <c r="O21" s="158">
        <f t="shared" si="9"/>
        <v>0</v>
      </c>
      <c r="P21" s="159">
        <f t="shared" si="10"/>
        <v>0</v>
      </c>
    </row>
    <row r="22" spans="1:16" ht="15" hidden="1" customHeight="1" x14ac:dyDescent="0.25">
      <c r="A22" s="164"/>
      <c r="B22" s="165"/>
      <c r="C22" s="166"/>
      <c r="D22" s="167"/>
      <c r="E22" s="168"/>
      <c r="F22" s="169"/>
      <c r="G22" s="170">
        <f t="shared" si="0"/>
        <v>0</v>
      </c>
      <c r="H22" s="171"/>
      <c r="I22" s="171">
        <f t="shared" si="1"/>
        <v>0</v>
      </c>
      <c r="J22" s="170">
        <f t="shared" si="2"/>
        <v>0</v>
      </c>
      <c r="K22" s="172">
        <f t="shared" si="2"/>
        <v>0</v>
      </c>
      <c r="M22" s="158">
        <f t="shared" si="7"/>
        <v>0</v>
      </c>
      <c r="N22" s="158">
        <f t="shared" si="8"/>
        <v>0</v>
      </c>
      <c r="O22" s="158">
        <f t="shared" si="9"/>
        <v>0</v>
      </c>
      <c r="P22" s="159">
        <f t="shared" si="10"/>
        <v>0</v>
      </c>
    </row>
    <row r="23" spans="1:16" ht="15.75" hidden="1" customHeight="1" x14ac:dyDescent="0.25">
      <c r="A23" s="441" t="s">
        <v>114</v>
      </c>
      <c r="B23" s="442"/>
      <c r="C23" s="442"/>
      <c r="D23" s="442"/>
      <c r="E23" s="443"/>
      <c r="F23" s="160"/>
      <c r="G23" s="161"/>
      <c r="H23" s="162"/>
      <c r="I23" s="162"/>
      <c r="J23" s="161"/>
      <c r="K23" s="163"/>
      <c r="M23" s="158">
        <f t="shared" si="7"/>
        <v>0</v>
      </c>
      <c r="N23" s="158">
        <f t="shared" si="8"/>
        <v>0</v>
      </c>
      <c r="O23" s="158">
        <f t="shared" si="9"/>
        <v>0</v>
      </c>
      <c r="P23" s="159">
        <f t="shared" si="10"/>
        <v>0</v>
      </c>
    </row>
    <row r="24" spans="1:16" ht="15" hidden="1" customHeight="1" x14ac:dyDescent="0.25">
      <c r="A24" s="164"/>
      <c r="B24" s="165"/>
      <c r="C24" s="166"/>
      <c r="D24" s="167"/>
      <c r="E24" s="168"/>
      <c r="F24" s="169"/>
      <c r="G24" s="170">
        <f t="shared" ref="G24:G40" si="11">+F24*E24</f>
        <v>0</v>
      </c>
      <c r="H24" s="171"/>
      <c r="I24" s="171">
        <f t="shared" ref="I24:I40" si="12">+H24*E24</f>
        <v>0</v>
      </c>
      <c r="J24" s="170">
        <f t="shared" ref="J24:K39" si="13">+H24+F24</f>
        <v>0</v>
      </c>
      <c r="K24" s="172">
        <f t="shared" si="13"/>
        <v>0</v>
      </c>
      <c r="M24" s="158">
        <f t="shared" si="7"/>
        <v>0</v>
      </c>
      <c r="N24" s="158">
        <f t="shared" si="8"/>
        <v>0</v>
      </c>
      <c r="O24" s="158">
        <f t="shared" si="9"/>
        <v>0</v>
      </c>
      <c r="P24" s="159">
        <f t="shared" si="10"/>
        <v>0</v>
      </c>
    </row>
    <row r="25" spans="1:16" ht="15" hidden="1" customHeight="1" x14ac:dyDescent="0.25">
      <c r="A25" s="164"/>
      <c r="B25" s="165"/>
      <c r="C25" s="166"/>
      <c r="D25" s="167"/>
      <c r="E25" s="168"/>
      <c r="F25" s="169"/>
      <c r="G25" s="170">
        <f t="shared" si="11"/>
        <v>0</v>
      </c>
      <c r="H25" s="171"/>
      <c r="I25" s="171">
        <f t="shared" si="12"/>
        <v>0</v>
      </c>
      <c r="J25" s="170">
        <f t="shared" si="13"/>
        <v>0</v>
      </c>
      <c r="K25" s="172">
        <f t="shared" si="13"/>
        <v>0</v>
      </c>
      <c r="M25" s="158">
        <f t="shared" si="7"/>
        <v>0</v>
      </c>
      <c r="N25" s="158">
        <f t="shared" si="8"/>
        <v>0</v>
      </c>
      <c r="O25" s="158">
        <f t="shared" si="9"/>
        <v>0</v>
      </c>
      <c r="P25" s="159">
        <f t="shared" si="10"/>
        <v>0</v>
      </c>
    </row>
    <row r="26" spans="1:16" ht="15" hidden="1" customHeight="1" x14ac:dyDescent="0.25">
      <c r="A26" s="164"/>
      <c r="B26" s="165"/>
      <c r="C26" s="166"/>
      <c r="D26" s="167"/>
      <c r="E26" s="168"/>
      <c r="F26" s="169"/>
      <c r="G26" s="170">
        <f t="shared" si="11"/>
        <v>0</v>
      </c>
      <c r="H26" s="171"/>
      <c r="I26" s="171">
        <f t="shared" si="12"/>
        <v>0</v>
      </c>
      <c r="J26" s="170">
        <f t="shared" si="13"/>
        <v>0</v>
      </c>
      <c r="K26" s="172">
        <f t="shared" si="13"/>
        <v>0</v>
      </c>
      <c r="M26" s="158">
        <f t="shared" si="7"/>
        <v>0</v>
      </c>
      <c r="N26" s="158">
        <f t="shared" si="8"/>
        <v>0</v>
      </c>
      <c r="O26" s="158">
        <f t="shared" si="9"/>
        <v>0</v>
      </c>
      <c r="P26" s="159">
        <f t="shared" si="10"/>
        <v>0</v>
      </c>
    </row>
    <row r="27" spans="1:16" ht="15" hidden="1" customHeight="1" x14ac:dyDescent="0.25">
      <c r="A27" s="164"/>
      <c r="B27" s="165"/>
      <c r="C27" s="166"/>
      <c r="D27" s="167"/>
      <c r="E27" s="168"/>
      <c r="F27" s="169"/>
      <c r="G27" s="170">
        <f t="shared" si="11"/>
        <v>0</v>
      </c>
      <c r="H27" s="171"/>
      <c r="I27" s="171">
        <f t="shared" si="12"/>
        <v>0</v>
      </c>
      <c r="J27" s="170">
        <f t="shared" si="13"/>
        <v>0</v>
      </c>
      <c r="K27" s="172">
        <f t="shared" si="13"/>
        <v>0</v>
      </c>
      <c r="M27" s="158">
        <f t="shared" si="7"/>
        <v>0</v>
      </c>
      <c r="N27" s="158">
        <f t="shared" si="8"/>
        <v>0</v>
      </c>
      <c r="O27" s="158">
        <f t="shared" si="9"/>
        <v>0</v>
      </c>
      <c r="P27" s="159">
        <f t="shared" si="10"/>
        <v>0</v>
      </c>
    </row>
    <row r="28" spans="1:16" ht="14.25" hidden="1" customHeight="1" x14ac:dyDescent="0.25">
      <c r="A28" s="164"/>
      <c r="B28" s="165"/>
      <c r="C28" s="166"/>
      <c r="D28" s="167"/>
      <c r="E28" s="168"/>
      <c r="F28" s="169"/>
      <c r="G28" s="170">
        <f t="shared" si="11"/>
        <v>0</v>
      </c>
      <c r="H28" s="171"/>
      <c r="I28" s="171">
        <f t="shared" si="12"/>
        <v>0</v>
      </c>
      <c r="J28" s="170">
        <f t="shared" si="13"/>
        <v>0</v>
      </c>
      <c r="K28" s="172">
        <f t="shared" si="13"/>
        <v>0</v>
      </c>
      <c r="M28" s="158">
        <f t="shared" si="7"/>
        <v>0</v>
      </c>
      <c r="N28" s="158">
        <f t="shared" si="8"/>
        <v>0</v>
      </c>
      <c r="O28" s="158">
        <f t="shared" si="9"/>
        <v>0</v>
      </c>
      <c r="P28" s="159">
        <f t="shared" si="10"/>
        <v>0</v>
      </c>
    </row>
    <row r="29" spans="1:16" ht="15.75" hidden="1" customHeight="1" x14ac:dyDescent="0.25">
      <c r="A29" s="441" t="s">
        <v>115</v>
      </c>
      <c r="B29" s="442"/>
      <c r="C29" s="442"/>
      <c r="D29" s="442"/>
      <c r="E29" s="443"/>
      <c r="F29" s="160"/>
      <c r="G29" s="161"/>
      <c r="H29" s="162"/>
      <c r="I29" s="162"/>
      <c r="J29" s="161"/>
      <c r="K29" s="163"/>
      <c r="M29" s="158">
        <f t="shared" si="7"/>
        <v>0</v>
      </c>
      <c r="N29" s="158">
        <f t="shared" si="8"/>
        <v>0</v>
      </c>
      <c r="O29" s="158">
        <f t="shared" si="9"/>
        <v>0</v>
      </c>
      <c r="P29" s="159">
        <f t="shared" si="10"/>
        <v>0</v>
      </c>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si="7"/>
        <v>0</v>
      </c>
      <c r="N30" s="158">
        <f t="shared" si="8"/>
        <v>0</v>
      </c>
      <c r="O30" s="158">
        <f t="shared" si="9"/>
        <v>0</v>
      </c>
      <c r="P30" s="159">
        <f t="shared" si="10"/>
        <v>0</v>
      </c>
    </row>
    <row r="31" spans="1:16" ht="15" hidden="1" customHeight="1" x14ac:dyDescent="0.25">
      <c r="A31" s="164"/>
      <c r="B31" s="165"/>
      <c r="C31" s="166"/>
      <c r="D31" s="167"/>
      <c r="E31" s="168"/>
      <c r="F31" s="169"/>
      <c r="G31" s="170">
        <f t="shared" si="11"/>
        <v>0</v>
      </c>
      <c r="H31" s="171"/>
      <c r="I31" s="171">
        <f t="shared" si="12"/>
        <v>0</v>
      </c>
      <c r="J31" s="170">
        <f t="shared" si="13"/>
        <v>0</v>
      </c>
      <c r="K31" s="172">
        <f t="shared" si="13"/>
        <v>0</v>
      </c>
      <c r="M31" s="158">
        <f t="shared" si="7"/>
        <v>0</v>
      </c>
      <c r="N31" s="158">
        <f t="shared" si="8"/>
        <v>0</v>
      </c>
      <c r="O31" s="158">
        <f t="shared" si="9"/>
        <v>0</v>
      </c>
      <c r="P31" s="159">
        <f t="shared" si="10"/>
        <v>0</v>
      </c>
    </row>
    <row r="32" spans="1:16" ht="15" hidden="1" customHeight="1" x14ac:dyDescent="0.25">
      <c r="A32" s="164"/>
      <c r="B32" s="165"/>
      <c r="C32" s="166"/>
      <c r="D32" s="167"/>
      <c r="E32" s="168"/>
      <c r="F32" s="169"/>
      <c r="G32" s="170">
        <f t="shared" si="11"/>
        <v>0</v>
      </c>
      <c r="H32" s="171"/>
      <c r="I32" s="171">
        <f t="shared" si="12"/>
        <v>0</v>
      </c>
      <c r="J32" s="170">
        <f t="shared" si="13"/>
        <v>0</v>
      </c>
      <c r="K32" s="172">
        <f t="shared" si="13"/>
        <v>0</v>
      </c>
      <c r="M32" s="158">
        <f t="shared" si="7"/>
        <v>0</v>
      </c>
      <c r="N32" s="158">
        <f t="shared" si="8"/>
        <v>0</v>
      </c>
      <c r="O32" s="158">
        <f t="shared" si="9"/>
        <v>0</v>
      </c>
      <c r="P32" s="159">
        <f t="shared" si="10"/>
        <v>0</v>
      </c>
    </row>
    <row r="33" spans="1:16" ht="15" hidden="1" customHeight="1" x14ac:dyDescent="0.25">
      <c r="A33" s="164"/>
      <c r="B33" s="165"/>
      <c r="C33" s="166"/>
      <c r="D33" s="167"/>
      <c r="E33" s="168"/>
      <c r="F33" s="169"/>
      <c r="G33" s="170">
        <f t="shared" si="11"/>
        <v>0</v>
      </c>
      <c r="H33" s="171"/>
      <c r="I33" s="171">
        <f t="shared" si="12"/>
        <v>0</v>
      </c>
      <c r="J33" s="170">
        <f t="shared" si="13"/>
        <v>0</v>
      </c>
      <c r="K33" s="172">
        <f t="shared" si="13"/>
        <v>0</v>
      </c>
      <c r="M33" s="158">
        <f t="shared" si="7"/>
        <v>0</v>
      </c>
      <c r="N33" s="158">
        <f t="shared" si="8"/>
        <v>0</v>
      </c>
      <c r="O33" s="158">
        <f t="shared" si="9"/>
        <v>0</v>
      </c>
      <c r="P33" s="159">
        <f t="shared" si="10"/>
        <v>0</v>
      </c>
    </row>
    <row r="34" spans="1:16" ht="15" hidden="1" customHeight="1" x14ac:dyDescent="0.25">
      <c r="A34" s="164"/>
      <c r="B34" s="165"/>
      <c r="C34" s="166"/>
      <c r="D34" s="167"/>
      <c r="E34" s="168"/>
      <c r="F34" s="169"/>
      <c r="G34" s="170">
        <f t="shared" si="11"/>
        <v>0</v>
      </c>
      <c r="H34" s="171"/>
      <c r="I34" s="171">
        <f t="shared" si="12"/>
        <v>0</v>
      </c>
      <c r="J34" s="170">
        <f t="shared" si="13"/>
        <v>0</v>
      </c>
      <c r="K34" s="172">
        <f t="shared" si="13"/>
        <v>0</v>
      </c>
      <c r="M34" s="158">
        <f t="shared" si="7"/>
        <v>0</v>
      </c>
      <c r="N34" s="158">
        <f t="shared" si="8"/>
        <v>0</v>
      </c>
      <c r="O34" s="158">
        <f t="shared" si="9"/>
        <v>0</v>
      </c>
      <c r="P34" s="159">
        <f t="shared" si="10"/>
        <v>0</v>
      </c>
    </row>
    <row r="35" spans="1:16" ht="15.75" hidden="1" customHeight="1" x14ac:dyDescent="0.25">
      <c r="A35" s="441" t="s">
        <v>116</v>
      </c>
      <c r="B35" s="442"/>
      <c r="C35" s="442"/>
      <c r="D35" s="442"/>
      <c r="E35" s="443"/>
      <c r="F35" s="160"/>
      <c r="G35" s="161"/>
      <c r="H35" s="162"/>
      <c r="I35" s="162"/>
      <c r="J35" s="161"/>
      <c r="K35" s="163"/>
      <c r="M35" s="158">
        <f t="shared" si="7"/>
        <v>0</v>
      </c>
      <c r="N35" s="158">
        <f t="shared" si="8"/>
        <v>0</v>
      </c>
      <c r="O35" s="158">
        <f t="shared" si="9"/>
        <v>0</v>
      </c>
      <c r="P35" s="159">
        <f t="shared" si="10"/>
        <v>0</v>
      </c>
    </row>
    <row r="36" spans="1:16" ht="15" hidden="1" customHeight="1" x14ac:dyDescent="0.25">
      <c r="A36" s="164"/>
      <c r="B36" s="165"/>
      <c r="C36" s="166"/>
      <c r="D36" s="167"/>
      <c r="E36" s="168"/>
      <c r="F36" s="169"/>
      <c r="G36" s="170">
        <f t="shared" ref="G36" si="17">+F36*E36</f>
        <v>0</v>
      </c>
      <c r="H36" s="171"/>
      <c r="I36" s="171">
        <f t="shared" ref="I36" si="18">+H36*E36</f>
        <v>0</v>
      </c>
      <c r="J36" s="170">
        <f t="shared" ref="J36:K36" si="19">+H36+F36</f>
        <v>0</v>
      </c>
      <c r="K36" s="172">
        <f t="shared" si="19"/>
        <v>0</v>
      </c>
      <c r="M36" s="158">
        <f t="shared" si="7"/>
        <v>0</v>
      </c>
      <c r="N36" s="158">
        <f t="shared" si="8"/>
        <v>0</v>
      </c>
      <c r="O36" s="158">
        <f t="shared" si="9"/>
        <v>0</v>
      </c>
      <c r="P36" s="159">
        <f t="shared" si="10"/>
        <v>0</v>
      </c>
    </row>
    <row r="37" spans="1:16" ht="15" hidden="1" customHeight="1" x14ac:dyDescent="0.25">
      <c r="A37" s="164"/>
      <c r="B37" s="165"/>
      <c r="C37" s="166"/>
      <c r="D37" s="167"/>
      <c r="E37" s="168"/>
      <c r="F37" s="169"/>
      <c r="G37" s="170">
        <f t="shared" si="11"/>
        <v>0</v>
      </c>
      <c r="H37" s="171"/>
      <c r="I37" s="171">
        <f t="shared" si="12"/>
        <v>0</v>
      </c>
      <c r="J37" s="170">
        <f t="shared" si="13"/>
        <v>0</v>
      </c>
      <c r="K37" s="172">
        <f t="shared" si="13"/>
        <v>0</v>
      </c>
      <c r="M37" s="158">
        <f t="shared" si="7"/>
        <v>0</v>
      </c>
      <c r="N37" s="158">
        <f t="shared" si="8"/>
        <v>0</v>
      </c>
      <c r="O37" s="158">
        <f t="shared" si="9"/>
        <v>0</v>
      </c>
      <c r="P37" s="159">
        <f t="shared" si="10"/>
        <v>0</v>
      </c>
    </row>
    <row r="38" spans="1:16" ht="15" hidden="1" customHeight="1" x14ac:dyDescent="0.25">
      <c r="A38" s="164"/>
      <c r="B38" s="165"/>
      <c r="C38" s="166"/>
      <c r="D38" s="167"/>
      <c r="E38" s="168"/>
      <c r="F38" s="169"/>
      <c r="G38" s="170">
        <f t="shared" si="11"/>
        <v>0</v>
      </c>
      <c r="H38" s="171"/>
      <c r="I38" s="171">
        <f t="shared" si="12"/>
        <v>0</v>
      </c>
      <c r="J38" s="170">
        <f t="shared" si="13"/>
        <v>0</v>
      </c>
      <c r="K38" s="172">
        <f t="shared" si="13"/>
        <v>0</v>
      </c>
      <c r="M38" s="158">
        <f t="shared" si="7"/>
        <v>0</v>
      </c>
      <c r="N38" s="158">
        <f t="shared" si="8"/>
        <v>0</v>
      </c>
      <c r="O38" s="158">
        <f t="shared" si="9"/>
        <v>0</v>
      </c>
      <c r="P38" s="159">
        <f t="shared" si="10"/>
        <v>0</v>
      </c>
    </row>
    <row r="39" spans="1:16" ht="15" hidden="1" customHeight="1" x14ac:dyDescent="0.25">
      <c r="A39" s="164"/>
      <c r="B39" s="165"/>
      <c r="C39" s="166"/>
      <c r="D39" s="167"/>
      <c r="E39" s="168"/>
      <c r="F39" s="169"/>
      <c r="G39" s="170">
        <f t="shared" si="11"/>
        <v>0</v>
      </c>
      <c r="H39" s="171"/>
      <c r="I39" s="171">
        <f t="shared" si="12"/>
        <v>0</v>
      </c>
      <c r="J39" s="170">
        <f t="shared" si="13"/>
        <v>0</v>
      </c>
      <c r="K39" s="172">
        <f t="shared" si="13"/>
        <v>0</v>
      </c>
      <c r="M39" s="158">
        <f t="shared" si="7"/>
        <v>0</v>
      </c>
      <c r="N39" s="158">
        <f t="shared" si="8"/>
        <v>0</v>
      </c>
      <c r="O39" s="158">
        <f t="shared" si="9"/>
        <v>0</v>
      </c>
      <c r="P39" s="159">
        <f t="shared" si="10"/>
        <v>0</v>
      </c>
    </row>
    <row r="40" spans="1:16" ht="15" hidden="1" customHeight="1" x14ac:dyDescent="0.25">
      <c r="A40" s="164"/>
      <c r="B40" s="165"/>
      <c r="C40" s="166"/>
      <c r="D40" s="167"/>
      <c r="E40" s="168"/>
      <c r="F40" s="169"/>
      <c r="G40" s="170">
        <f t="shared" si="11"/>
        <v>0</v>
      </c>
      <c r="H40" s="171"/>
      <c r="I40" s="171">
        <f t="shared" si="12"/>
        <v>0</v>
      </c>
      <c r="J40" s="170">
        <f t="shared" ref="J40:K40" si="20">+H40+F40</f>
        <v>0</v>
      </c>
      <c r="K40" s="172">
        <f t="shared" si="20"/>
        <v>0</v>
      </c>
      <c r="M40" s="158">
        <f t="shared" si="7"/>
        <v>0</v>
      </c>
      <c r="N40" s="158">
        <f t="shared" si="8"/>
        <v>0</v>
      </c>
      <c r="O40" s="158">
        <f t="shared" si="9"/>
        <v>0</v>
      </c>
      <c r="P40" s="159">
        <f t="shared" si="10"/>
        <v>0</v>
      </c>
    </row>
    <row r="41" spans="1:16" ht="15.75" hidden="1" customHeight="1" x14ac:dyDescent="0.25">
      <c r="A41" s="441" t="s">
        <v>117</v>
      </c>
      <c r="B41" s="442"/>
      <c r="C41" s="442"/>
      <c r="D41" s="442"/>
      <c r="E41" s="443"/>
      <c r="F41" s="160"/>
      <c r="G41" s="161"/>
      <c r="H41" s="162"/>
      <c r="I41" s="162"/>
      <c r="J41" s="161"/>
      <c r="K41" s="163"/>
      <c r="M41" s="158">
        <f t="shared" si="7"/>
        <v>0</v>
      </c>
      <c r="N41" s="158">
        <f t="shared" si="8"/>
        <v>0</v>
      </c>
      <c r="O41" s="158">
        <f t="shared" si="9"/>
        <v>0</v>
      </c>
      <c r="P41" s="159">
        <f t="shared" si="10"/>
        <v>0</v>
      </c>
    </row>
    <row r="42" spans="1:16" ht="15" hidden="1" customHeight="1" x14ac:dyDescent="0.25">
      <c r="A42" s="164"/>
      <c r="B42" s="165"/>
      <c r="C42" s="166"/>
      <c r="D42" s="167"/>
      <c r="E42" s="168"/>
      <c r="F42" s="169"/>
      <c r="G42" s="170">
        <f t="shared" ref="G42" si="21">+F42*E42</f>
        <v>0</v>
      </c>
      <c r="H42" s="171"/>
      <c r="I42" s="171">
        <f t="shared" ref="I42" si="22">+H42*E42</f>
        <v>0</v>
      </c>
      <c r="J42" s="170">
        <f t="shared" ref="J42:K42" si="23">+H42+F42</f>
        <v>0</v>
      </c>
      <c r="K42" s="172">
        <f t="shared" si="23"/>
        <v>0</v>
      </c>
      <c r="M42" s="158">
        <f t="shared" si="7"/>
        <v>0</v>
      </c>
      <c r="N42" s="158">
        <f t="shared" si="8"/>
        <v>0</v>
      </c>
      <c r="O42" s="158">
        <f t="shared" si="9"/>
        <v>0</v>
      </c>
      <c r="P42" s="159">
        <f t="shared" si="10"/>
        <v>0</v>
      </c>
    </row>
    <row r="43" spans="1:16" ht="15" hidden="1" customHeight="1" x14ac:dyDescent="0.25">
      <c r="A43" s="164"/>
      <c r="B43" s="165"/>
      <c r="C43" s="166"/>
      <c r="D43" s="167"/>
      <c r="E43" s="168"/>
      <c r="F43" s="169"/>
      <c r="G43" s="170"/>
      <c r="H43" s="171"/>
      <c r="I43" s="171"/>
      <c r="J43" s="170"/>
      <c r="K43" s="172"/>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G46" si="24">+F44*E44</f>
        <v>0</v>
      </c>
      <c r="H44" s="171"/>
      <c r="I44" s="171">
        <f t="shared" ref="I44:I46" si="25">+H44*E44</f>
        <v>0</v>
      </c>
      <c r="J44" s="170">
        <f t="shared" ref="J44:K46" si="26">+H44+F44</f>
        <v>0</v>
      </c>
      <c r="K44" s="172">
        <f t="shared" si="26"/>
        <v>0</v>
      </c>
      <c r="M44" s="158">
        <f t="shared" si="7"/>
        <v>0</v>
      </c>
      <c r="N44" s="158">
        <f t="shared" si="8"/>
        <v>0</v>
      </c>
      <c r="O44" s="158">
        <f t="shared" si="9"/>
        <v>0</v>
      </c>
      <c r="P44" s="159">
        <f t="shared" si="10"/>
        <v>0</v>
      </c>
    </row>
    <row r="45" spans="1:16" ht="15" customHeight="1" x14ac:dyDescent="0.25">
      <c r="A45" s="164"/>
      <c r="B45" s="165"/>
      <c r="C45" s="166"/>
      <c r="D45" s="167"/>
      <c r="E45" s="168"/>
      <c r="F45" s="169"/>
      <c r="G45" s="170">
        <f t="shared" si="24"/>
        <v>0</v>
      </c>
      <c r="H45" s="171"/>
      <c r="I45" s="171">
        <f t="shared" si="25"/>
        <v>0</v>
      </c>
      <c r="J45" s="170">
        <f t="shared" si="26"/>
        <v>0</v>
      </c>
      <c r="K45" s="172">
        <f t="shared" si="26"/>
        <v>0</v>
      </c>
      <c r="M45" s="158">
        <f t="shared" si="7"/>
        <v>0</v>
      </c>
      <c r="N45" s="158">
        <f t="shared" si="8"/>
        <v>0</v>
      </c>
      <c r="O45" s="158">
        <f t="shared" si="9"/>
        <v>0</v>
      </c>
      <c r="P45" s="159">
        <f t="shared" si="10"/>
        <v>0</v>
      </c>
    </row>
    <row r="46" spans="1:16" ht="15" customHeight="1" thickBot="1" x14ac:dyDescent="0.3">
      <c r="A46" s="164"/>
      <c r="B46" s="165"/>
      <c r="C46" s="166"/>
      <c r="D46" s="167"/>
      <c r="E46" s="168"/>
      <c r="F46" s="169"/>
      <c r="G46" s="170">
        <f t="shared" si="24"/>
        <v>0</v>
      </c>
      <c r="H46" s="171"/>
      <c r="I46" s="171">
        <f t="shared" si="25"/>
        <v>0</v>
      </c>
      <c r="J46" s="170">
        <f t="shared" si="26"/>
        <v>0</v>
      </c>
      <c r="K46" s="172">
        <f t="shared" si="26"/>
        <v>0</v>
      </c>
      <c r="M46" s="158">
        <f t="shared" si="7"/>
        <v>0</v>
      </c>
      <c r="N46" s="158">
        <f t="shared" si="8"/>
        <v>0</v>
      </c>
      <c r="O46" s="158">
        <f t="shared" si="9"/>
        <v>0</v>
      </c>
      <c r="P46" s="159">
        <f t="shared" si="10"/>
        <v>0</v>
      </c>
    </row>
    <row r="47" spans="1:16" ht="35.1" customHeight="1" thickBot="1" x14ac:dyDescent="0.3">
      <c r="A47" s="444" t="str">
        <f>CONCATENATE("TOTAL (",A2," ",D2,") =")</f>
        <v>TOTAL (Screed Measurements - L-22 ) =</v>
      </c>
      <c r="B47" s="445"/>
      <c r="C47" s="445"/>
      <c r="D47" s="445"/>
      <c r="E47" s="446"/>
      <c r="F47" s="173">
        <f t="shared" ref="F47:K47" si="27">SUM(F6:F46)</f>
        <v>23.3</v>
      </c>
      <c r="G47" s="173">
        <f t="shared" si="27"/>
        <v>2035.7210000000002</v>
      </c>
      <c r="H47" s="174">
        <f t="shared" si="27"/>
        <v>0</v>
      </c>
      <c r="I47" s="174">
        <f t="shared" si="27"/>
        <v>0</v>
      </c>
      <c r="J47" s="173">
        <f t="shared" si="27"/>
        <v>23.3</v>
      </c>
      <c r="K47" s="175">
        <f t="shared" si="27"/>
        <v>2035.7210000000002</v>
      </c>
      <c r="M47" s="158">
        <f>+SUM(M6:M46)</f>
        <v>0</v>
      </c>
      <c r="N47" s="158">
        <f>+SUM(N6:N46)</f>
        <v>0</v>
      </c>
      <c r="O47" s="158">
        <f>+SUM(O6:O46)</f>
        <v>23.3</v>
      </c>
      <c r="P47" s="158">
        <f>+SUM(P6:P46)</f>
        <v>1.5844</v>
      </c>
    </row>
    <row r="48" spans="1:16" x14ac:dyDescent="0.25">
      <c r="I48" s="179"/>
      <c r="J48" s="180"/>
      <c r="K48" s="180"/>
      <c r="M48" s="147"/>
      <c r="N48" s="147"/>
      <c r="O48" s="147"/>
    </row>
    <row r="49" spans="2:15" x14ac:dyDescent="0.25">
      <c r="I49" s="179"/>
      <c r="J49" s="179">
        <f>SUM(J7:J46)</f>
        <v>23.3</v>
      </c>
      <c r="K49" s="179">
        <f>SUM(K7:K46)</f>
        <v>2035.7210000000002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From 61mm to 70mm thick</v>
      </c>
      <c r="C51" s="187"/>
      <c r="D51" s="187"/>
      <c r="E51" s="188"/>
      <c r="F51" s="189">
        <f t="shared" ref="F51:K51" si="28">+SUM(F8:F46)</f>
        <v>23.3</v>
      </c>
      <c r="G51" s="189">
        <f t="shared" si="28"/>
        <v>2035.7210000000002</v>
      </c>
      <c r="H51" s="190">
        <f t="shared" si="28"/>
        <v>0</v>
      </c>
      <c r="I51" s="190">
        <f t="shared" si="28"/>
        <v>0</v>
      </c>
      <c r="J51" s="189">
        <f t="shared" si="28"/>
        <v>23.3</v>
      </c>
      <c r="K51" s="189">
        <f t="shared" si="28"/>
        <v>2035.7210000000002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29">SUM(F50:F57)</f>
        <v>23.3</v>
      </c>
      <c r="G58" s="192">
        <f t="shared" si="29"/>
        <v>2035.7210000000002</v>
      </c>
      <c r="H58" s="192">
        <f t="shared" si="29"/>
        <v>0</v>
      </c>
      <c r="I58" s="192">
        <f t="shared" si="29"/>
        <v>0</v>
      </c>
      <c r="J58" s="192">
        <f t="shared" si="29"/>
        <v>23.3</v>
      </c>
      <c r="K58" s="192">
        <f t="shared" si="29"/>
        <v>2035.7210000000002</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7" tint="0.39997558519241921"/>
    <pageSetUpPr fitToPage="1"/>
  </sheetPr>
  <dimension ref="A1:P66"/>
  <sheetViews>
    <sheetView topLeftCell="A42" zoomScale="85" zoomScaleNormal="85" zoomScaleSheetLayoutView="85" workbookViewId="0">
      <selection activeCell="J56" sqref="J56"/>
    </sheetView>
  </sheetViews>
  <sheetFormatPr defaultColWidth="9.21875" defaultRowHeight="13.2" x14ac:dyDescent="0.25"/>
  <cols>
    <col min="1" max="1" width="3.77734375" style="176" customWidth="1"/>
    <col min="2" max="2" width="28.77734375" style="177" customWidth="1"/>
    <col min="3" max="3" width="20.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300</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41" t="s">
        <v>112</v>
      </c>
      <c r="B7" s="442"/>
      <c r="C7" s="442"/>
      <c r="D7" s="442"/>
      <c r="E7" s="443"/>
      <c r="F7" s="160"/>
      <c r="G7" s="161"/>
      <c r="H7" s="162"/>
      <c r="I7" s="162"/>
      <c r="J7" s="161"/>
      <c r="K7" s="163"/>
      <c r="M7" s="158"/>
      <c r="N7" s="158"/>
      <c r="O7" s="158"/>
      <c r="P7" s="159"/>
    </row>
    <row r="8" spans="1:16" ht="36.75" customHeight="1" x14ac:dyDescent="0.25">
      <c r="A8" s="164">
        <v>1</v>
      </c>
      <c r="B8" s="165" t="s">
        <v>425</v>
      </c>
      <c r="C8" s="166" t="s">
        <v>374</v>
      </c>
      <c r="D8" s="167">
        <v>60</v>
      </c>
      <c r="E8" s="168">
        <v>57.69</v>
      </c>
      <c r="F8" s="169">
        <v>1.56</v>
      </c>
      <c r="G8" s="170">
        <v>89.996399999999994</v>
      </c>
      <c r="H8" s="171"/>
      <c r="I8" s="171"/>
      <c r="J8" s="170">
        <f>+H8+F8</f>
        <v>1.56</v>
      </c>
      <c r="K8" s="172">
        <f>+I8+G8</f>
        <v>89.996399999999994</v>
      </c>
      <c r="M8" s="158">
        <f>+H8</f>
        <v>0</v>
      </c>
      <c r="N8" s="158">
        <f>+H8*D8/1000</f>
        <v>0</v>
      </c>
      <c r="O8" s="158">
        <f>+J8</f>
        <v>1.56</v>
      </c>
      <c r="P8" s="159">
        <f>+J8*D8/1000</f>
        <v>9.3600000000000003E-2</v>
      </c>
    </row>
    <row r="9" spans="1:16" ht="34.5" customHeight="1" x14ac:dyDescent="0.25">
      <c r="A9" s="164">
        <v>2</v>
      </c>
      <c r="B9" s="165" t="s">
        <v>426</v>
      </c>
      <c r="C9" s="166" t="s">
        <v>374</v>
      </c>
      <c r="D9" s="167">
        <v>60</v>
      </c>
      <c r="E9" s="168">
        <v>57.69</v>
      </c>
      <c r="F9" s="169">
        <v>31.19</v>
      </c>
      <c r="G9" s="170">
        <v>1799.3511000000001</v>
      </c>
      <c r="H9" s="171"/>
      <c r="I9" s="171"/>
      <c r="J9" s="170">
        <f t="shared" ref="J9:K16" si="0">+H9+F9</f>
        <v>31.19</v>
      </c>
      <c r="K9" s="172">
        <f t="shared" si="0"/>
        <v>1799.3511000000001</v>
      </c>
      <c r="M9" s="158">
        <f t="shared" ref="M9:M51" si="1">+H9</f>
        <v>0</v>
      </c>
      <c r="N9" s="158">
        <f t="shared" ref="N9:N51" si="2">+H9*D9/1000</f>
        <v>0</v>
      </c>
      <c r="O9" s="158">
        <f t="shared" ref="O9:O51" si="3">+J9</f>
        <v>31.19</v>
      </c>
      <c r="P9" s="159">
        <f t="shared" ref="P9:P51" si="4">+J9*D9/1000</f>
        <v>1.8714000000000002</v>
      </c>
    </row>
    <row r="10" spans="1:16" ht="15" customHeight="1" x14ac:dyDescent="0.25">
      <c r="A10" s="164"/>
      <c r="B10" s="165"/>
      <c r="C10" s="166"/>
      <c r="D10" s="167"/>
      <c r="E10" s="168"/>
      <c r="F10" s="169"/>
      <c r="G10" s="170">
        <f t="shared" ref="G10:G12" si="5">+F10*E10</f>
        <v>0</v>
      </c>
      <c r="H10" s="171"/>
      <c r="I10" s="171"/>
      <c r="J10" s="170">
        <f t="shared" si="0"/>
        <v>0</v>
      </c>
      <c r="K10" s="172">
        <f t="shared" si="0"/>
        <v>0</v>
      </c>
      <c r="M10" s="158">
        <f t="shared" si="1"/>
        <v>0</v>
      </c>
      <c r="N10" s="158">
        <f t="shared" si="2"/>
        <v>0</v>
      </c>
      <c r="O10" s="158">
        <f t="shared" si="3"/>
        <v>0</v>
      </c>
      <c r="P10" s="159">
        <f t="shared" si="4"/>
        <v>0</v>
      </c>
    </row>
    <row r="11" spans="1:16" ht="15" customHeight="1" x14ac:dyDescent="0.25">
      <c r="A11" s="164"/>
      <c r="B11" s="165"/>
      <c r="C11" s="166"/>
      <c r="D11" s="167"/>
      <c r="E11" s="168"/>
      <c r="F11" s="169"/>
      <c r="G11" s="170">
        <f t="shared" si="5"/>
        <v>0</v>
      </c>
      <c r="H11" s="171"/>
      <c r="I11" s="171">
        <f t="shared" ref="I11:I12" si="6">+H11*E11</f>
        <v>0</v>
      </c>
      <c r="J11" s="170">
        <f t="shared" si="0"/>
        <v>0</v>
      </c>
      <c r="K11" s="172">
        <f t="shared" si="0"/>
        <v>0</v>
      </c>
      <c r="M11" s="158">
        <f t="shared" si="1"/>
        <v>0</v>
      </c>
      <c r="N11" s="158">
        <f t="shared" si="2"/>
        <v>0</v>
      </c>
      <c r="O11" s="158">
        <f t="shared" si="3"/>
        <v>0</v>
      </c>
      <c r="P11" s="159">
        <f t="shared" si="4"/>
        <v>0</v>
      </c>
    </row>
    <row r="12" spans="1:16" ht="15" customHeight="1" x14ac:dyDescent="0.25">
      <c r="A12" s="164"/>
      <c r="B12" s="165"/>
      <c r="C12" s="166"/>
      <c r="D12" s="167"/>
      <c r="E12" s="168"/>
      <c r="F12" s="169"/>
      <c r="G12" s="170">
        <f t="shared" si="5"/>
        <v>0</v>
      </c>
      <c r="H12" s="171"/>
      <c r="I12" s="171">
        <f t="shared" si="6"/>
        <v>0</v>
      </c>
      <c r="J12" s="170">
        <f t="shared" si="0"/>
        <v>0</v>
      </c>
      <c r="K12" s="172">
        <f t="shared" si="0"/>
        <v>0</v>
      </c>
      <c r="M12" s="158">
        <f t="shared" si="1"/>
        <v>0</v>
      </c>
      <c r="N12" s="158">
        <f t="shared" si="2"/>
        <v>0</v>
      </c>
      <c r="O12" s="158">
        <f t="shared" si="3"/>
        <v>0</v>
      </c>
      <c r="P12" s="159">
        <f t="shared" si="4"/>
        <v>0</v>
      </c>
    </row>
    <row r="13" spans="1:16" ht="15.75" customHeight="1" x14ac:dyDescent="0.25">
      <c r="A13" s="441" t="s">
        <v>315</v>
      </c>
      <c r="B13" s="442"/>
      <c r="C13" s="442"/>
      <c r="D13" s="442"/>
      <c r="E13" s="443"/>
      <c r="F13" s="160"/>
      <c r="G13" s="161"/>
      <c r="H13" s="162"/>
      <c r="I13" s="162"/>
      <c r="J13" s="161"/>
      <c r="K13" s="163"/>
      <c r="M13" s="158">
        <f t="shared" si="1"/>
        <v>0</v>
      </c>
      <c r="N13" s="158">
        <f t="shared" si="2"/>
        <v>0</v>
      </c>
      <c r="O13" s="158">
        <f t="shared" si="3"/>
        <v>0</v>
      </c>
      <c r="P13" s="159">
        <f t="shared" si="4"/>
        <v>0</v>
      </c>
    </row>
    <row r="14" spans="1:16" ht="26.4" x14ac:dyDescent="0.25">
      <c r="A14" s="164">
        <v>1</v>
      </c>
      <c r="B14" s="165" t="s">
        <v>345</v>
      </c>
      <c r="C14" s="166" t="s">
        <v>344</v>
      </c>
      <c r="D14" s="167">
        <v>60</v>
      </c>
      <c r="E14" s="168">
        <v>80.37</v>
      </c>
      <c r="F14" s="169">
        <v>5.76</v>
      </c>
      <c r="G14" s="170">
        <v>462.93119999999999</v>
      </c>
      <c r="H14" s="171"/>
      <c r="I14" s="171"/>
      <c r="J14" s="170">
        <f>+H14+F14</f>
        <v>5.76</v>
      </c>
      <c r="K14" s="172">
        <f>+I14+G14</f>
        <v>462.93119999999999</v>
      </c>
      <c r="M14" s="158">
        <f t="shared" si="1"/>
        <v>0</v>
      </c>
      <c r="N14" s="158">
        <f t="shared" si="2"/>
        <v>0</v>
      </c>
      <c r="O14" s="158">
        <f t="shared" si="3"/>
        <v>5.76</v>
      </c>
      <c r="P14" s="159">
        <f t="shared" si="4"/>
        <v>0.34559999999999996</v>
      </c>
    </row>
    <row r="15" spans="1:16" ht="15" customHeight="1" x14ac:dyDescent="0.25">
      <c r="A15" s="164"/>
      <c r="B15" s="165"/>
      <c r="C15" s="166"/>
      <c r="D15" s="167"/>
      <c r="E15" s="168"/>
      <c r="F15" s="169">
        <v>0</v>
      </c>
      <c r="G15" s="170">
        <v>0</v>
      </c>
      <c r="H15" s="171"/>
      <c r="I15" s="171"/>
      <c r="J15" s="170">
        <f t="shared" si="0"/>
        <v>0</v>
      </c>
      <c r="K15" s="172">
        <f t="shared" si="0"/>
        <v>0</v>
      </c>
      <c r="M15" s="158">
        <f t="shared" si="1"/>
        <v>0</v>
      </c>
      <c r="N15" s="158">
        <f t="shared" si="2"/>
        <v>0</v>
      </c>
      <c r="O15" s="158">
        <f t="shared" si="3"/>
        <v>0</v>
      </c>
      <c r="P15" s="159">
        <f t="shared" si="4"/>
        <v>0</v>
      </c>
    </row>
    <row r="16" spans="1:16" ht="15" customHeight="1" x14ac:dyDescent="0.25">
      <c r="A16" s="164"/>
      <c r="B16" s="165"/>
      <c r="C16" s="166"/>
      <c r="D16" s="167"/>
      <c r="E16" s="168"/>
      <c r="F16" s="169">
        <v>0</v>
      </c>
      <c r="G16" s="170">
        <v>0</v>
      </c>
      <c r="H16" s="171"/>
      <c r="I16" s="171"/>
      <c r="J16" s="170">
        <f t="shared" si="0"/>
        <v>0</v>
      </c>
      <c r="K16" s="172">
        <f t="shared" si="0"/>
        <v>0</v>
      </c>
      <c r="M16" s="158">
        <f t="shared" si="1"/>
        <v>0</v>
      </c>
      <c r="N16" s="158">
        <f t="shared" si="2"/>
        <v>0</v>
      </c>
      <c r="O16" s="158">
        <f t="shared" si="3"/>
        <v>0</v>
      </c>
      <c r="P16" s="159">
        <f t="shared" si="4"/>
        <v>0</v>
      </c>
    </row>
    <row r="17" spans="1:16" ht="15.75" customHeight="1" x14ac:dyDescent="0.25">
      <c r="A17" s="441" t="s">
        <v>215</v>
      </c>
      <c r="B17" s="442"/>
      <c r="C17" s="442"/>
      <c r="D17" s="442"/>
      <c r="E17" s="443"/>
      <c r="F17" s="160"/>
      <c r="G17" s="161"/>
      <c r="H17" s="162"/>
      <c r="I17" s="162"/>
      <c r="J17" s="161"/>
      <c r="K17" s="163"/>
      <c r="M17" s="158">
        <f t="shared" si="1"/>
        <v>0</v>
      </c>
      <c r="N17" s="158">
        <f t="shared" si="2"/>
        <v>0</v>
      </c>
      <c r="O17" s="158">
        <f t="shared" si="3"/>
        <v>0</v>
      </c>
      <c r="P17" s="159">
        <f t="shared" si="4"/>
        <v>0</v>
      </c>
    </row>
    <row r="18" spans="1:16" ht="28.5" customHeight="1" x14ac:dyDescent="0.25">
      <c r="A18" s="164">
        <v>1</v>
      </c>
      <c r="B18" s="165" t="s">
        <v>302</v>
      </c>
      <c r="C18" s="166" t="s">
        <v>301</v>
      </c>
      <c r="D18" s="167">
        <v>68</v>
      </c>
      <c r="E18" s="168">
        <v>87.37</v>
      </c>
      <c r="F18" s="169">
        <v>28</v>
      </c>
      <c r="G18" s="170">
        <v>2446.36</v>
      </c>
      <c r="H18" s="171"/>
      <c r="I18" s="171"/>
      <c r="J18" s="170">
        <f>+H18+F18</f>
        <v>28</v>
      </c>
      <c r="K18" s="172">
        <f>+I18+G18</f>
        <v>2446.36</v>
      </c>
      <c r="M18" s="158">
        <f t="shared" si="1"/>
        <v>0</v>
      </c>
      <c r="N18" s="158">
        <f t="shared" si="2"/>
        <v>0</v>
      </c>
      <c r="O18" s="158">
        <f t="shared" si="3"/>
        <v>28</v>
      </c>
      <c r="P18" s="159">
        <f t="shared" si="4"/>
        <v>1.9039999999999999</v>
      </c>
    </row>
    <row r="19" spans="1:16" ht="28.5" customHeight="1" x14ac:dyDescent="0.25">
      <c r="A19" s="164">
        <v>2</v>
      </c>
      <c r="B19" s="165" t="s">
        <v>347</v>
      </c>
      <c r="C19" s="166" t="s">
        <v>346</v>
      </c>
      <c r="D19" s="167">
        <v>68</v>
      </c>
      <c r="E19" s="168">
        <v>87.37</v>
      </c>
      <c r="F19" s="169">
        <v>90.54</v>
      </c>
      <c r="G19" s="170">
        <v>7910.479800000001</v>
      </c>
      <c r="H19" s="171"/>
      <c r="I19" s="171"/>
      <c r="J19" s="170">
        <f>+H19+F19</f>
        <v>90.54</v>
      </c>
      <c r="K19" s="172">
        <f>+I19+G19</f>
        <v>7910.479800000001</v>
      </c>
      <c r="M19" s="158">
        <f t="shared" si="1"/>
        <v>0</v>
      </c>
      <c r="N19" s="158">
        <f t="shared" si="2"/>
        <v>0</v>
      </c>
      <c r="O19" s="158">
        <f t="shared" si="3"/>
        <v>90.54</v>
      </c>
      <c r="P19" s="159">
        <f t="shared" si="4"/>
        <v>6.15672</v>
      </c>
    </row>
    <row r="20" spans="1:16" ht="28.5" customHeight="1" x14ac:dyDescent="0.25">
      <c r="A20" s="317"/>
      <c r="B20" s="318"/>
      <c r="C20" s="319"/>
      <c r="D20" s="323"/>
      <c r="E20" s="324"/>
      <c r="F20" s="169"/>
      <c r="G20" s="170"/>
      <c r="H20" s="171"/>
      <c r="I20" s="171"/>
      <c r="J20" s="170"/>
      <c r="K20" s="172"/>
      <c r="M20" s="158">
        <f t="shared" si="1"/>
        <v>0</v>
      </c>
      <c r="N20" s="158">
        <f t="shared" si="2"/>
        <v>0</v>
      </c>
      <c r="O20" s="158">
        <f t="shared" si="3"/>
        <v>0</v>
      </c>
      <c r="P20" s="159">
        <f t="shared" si="4"/>
        <v>0</v>
      </c>
    </row>
    <row r="21" spans="1:16" ht="28.5" customHeight="1" x14ac:dyDescent="0.25">
      <c r="A21" s="317"/>
      <c r="B21" s="318"/>
      <c r="C21" s="319"/>
      <c r="D21" s="323"/>
      <c r="E21" s="324"/>
      <c r="F21" s="169"/>
      <c r="G21" s="170"/>
      <c r="H21" s="171"/>
      <c r="I21" s="171"/>
      <c r="J21" s="170"/>
      <c r="K21" s="172"/>
      <c r="M21" s="158">
        <f t="shared" si="1"/>
        <v>0</v>
      </c>
      <c r="N21" s="158">
        <f t="shared" si="2"/>
        <v>0</v>
      </c>
      <c r="O21" s="158">
        <f t="shared" si="3"/>
        <v>0</v>
      </c>
      <c r="P21" s="159">
        <f t="shared" si="4"/>
        <v>0</v>
      </c>
    </row>
    <row r="22" spans="1:16" ht="28.5" customHeight="1" x14ac:dyDescent="0.25">
      <c r="A22" s="441" t="s">
        <v>379</v>
      </c>
      <c r="B22" s="442"/>
      <c r="C22" s="442"/>
      <c r="D22" s="442"/>
      <c r="E22" s="443"/>
      <c r="F22" s="160"/>
      <c r="G22" s="161"/>
      <c r="H22" s="162"/>
      <c r="I22" s="162"/>
      <c r="J22" s="161"/>
      <c r="K22" s="163"/>
      <c r="M22" s="158">
        <f t="shared" si="1"/>
        <v>0</v>
      </c>
      <c r="N22" s="158">
        <f t="shared" si="2"/>
        <v>0</v>
      </c>
      <c r="O22" s="158">
        <f t="shared" si="3"/>
        <v>0</v>
      </c>
      <c r="P22" s="159">
        <f t="shared" si="4"/>
        <v>0</v>
      </c>
    </row>
    <row r="23" spans="1:16" ht="28.5" customHeight="1" x14ac:dyDescent="0.25">
      <c r="A23" s="164">
        <v>1</v>
      </c>
      <c r="B23" s="165" t="s">
        <v>380</v>
      </c>
      <c r="C23" s="166" t="s">
        <v>381</v>
      </c>
      <c r="D23" s="167">
        <v>68</v>
      </c>
      <c r="E23" s="168">
        <v>62.26</v>
      </c>
      <c r="F23" s="169">
        <v>55.79</v>
      </c>
      <c r="G23" s="170">
        <v>3473.4854</v>
      </c>
      <c r="H23" s="171"/>
      <c r="I23" s="171"/>
      <c r="J23" s="170">
        <f t="shared" ref="J23:J27" si="7">+H23+F23</f>
        <v>55.79</v>
      </c>
      <c r="K23" s="172">
        <f t="shared" ref="K23:K27" si="8">+I23+G23</f>
        <v>3473.4854</v>
      </c>
      <c r="M23" s="158">
        <f t="shared" si="1"/>
        <v>0</v>
      </c>
      <c r="N23" s="158">
        <f t="shared" si="2"/>
        <v>0</v>
      </c>
      <c r="O23" s="158">
        <f t="shared" si="3"/>
        <v>55.79</v>
      </c>
      <c r="P23" s="159">
        <f t="shared" si="4"/>
        <v>3.79372</v>
      </c>
    </row>
    <row r="24" spans="1:16" ht="28.5" customHeight="1" x14ac:dyDescent="0.25">
      <c r="A24" s="164">
        <v>2</v>
      </c>
      <c r="B24" s="165" t="s">
        <v>427</v>
      </c>
      <c r="C24" s="166" t="s">
        <v>381</v>
      </c>
      <c r="D24" s="167">
        <v>68</v>
      </c>
      <c r="E24" s="168">
        <v>62.26</v>
      </c>
      <c r="F24" s="169">
        <v>67.91</v>
      </c>
      <c r="G24" s="170">
        <v>4228.0765999999994</v>
      </c>
      <c r="H24" s="171"/>
      <c r="I24" s="171"/>
      <c r="J24" s="170">
        <f t="shared" si="7"/>
        <v>67.91</v>
      </c>
      <c r="K24" s="172">
        <f t="shared" si="8"/>
        <v>4228.0765999999994</v>
      </c>
      <c r="M24" s="158">
        <f t="shared" si="1"/>
        <v>0</v>
      </c>
      <c r="N24" s="158">
        <f t="shared" si="2"/>
        <v>0</v>
      </c>
      <c r="O24" s="158">
        <f t="shared" si="3"/>
        <v>67.91</v>
      </c>
      <c r="P24" s="159">
        <f t="shared" si="4"/>
        <v>4.6178800000000004</v>
      </c>
    </row>
    <row r="25" spans="1:16" ht="28.5" customHeight="1" x14ac:dyDescent="0.25">
      <c r="A25" s="164">
        <v>3</v>
      </c>
      <c r="B25" s="165" t="s">
        <v>428</v>
      </c>
      <c r="C25" s="166" t="s">
        <v>381</v>
      </c>
      <c r="D25" s="167">
        <v>68</v>
      </c>
      <c r="E25" s="168">
        <v>62.26</v>
      </c>
      <c r="F25" s="169">
        <v>67.319999999999993</v>
      </c>
      <c r="G25" s="170">
        <v>4191.3431999999993</v>
      </c>
      <c r="H25" s="171"/>
      <c r="I25" s="171"/>
      <c r="J25" s="170">
        <f t="shared" si="7"/>
        <v>67.319999999999993</v>
      </c>
      <c r="K25" s="172">
        <f t="shared" si="8"/>
        <v>4191.3431999999993</v>
      </c>
      <c r="M25" s="158">
        <f t="shared" si="1"/>
        <v>0</v>
      </c>
      <c r="N25" s="158">
        <f t="shared" si="2"/>
        <v>0</v>
      </c>
      <c r="O25" s="158">
        <f t="shared" si="3"/>
        <v>67.319999999999993</v>
      </c>
      <c r="P25" s="159">
        <f t="shared" si="4"/>
        <v>4.5777599999999996</v>
      </c>
    </row>
    <row r="26" spans="1:16" ht="28.5" customHeight="1" x14ac:dyDescent="0.25">
      <c r="A26" s="164">
        <v>4</v>
      </c>
      <c r="B26" s="165" t="s">
        <v>406</v>
      </c>
      <c r="C26" s="166" t="s">
        <v>400</v>
      </c>
      <c r="D26" s="167">
        <v>68</v>
      </c>
      <c r="E26" s="168">
        <v>62.25</v>
      </c>
      <c r="F26" s="338">
        <f>22.55*0.9</f>
        <v>20.295000000000002</v>
      </c>
      <c r="G26" s="170">
        <v>1263.3637500000002</v>
      </c>
      <c r="H26" s="171"/>
      <c r="I26" s="171"/>
      <c r="J26" s="170">
        <f t="shared" si="7"/>
        <v>20.295000000000002</v>
      </c>
      <c r="K26" s="172">
        <f t="shared" si="8"/>
        <v>1263.3637500000002</v>
      </c>
      <c r="M26" s="158">
        <f t="shared" si="1"/>
        <v>0</v>
      </c>
      <c r="N26" s="158">
        <f t="shared" si="2"/>
        <v>0</v>
      </c>
      <c r="O26" s="158">
        <f t="shared" si="3"/>
        <v>20.295000000000002</v>
      </c>
      <c r="P26" s="159">
        <f t="shared" si="4"/>
        <v>1.3800600000000001</v>
      </c>
    </row>
    <row r="27" spans="1:16" ht="15" customHeight="1" x14ac:dyDescent="0.25">
      <c r="A27" s="164"/>
      <c r="B27" s="165"/>
      <c r="C27" s="166"/>
      <c r="D27" s="167"/>
      <c r="E27" s="168"/>
      <c r="F27" s="169"/>
      <c r="G27" s="170">
        <v>0</v>
      </c>
      <c r="H27" s="171"/>
      <c r="I27" s="171"/>
      <c r="J27" s="170">
        <f t="shared" si="7"/>
        <v>0</v>
      </c>
      <c r="K27" s="172">
        <f t="shared" si="8"/>
        <v>0</v>
      </c>
      <c r="M27" s="158">
        <f t="shared" si="1"/>
        <v>0</v>
      </c>
      <c r="N27" s="158">
        <f t="shared" si="2"/>
        <v>0</v>
      </c>
      <c r="O27" s="158">
        <f t="shared" si="3"/>
        <v>0</v>
      </c>
      <c r="P27" s="159">
        <f t="shared" si="4"/>
        <v>0</v>
      </c>
    </row>
    <row r="28" spans="1:16" ht="15.75" customHeight="1" x14ac:dyDescent="0.25">
      <c r="A28" s="441" t="s">
        <v>114</v>
      </c>
      <c r="B28" s="442"/>
      <c r="C28" s="442"/>
      <c r="D28" s="442"/>
      <c r="E28" s="443"/>
      <c r="F28" s="160"/>
      <c r="G28" s="161"/>
      <c r="H28" s="162"/>
      <c r="I28" s="162"/>
      <c r="J28" s="161"/>
      <c r="K28" s="163"/>
      <c r="M28" s="158">
        <f t="shared" si="1"/>
        <v>0</v>
      </c>
      <c r="N28" s="158">
        <f t="shared" si="2"/>
        <v>0</v>
      </c>
      <c r="O28" s="158">
        <f t="shared" si="3"/>
        <v>0</v>
      </c>
      <c r="P28" s="159">
        <f t="shared" si="4"/>
        <v>0</v>
      </c>
    </row>
    <row r="29" spans="1:16" ht="33" customHeight="1" x14ac:dyDescent="0.25">
      <c r="A29" s="164">
        <v>1</v>
      </c>
      <c r="B29" s="165" t="s">
        <v>375</v>
      </c>
      <c r="C29" s="166" t="s">
        <v>376</v>
      </c>
      <c r="D29" s="167">
        <v>80</v>
      </c>
      <c r="E29" s="168">
        <v>65.05</v>
      </c>
      <c r="F29" s="169">
        <v>321</v>
      </c>
      <c r="G29" s="170">
        <v>20881.05</v>
      </c>
      <c r="H29" s="171"/>
      <c r="I29" s="171"/>
      <c r="J29" s="170">
        <f t="shared" ref="J29:J32" si="9">+H29+F29</f>
        <v>321</v>
      </c>
      <c r="K29" s="172">
        <f t="shared" ref="K29:K32" si="10">+I29+G29</f>
        <v>20881.05</v>
      </c>
      <c r="M29" s="158">
        <f t="shared" si="1"/>
        <v>0</v>
      </c>
      <c r="N29" s="158">
        <f t="shared" si="2"/>
        <v>0</v>
      </c>
      <c r="O29" s="158">
        <f t="shared" si="3"/>
        <v>321</v>
      </c>
      <c r="P29" s="159">
        <f t="shared" si="4"/>
        <v>25.68</v>
      </c>
    </row>
    <row r="30" spans="1:16" ht="39.75" customHeight="1" x14ac:dyDescent="0.25">
      <c r="A30" s="164">
        <v>2</v>
      </c>
      <c r="B30" s="165" t="s">
        <v>377</v>
      </c>
      <c r="C30" s="166" t="s">
        <v>378</v>
      </c>
      <c r="D30" s="167">
        <v>80</v>
      </c>
      <c r="E30" s="168">
        <v>65.05</v>
      </c>
      <c r="F30" s="169">
        <v>105.5</v>
      </c>
      <c r="G30" s="170">
        <v>6862.7749999999996</v>
      </c>
      <c r="H30" s="171"/>
      <c r="I30" s="171"/>
      <c r="J30" s="170">
        <f t="shared" si="9"/>
        <v>105.5</v>
      </c>
      <c r="K30" s="172">
        <f t="shared" si="10"/>
        <v>6862.7749999999996</v>
      </c>
      <c r="M30" s="158">
        <f t="shared" si="1"/>
        <v>0</v>
      </c>
      <c r="N30" s="158">
        <f t="shared" si="2"/>
        <v>0</v>
      </c>
      <c r="O30" s="158">
        <f t="shared" si="3"/>
        <v>105.5</v>
      </c>
      <c r="P30" s="159">
        <f t="shared" si="4"/>
        <v>8.44</v>
      </c>
    </row>
    <row r="31" spans="1:16" ht="15" customHeight="1" x14ac:dyDescent="0.25">
      <c r="A31" s="164"/>
      <c r="B31" s="165"/>
      <c r="C31" s="166"/>
      <c r="D31" s="167"/>
      <c r="E31" s="168"/>
      <c r="F31" s="169"/>
      <c r="G31" s="170">
        <f t="shared" ref="G31:G45" si="11">+F31*E31</f>
        <v>0</v>
      </c>
      <c r="H31" s="171"/>
      <c r="I31" s="171">
        <f t="shared" ref="I31:I32" si="12">+H31*E31</f>
        <v>0</v>
      </c>
      <c r="J31" s="170">
        <f t="shared" si="9"/>
        <v>0</v>
      </c>
      <c r="K31" s="172">
        <f t="shared" si="10"/>
        <v>0</v>
      </c>
      <c r="M31" s="158">
        <f t="shared" si="1"/>
        <v>0</v>
      </c>
      <c r="N31" s="158">
        <f t="shared" si="2"/>
        <v>0</v>
      </c>
      <c r="O31" s="158">
        <f t="shared" si="3"/>
        <v>0</v>
      </c>
      <c r="P31" s="159">
        <f t="shared" si="4"/>
        <v>0</v>
      </c>
    </row>
    <row r="32" spans="1:16" ht="15" customHeight="1" x14ac:dyDescent="0.25">
      <c r="A32" s="164"/>
      <c r="B32" s="165"/>
      <c r="C32" s="166"/>
      <c r="D32" s="167"/>
      <c r="E32" s="168"/>
      <c r="F32" s="169"/>
      <c r="G32" s="170">
        <f t="shared" si="11"/>
        <v>0</v>
      </c>
      <c r="H32" s="171"/>
      <c r="I32" s="171">
        <f t="shared" si="12"/>
        <v>0</v>
      </c>
      <c r="J32" s="170">
        <f t="shared" si="9"/>
        <v>0</v>
      </c>
      <c r="K32" s="172">
        <f t="shared" si="10"/>
        <v>0</v>
      </c>
      <c r="M32" s="158">
        <f t="shared" si="1"/>
        <v>0</v>
      </c>
      <c r="N32" s="158">
        <f t="shared" si="2"/>
        <v>0</v>
      </c>
      <c r="O32" s="158">
        <f t="shared" si="3"/>
        <v>0</v>
      </c>
      <c r="P32" s="159">
        <f t="shared" si="4"/>
        <v>0</v>
      </c>
    </row>
    <row r="33" spans="1:16" ht="14.25" customHeight="1" x14ac:dyDescent="0.25">
      <c r="A33" s="164"/>
      <c r="B33" s="165"/>
      <c r="C33" s="166"/>
      <c r="D33" s="167"/>
      <c r="E33" s="168"/>
      <c r="F33" s="169"/>
      <c r="G33" s="170">
        <f t="shared" si="11"/>
        <v>0</v>
      </c>
      <c r="H33" s="171"/>
      <c r="I33" s="171">
        <f t="shared" ref="I33:I45" si="13">+H33*E33</f>
        <v>0</v>
      </c>
      <c r="J33" s="170">
        <f t="shared" ref="J33:K45" si="14">+H33+F33</f>
        <v>0</v>
      </c>
      <c r="K33" s="172">
        <f t="shared" si="14"/>
        <v>0</v>
      </c>
      <c r="M33" s="158">
        <f t="shared" si="1"/>
        <v>0</v>
      </c>
      <c r="N33" s="158">
        <f t="shared" si="2"/>
        <v>0</v>
      </c>
      <c r="O33" s="158">
        <f t="shared" si="3"/>
        <v>0</v>
      </c>
      <c r="P33" s="159">
        <f t="shared" si="4"/>
        <v>0</v>
      </c>
    </row>
    <row r="34" spans="1:16" ht="15.75" customHeight="1" x14ac:dyDescent="0.25">
      <c r="A34" s="441" t="s">
        <v>115</v>
      </c>
      <c r="B34" s="442"/>
      <c r="C34" s="442"/>
      <c r="D34" s="442"/>
      <c r="E34" s="443"/>
      <c r="F34" s="160"/>
      <c r="G34" s="161"/>
      <c r="H34" s="162"/>
      <c r="I34" s="162"/>
      <c r="J34" s="161"/>
      <c r="K34" s="163"/>
      <c r="M34" s="158">
        <f t="shared" si="1"/>
        <v>0</v>
      </c>
      <c r="N34" s="158">
        <f t="shared" si="2"/>
        <v>0</v>
      </c>
      <c r="O34" s="158">
        <f t="shared" si="3"/>
        <v>0</v>
      </c>
      <c r="P34" s="159">
        <f t="shared" si="4"/>
        <v>0</v>
      </c>
    </row>
    <row r="35" spans="1:16" ht="15" customHeight="1" x14ac:dyDescent="0.25">
      <c r="A35" s="164"/>
      <c r="B35" s="165"/>
      <c r="C35" s="166"/>
      <c r="D35" s="167"/>
      <c r="E35" s="168"/>
      <c r="F35" s="169"/>
      <c r="G35" s="170">
        <f t="shared" ref="G35" si="15">+F35*E35</f>
        <v>0</v>
      </c>
      <c r="H35" s="171"/>
      <c r="I35" s="171">
        <f t="shared" ref="I35" si="16">+H35*E35</f>
        <v>0</v>
      </c>
      <c r="J35" s="170">
        <f t="shared" ref="J35:K35" si="17">+H35+F35</f>
        <v>0</v>
      </c>
      <c r="K35" s="172">
        <f t="shared" si="17"/>
        <v>0</v>
      </c>
      <c r="M35" s="158">
        <f t="shared" si="1"/>
        <v>0</v>
      </c>
      <c r="N35" s="158">
        <f t="shared" si="2"/>
        <v>0</v>
      </c>
      <c r="O35" s="158">
        <f t="shared" si="3"/>
        <v>0</v>
      </c>
      <c r="P35" s="159">
        <f t="shared" si="4"/>
        <v>0</v>
      </c>
    </row>
    <row r="36" spans="1:16" ht="15" customHeight="1" x14ac:dyDescent="0.25">
      <c r="A36" s="164"/>
      <c r="B36" s="165"/>
      <c r="C36" s="166"/>
      <c r="D36" s="167"/>
      <c r="E36" s="168"/>
      <c r="F36" s="169"/>
      <c r="G36" s="170">
        <f t="shared" si="11"/>
        <v>0</v>
      </c>
      <c r="H36" s="171"/>
      <c r="I36" s="171">
        <f t="shared" si="13"/>
        <v>0</v>
      </c>
      <c r="J36" s="170">
        <f t="shared" si="14"/>
        <v>0</v>
      </c>
      <c r="K36" s="172">
        <f t="shared" si="14"/>
        <v>0</v>
      </c>
      <c r="M36" s="158">
        <f t="shared" si="1"/>
        <v>0</v>
      </c>
      <c r="N36" s="158">
        <f t="shared" si="2"/>
        <v>0</v>
      </c>
      <c r="O36" s="158">
        <f t="shared" si="3"/>
        <v>0</v>
      </c>
      <c r="P36" s="159">
        <f t="shared" si="4"/>
        <v>0</v>
      </c>
    </row>
    <row r="37" spans="1:16" ht="15" customHeight="1" x14ac:dyDescent="0.25">
      <c r="A37" s="164"/>
      <c r="B37" s="165"/>
      <c r="C37" s="166"/>
      <c r="D37" s="167"/>
      <c r="E37" s="168"/>
      <c r="F37" s="169"/>
      <c r="G37" s="170">
        <f t="shared" si="11"/>
        <v>0</v>
      </c>
      <c r="H37" s="171"/>
      <c r="I37" s="171">
        <f t="shared" si="13"/>
        <v>0</v>
      </c>
      <c r="J37" s="170">
        <f t="shared" si="14"/>
        <v>0</v>
      </c>
      <c r="K37" s="172">
        <f t="shared" si="14"/>
        <v>0</v>
      </c>
      <c r="M37" s="158">
        <f t="shared" si="1"/>
        <v>0</v>
      </c>
      <c r="N37" s="158">
        <f t="shared" si="2"/>
        <v>0</v>
      </c>
      <c r="O37" s="158">
        <f t="shared" si="3"/>
        <v>0</v>
      </c>
      <c r="P37" s="159">
        <f t="shared" si="4"/>
        <v>0</v>
      </c>
    </row>
    <row r="38" spans="1:16" ht="15" customHeight="1" x14ac:dyDescent="0.25">
      <c r="A38" s="164"/>
      <c r="B38" s="165"/>
      <c r="C38" s="166"/>
      <c r="D38" s="167"/>
      <c r="E38" s="168"/>
      <c r="F38" s="169"/>
      <c r="G38" s="170">
        <f t="shared" si="11"/>
        <v>0</v>
      </c>
      <c r="H38" s="171"/>
      <c r="I38" s="171">
        <f t="shared" si="13"/>
        <v>0</v>
      </c>
      <c r="J38" s="170">
        <f t="shared" si="14"/>
        <v>0</v>
      </c>
      <c r="K38" s="172">
        <f t="shared" si="14"/>
        <v>0</v>
      </c>
      <c r="M38" s="158">
        <f t="shared" si="1"/>
        <v>0</v>
      </c>
      <c r="N38" s="158">
        <f t="shared" si="2"/>
        <v>0</v>
      </c>
      <c r="O38" s="158">
        <f t="shared" si="3"/>
        <v>0</v>
      </c>
      <c r="P38" s="159">
        <f t="shared" si="4"/>
        <v>0</v>
      </c>
    </row>
    <row r="39" spans="1:16" ht="15" customHeight="1" x14ac:dyDescent="0.25">
      <c r="A39" s="164"/>
      <c r="B39" s="165"/>
      <c r="C39" s="166"/>
      <c r="D39" s="167"/>
      <c r="E39" s="168"/>
      <c r="F39" s="169"/>
      <c r="G39" s="170">
        <f t="shared" si="11"/>
        <v>0</v>
      </c>
      <c r="H39" s="171"/>
      <c r="I39" s="171">
        <f t="shared" si="13"/>
        <v>0</v>
      </c>
      <c r="J39" s="170">
        <f t="shared" si="14"/>
        <v>0</v>
      </c>
      <c r="K39" s="172">
        <f t="shared" si="14"/>
        <v>0</v>
      </c>
      <c r="M39" s="158">
        <f t="shared" si="1"/>
        <v>0</v>
      </c>
      <c r="N39" s="158">
        <f t="shared" si="2"/>
        <v>0</v>
      </c>
      <c r="O39" s="158">
        <f t="shared" si="3"/>
        <v>0</v>
      </c>
      <c r="P39" s="159">
        <f t="shared" si="4"/>
        <v>0</v>
      </c>
    </row>
    <row r="40" spans="1:16" ht="15.75" customHeight="1" x14ac:dyDescent="0.25">
      <c r="A40" s="441" t="s">
        <v>116</v>
      </c>
      <c r="B40" s="442"/>
      <c r="C40" s="442"/>
      <c r="D40" s="442"/>
      <c r="E40" s="443"/>
      <c r="F40" s="160"/>
      <c r="G40" s="161"/>
      <c r="H40" s="162"/>
      <c r="I40" s="162"/>
      <c r="J40" s="161"/>
      <c r="K40" s="163"/>
      <c r="M40" s="158">
        <f t="shared" si="1"/>
        <v>0</v>
      </c>
      <c r="N40" s="158">
        <f t="shared" si="2"/>
        <v>0</v>
      </c>
      <c r="O40" s="158">
        <f t="shared" si="3"/>
        <v>0</v>
      </c>
      <c r="P40" s="159">
        <f t="shared" si="4"/>
        <v>0</v>
      </c>
    </row>
    <row r="41" spans="1:16" ht="25.2" customHeight="1" x14ac:dyDescent="0.25">
      <c r="A41" s="164">
        <v>1</v>
      </c>
      <c r="B41" s="165" t="s">
        <v>486</v>
      </c>
      <c r="C41" s="166" t="s">
        <v>378</v>
      </c>
      <c r="D41" s="167">
        <v>100</v>
      </c>
      <c r="E41" s="168">
        <v>97.04</v>
      </c>
      <c r="F41" s="169"/>
      <c r="G41" s="170">
        <f t="shared" ref="G41" si="18">+F41*E41</f>
        <v>0</v>
      </c>
      <c r="H41" s="171">
        <v>36.93</v>
      </c>
      <c r="I41" s="171">
        <f t="shared" ref="I41" si="19">+H41*E41</f>
        <v>3583.6872000000003</v>
      </c>
      <c r="J41" s="170">
        <f t="shared" ref="J41:K41" si="20">+H41+F41</f>
        <v>36.93</v>
      </c>
      <c r="K41" s="172">
        <f t="shared" si="20"/>
        <v>3583.6872000000003</v>
      </c>
      <c r="M41" s="158">
        <f t="shared" si="1"/>
        <v>36.93</v>
      </c>
      <c r="N41" s="158">
        <f t="shared" si="2"/>
        <v>3.6930000000000001</v>
      </c>
      <c r="O41" s="158">
        <f t="shared" si="3"/>
        <v>36.93</v>
      </c>
      <c r="P41" s="159">
        <f t="shared" si="4"/>
        <v>3.6930000000000001</v>
      </c>
    </row>
    <row r="42" spans="1:16" ht="15" customHeight="1" x14ac:dyDescent="0.25">
      <c r="A42" s="164"/>
      <c r="B42" s="165"/>
      <c r="C42" s="166"/>
      <c r="D42" s="167"/>
      <c r="E42" s="168"/>
      <c r="F42" s="169"/>
      <c r="G42" s="170">
        <f t="shared" si="11"/>
        <v>0</v>
      </c>
      <c r="H42" s="171"/>
      <c r="I42" s="171">
        <f t="shared" si="13"/>
        <v>0</v>
      </c>
      <c r="J42" s="170">
        <f t="shared" si="14"/>
        <v>0</v>
      </c>
      <c r="K42" s="172">
        <f t="shared" si="14"/>
        <v>0</v>
      </c>
      <c r="M42" s="158">
        <f t="shared" si="1"/>
        <v>0</v>
      </c>
      <c r="N42" s="158">
        <f t="shared" si="2"/>
        <v>0</v>
      </c>
      <c r="O42" s="158">
        <f t="shared" si="3"/>
        <v>0</v>
      </c>
      <c r="P42" s="159">
        <f t="shared" si="4"/>
        <v>0</v>
      </c>
    </row>
    <row r="43" spans="1:16" ht="15" customHeight="1" x14ac:dyDescent="0.25">
      <c r="A43" s="164"/>
      <c r="B43" s="165"/>
      <c r="C43" s="166"/>
      <c r="D43" s="167"/>
      <c r="E43" s="168"/>
      <c r="F43" s="169"/>
      <c r="G43" s="170">
        <f t="shared" si="11"/>
        <v>0</v>
      </c>
      <c r="H43" s="171"/>
      <c r="I43" s="171">
        <f t="shared" si="13"/>
        <v>0</v>
      </c>
      <c r="J43" s="170">
        <f t="shared" si="14"/>
        <v>0</v>
      </c>
      <c r="K43" s="172">
        <f t="shared" si="14"/>
        <v>0</v>
      </c>
      <c r="M43" s="158">
        <f t="shared" si="1"/>
        <v>0</v>
      </c>
      <c r="N43" s="158">
        <f t="shared" si="2"/>
        <v>0</v>
      </c>
      <c r="O43" s="158">
        <f t="shared" si="3"/>
        <v>0</v>
      </c>
      <c r="P43" s="159">
        <f t="shared" si="4"/>
        <v>0</v>
      </c>
    </row>
    <row r="44" spans="1:16" ht="15" customHeight="1" x14ac:dyDescent="0.25">
      <c r="A44" s="164"/>
      <c r="B44" s="165"/>
      <c r="C44" s="166"/>
      <c r="D44" s="167"/>
      <c r="E44" s="168"/>
      <c r="F44" s="169"/>
      <c r="G44" s="170">
        <f t="shared" si="11"/>
        <v>0</v>
      </c>
      <c r="H44" s="171"/>
      <c r="I44" s="171">
        <f t="shared" si="13"/>
        <v>0</v>
      </c>
      <c r="J44" s="170">
        <f t="shared" si="14"/>
        <v>0</v>
      </c>
      <c r="K44" s="172">
        <f t="shared" si="14"/>
        <v>0</v>
      </c>
      <c r="M44" s="158">
        <f t="shared" si="1"/>
        <v>0</v>
      </c>
      <c r="N44" s="158">
        <f t="shared" si="2"/>
        <v>0</v>
      </c>
      <c r="O44" s="158">
        <f t="shared" si="3"/>
        <v>0</v>
      </c>
      <c r="P44" s="159">
        <f t="shared" si="4"/>
        <v>0</v>
      </c>
    </row>
    <row r="45" spans="1:16" ht="15" customHeight="1" x14ac:dyDescent="0.25">
      <c r="A45" s="164"/>
      <c r="B45" s="165"/>
      <c r="C45" s="166"/>
      <c r="D45" s="167"/>
      <c r="E45" s="168"/>
      <c r="F45" s="169"/>
      <c r="G45" s="170">
        <f t="shared" si="11"/>
        <v>0</v>
      </c>
      <c r="H45" s="171"/>
      <c r="I45" s="171">
        <f t="shared" si="13"/>
        <v>0</v>
      </c>
      <c r="J45" s="170">
        <f t="shared" si="14"/>
        <v>0</v>
      </c>
      <c r="K45" s="172">
        <f t="shared" si="14"/>
        <v>0</v>
      </c>
      <c r="M45" s="158">
        <f t="shared" si="1"/>
        <v>0</v>
      </c>
      <c r="N45" s="158">
        <f t="shared" si="2"/>
        <v>0</v>
      </c>
      <c r="O45" s="158">
        <f t="shared" si="3"/>
        <v>0</v>
      </c>
      <c r="P45" s="159">
        <f t="shared" si="4"/>
        <v>0</v>
      </c>
    </row>
    <row r="46" spans="1:16" ht="15.75" customHeight="1" x14ac:dyDescent="0.25">
      <c r="A46" s="441" t="s">
        <v>117</v>
      </c>
      <c r="B46" s="442"/>
      <c r="C46" s="442"/>
      <c r="D46" s="442"/>
      <c r="E46" s="443"/>
      <c r="F46" s="160"/>
      <c r="G46" s="161"/>
      <c r="H46" s="162"/>
      <c r="I46" s="162"/>
      <c r="J46" s="161"/>
      <c r="K46" s="163"/>
      <c r="M46" s="158">
        <f t="shared" si="1"/>
        <v>0</v>
      </c>
      <c r="N46" s="158">
        <f t="shared" si="2"/>
        <v>0</v>
      </c>
      <c r="O46" s="158">
        <f t="shared" si="3"/>
        <v>0</v>
      </c>
      <c r="P46" s="159">
        <f t="shared" si="4"/>
        <v>0</v>
      </c>
    </row>
    <row r="47" spans="1:16" ht="15" customHeight="1" x14ac:dyDescent="0.25">
      <c r="A47" s="164"/>
      <c r="B47" s="165"/>
      <c r="C47" s="166"/>
      <c r="D47" s="167"/>
      <c r="E47" s="168"/>
      <c r="F47" s="169"/>
      <c r="G47" s="170">
        <f t="shared" ref="G47" si="21">+F47*E47</f>
        <v>0</v>
      </c>
      <c r="H47" s="171"/>
      <c r="I47" s="171">
        <f t="shared" ref="I47" si="22">+H47*E47</f>
        <v>0</v>
      </c>
      <c r="J47" s="170">
        <f t="shared" ref="J47:K47" si="23">+H47+F47</f>
        <v>0</v>
      </c>
      <c r="K47" s="172">
        <f t="shared" si="23"/>
        <v>0</v>
      </c>
      <c r="M47" s="158">
        <f t="shared" si="1"/>
        <v>0</v>
      </c>
      <c r="N47" s="158">
        <f t="shared" si="2"/>
        <v>0</v>
      </c>
      <c r="O47" s="158">
        <f t="shared" si="3"/>
        <v>0</v>
      </c>
      <c r="P47" s="159">
        <f t="shared" si="4"/>
        <v>0</v>
      </c>
    </row>
    <row r="48" spans="1:16" ht="15" customHeight="1" x14ac:dyDescent="0.25">
      <c r="A48" s="164"/>
      <c r="B48" s="165"/>
      <c r="C48" s="166"/>
      <c r="D48" s="167"/>
      <c r="E48" s="168"/>
      <c r="F48" s="169"/>
      <c r="G48" s="170"/>
      <c r="H48" s="171"/>
      <c r="I48" s="171"/>
      <c r="J48" s="170"/>
      <c r="K48" s="172"/>
      <c r="M48" s="158">
        <f t="shared" si="1"/>
        <v>0</v>
      </c>
      <c r="N48" s="158">
        <f t="shared" si="2"/>
        <v>0</v>
      </c>
      <c r="O48" s="158">
        <f t="shared" si="3"/>
        <v>0</v>
      </c>
      <c r="P48" s="159">
        <f t="shared" si="4"/>
        <v>0</v>
      </c>
    </row>
    <row r="49" spans="1:16" ht="15" customHeight="1" x14ac:dyDescent="0.25">
      <c r="A49" s="164"/>
      <c r="B49" s="165"/>
      <c r="C49" s="166"/>
      <c r="D49" s="167"/>
      <c r="E49" s="168"/>
      <c r="F49" s="169"/>
      <c r="G49" s="170">
        <f t="shared" ref="G49:G51" si="24">+F49*E49</f>
        <v>0</v>
      </c>
      <c r="H49" s="171"/>
      <c r="I49" s="171">
        <f t="shared" ref="I49:I51" si="25">+H49*E49</f>
        <v>0</v>
      </c>
      <c r="J49" s="170">
        <f t="shared" ref="J49:K51" si="26">+H49+F49</f>
        <v>0</v>
      </c>
      <c r="K49" s="172">
        <f t="shared" si="26"/>
        <v>0</v>
      </c>
      <c r="M49" s="158">
        <f t="shared" si="1"/>
        <v>0</v>
      </c>
      <c r="N49" s="158">
        <f t="shared" si="2"/>
        <v>0</v>
      </c>
      <c r="O49" s="158">
        <f t="shared" si="3"/>
        <v>0</v>
      </c>
      <c r="P49" s="159">
        <f t="shared" si="4"/>
        <v>0</v>
      </c>
    </row>
    <row r="50" spans="1:16" ht="15" customHeight="1" x14ac:dyDescent="0.25">
      <c r="A50" s="164"/>
      <c r="B50" s="165"/>
      <c r="C50" s="166"/>
      <c r="D50" s="167"/>
      <c r="E50" s="168"/>
      <c r="F50" s="169"/>
      <c r="G50" s="170">
        <f t="shared" si="24"/>
        <v>0</v>
      </c>
      <c r="H50" s="171"/>
      <c r="I50" s="171">
        <f t="shared" si="25"/>
        <v>0</v>
      </c>
      <c r="J50" s="170">
        <f t="shared" si="26"/>
        <v>0</v>
      </c>
      <c r="K50" s="172">
        <f t="shared" si="26"/>
        <v>0</v>
      </c>
      <c r="M50" s="158">
        <f t="shared" si="1"/>
        <v>0</v>
      </c>
      <c r="N50" s="158">
        <f t="shared" si="2"/>
        <v>0</v>
      </c>
      <c r="O50" s="158">
        <f t="shared" si="3"/>
        <v>0</v>
      </c>
      <c r="P50" s="159">
        <f t="shared" si="4"/>
        <v>0</v>
      </c>
    </row>
    <row r="51" spans="1:16" ht="15" customHeight="1" thickBot="1" x14ac:dyDescent="0.3">
      <c r="A51" s="164"/>
      <c r="B51" s="165"/>
      <c r="C51" s="166"/>
      <c r="D51" s="167"/>
      <c r="E51" s="168"/>
      <c r="F51" s="169"/>
      <c r="G51" s="170">
        <f t="shared" si="24"/>
        <v>0</v>
      </c>
      <c r="H51" s="171"/>
      <c r="I51" s="171">
        <f t="shared" si="25"/>
        <v>0</v>
      </c>
      <c r="J51" s="170">
        <f t="shared" si="26"/>
        <v>0</v>
      </c>
      <c r="K51" s="172">
        <f t="shared" si="26"/>
        <v>0</v>
      </c>
      <c r="M51" s="158">
        <f t="shared" si="1"/>
        <v>0</v>
      </c>
      <c r="N51" s="158">
        <f t="shared" si="2"/>
        <v>0</v>
      </c>
      <c r="O51" s="158">
        <f t="shared" si="3"/>
        <v>0</v>
      </c>
      <c r="P51" s="159">
        <f t="shared" si="4"/>
        <v>0</v>
      </c>
    </row>
    <row r="52" spans="1:16" ht="35.1" customHeight="1" thickBot="1" x14ac:dyDescent="0.3">
      <c r="A52" s="444" t="str">
        <f>CONCATENATE("TOTAL (",A2," ",D2,") =")</f>
        <v>TOTAL (Screed Measurements - L-23 ) =</v>
      </c>
      <c r="B52" s="445"/>
      <c r="C52" s="445"/>
      <c r="D52" s="445"/>
      <c r="E52" s="446"/>
      <c r="F52" s="173">
        <f t="shared" ref="F52:K52" si="27">SUM(F6:F51)</f>
        <v>794.86500000000001</v>
      </c>
      <c r="G52" s="173">
        <f t="shared" si="27"/>
        <v>53609.212449999999</v>
      </c>
      <c r="H52" s="174">
        <f t="shared" si="27"/>
        <v>36.93</v>
      </c>
      <c r="I52" s="174">
        <f t="shared" si="27"/>
        <v>3583.6872000000003</v>
      </c>
      <c r="J52" s="173">
        <f t="shared" si="27"/>
        <v>831.79499999999996</v>
      </c>
      <c r="K52" s="175">
        <f t="shared" si="27"/>
        <v>57192.899649999999</v>
      </c>
      <c r="M52" s="158">
        <f>+SUM(M6:M51)</f>
        <v>36.93</v>
      </c>
      <c r="N52" s="158">
        <f>+SUM(N6:N51)</f>
        <v>3.6930000000000001</v>
      </c>
      <c r="O52" s="158">
        <f>+SUM(O6:O51)</f>
        <v>831.79499999999996</v>
      </c>
      <c r="P52" s="158">
        <f>+SUM(P6:P51)</f>
        <v>62.553739999999998</v>
      </c>
    </row>
    <row r="53" spans="1:16" s="105" customFormat="1" x14ac:dyDescent="0.25">
      <c r="A53" s="176"/>
      <c r="B53" s="177"/>
      <c r="C53" s="142"/>
      <c r="D53" s="142"/>
      <c r="E53" s="178"/>
      <c r="F53" s="178"/>
      <c r="G53" s="178"/>
      <c r="H53" s="178"/>
      <c r="I53" s="179"/>
      <c r="J53" s="180"/>
      <c r="K53" s="180"/>
      <c r="L53" s="142"/>
      <c r="M53" s="147"/>
      <c r="N53" s="147"/>
      <c r="O53" s="147"/>
    </row>
    <row r="54" spans="1:16" s="105" customFormat="1" x14ac:dyDescent="0.25">
      <c r="A54" s="176"/>
      <c r="B54" s="177"/>
      <c r="C54" s="142"/>
      <c r="D54" s="142"/>
      <c r="E54" s="178"/>
      <c r="F54" s="178"/>
      <c r="G54" s="178"/>
      <c r="H54" s="178"/>
      <c r="I54" s="179"/>
      <c r="J54" s="179">
        <f>SUM(J7:J51)</f>
        <v>831.79499999999996</v>
      </c>
      <c r="K54" s="179">
        <f>SUM(K7:K51)</f>
        <v>57192.899649999999</v>
      </c>
      <c r="L54" s="142"/>
      <c r="M54" s="147"/>
      <c r="N54" s="147"/>
      <c r="O54" s="147"/>
    </row>
    <row r="55" spans="1:16" s="105" customFormat="1" x14ac:dyDescent="0.25">
      <c r="A55" s="176"/>
      <c r="B55" s="181" t="str">
        <f>A7</f>
        <v>From 51mm to 60mm thick</v>
      </c>
      <c r="C55" s="182"/>
      <c r="D55" s="182"/>
      <c r="E55" s="183"/>
      <c r="F55" s="184">
        <f>SUM(F8:F12)</f>
        <v>32.75</v>
      </c>
      <c r="G55" s="184">
        <f t="shared" ref="G55:K55" si="28">SUM(G8:G12)</f>
        <v>1889.3475000000001</v>
      </c>
      <c r="H55" s="185">
        <f t="shared" si="28"/>
        <v>0</v>
      </c>
      <c r="I55" s="185">
        <f t="shared" si="28"/>
        <v>0</v>
      </c>
      <c r="J55" s="184">
        <f>SUM(J8:J12)</f>
        <v>32.75</v>
      </c>
      <c r="K55" s="184">
        <f t="shared" si="28"/>
        <v>1889.3475000000001</v>
      </c>
      <c r="L55" s="149"/>
      <c r="M55" s="147"/>
      <c r="N55" s="147"/>
      <c r="O55" s="147"/>
    </row>
    <row r="56" spans="1:16" s="105" customFormat="1" ht="25.05" customHeight="1" x14ac:dyDescent="0.25">
      <c r="A56" s="176"/>
      <c r="B56" s="186" t="str">
        <f>A17</f>
        <v>From 61mm to 70mm thick(Prepacked)</v>
      </c>
      <c r="C56" s="187"/>
      <c r="D56" s="187"/>
      <c r="E56" s="188"/>
      <c r="F56" s="189">
        <f>+SUM(F18:F21)</f>
        <v>118.54</v>
      </c>
      <c r="G56" s="189">
        <f t="shared" ref="G56:K56" si="29">+SUM(G18:G21)</f>
        <v>10356.839800000002</v>
      </c>
      <c r="H56" s="190">
        <f t="shared" si="29"/>
        <v>0</v>
      </c>
      <c r="I56" s="190">
        <f t="shared" si="29"/>
        <v>0</v>
      </c>
      <c r="J56" s="189">
        <f t="shared" si="29"/>
        <v>118.54</v>
      </c>
      <c r="K56" s="189">
        <f t="shared" si="29"/>
        <v>10356.839800000002</v>
      </c>
      <c r="L56" s="149"/>
      <c r="M56" s="147"/>
      <c r="N56" s="147"/>
      <c r="O56" s="147"/>
    </row>
    <row r="57" spans="1:16" s="105" customFormat="1" x14ac:dyDescent="0.25">
      <c r="A57" s="176"/>
      <c r="B57" s="181"/>
      <c r="C57" s="182"/>
      <c r="D57" s="182"/>
      <c r="E57" s="183"/>
      <c r="F57" s="184"/>
      <c r="G57" s="184"/>
      <c r="H57" s="185"/>
      <c r="I57" s="185"/>
      <c r="J57" s="184"/>
      <c r="K57" s="184"/>
      <c r="L57" s="149"/>
      <c r="M57" s="147"/>
      <c r="N57" s="147"/>
      <c r="O57" s="147"/>
    </row>
    <row r="58" spans="1:16" s="105" customFormat="1" ht="25.05" customHeight="1" x14ac:dyDescent="0.25">
      <c r="A58" s="176"/>
      <c r="B58" s="186" t="str">
        <f>A13</f>
        <v>From 51mm to 60mm thick(Prepacked Screed)</v>
      </c>
      <c r="C58" s="187"/>
      <c r="D58" s="187"/>
      <c r="E58" s="188"/>
      <c r="F58" s="189">
        <f>+SUM(F14:F16)</f>
        <v>5.76</v>
      </c>
      <c r="G58" s="189">
        <f t="shared" ref="G58:K58" si="30">+SUM(G14:G16)</f>
        <v>462.93119999999999</v>
      </c>
      <c r="H58" s="190">
        <f t="shared" si="30"/>
        <v>0</v>
      </c>
      <c r="I58" s="190">
        <f t="shared" si="30"/>
        <v>0</v>
      </c>
      <c r="J58" s="189">
        <f t="shared" si="30"/>
        <v>5.76</v>
      </c>
      <c r="K58" s="189">
        <f t="shared" si="30"/>
        <v>462.93119999999999</v>
      </c>
      <c r="L58" s="149"/>
      <c r="M58" s="147"/>
      <c r="N58" s="147"/>
      <c r="O58" s="147"/>
    </row>
    <row r="59" spans="1:16" s="105" customFormat="1" x14ac:dyDescent="0.25">
      <c r="A59" s="176"/>
      <c r="B59" s="181" t="str">
        <f>A22</f>
        <v>From 61-70 mm thick</v>
      </c>
      <c r="C59" s="182"/>
      <c r="D59" s="182"/>
      <c r="E59" s="183"/>
      <c r="F59" s="184">
        <f>SUM(F23:F27)</f>
        <v>211.315</v>
      </c>
      <c r="G59" s="184">
        <f t="shared" ref="G59:K59" si="31">SUM(G23:G27)</f>
        <v>13156.26895</v>
      </c>
      <c r="H59" s="185">
        <f t="shared" si="31"/>
        <v>0</v>
      </c>
      <c r="I59" s="185">
        <f t="shared" si="31"/>
        <v>0</v>
      </c>
      <c r="J59" s="184">
        <f t="shared" si="31"/>
        <v>211.315</v>
      </c>
      <c r="K59" s="184">
        <f t="shared" si="31"/>
        <v>13156.26895</v>
      </c>
      <c r="L59" s="149"/>
      <c r="M59" s="147"/>
      <c r="N59" s="147"/>
      <c r="O59" s="147"/>
    </row>
    <row r="60" spans="1:16" s="105" customFormat="1" ht="25.05" customHeight="1" x14ac:dyDescent="0.25">
      <c r="A60" s="176"/>
      <c r="B60" s="186" t="str">
        <f>A28</f>
        <v>From 71mm to 80mm thick</v>
      </c>
      <c r="C60" s="187"/>
      <c r="D60" s="187"/>
      <c r="E60" s="188"/>
      <c r="F60" s="189">
        <f>SUM(F29:F33)</f>
        <v>426.5</v>
      </c>
      <c r="G60" s="189">
        <f t="shared" ref="G60:K60" si="32">SUM(G29:G33)</f>
        <v>27743.824999999997</v>
      </c>
      <c r="H60" s="190">
        <f t="shared" si="32"/>
        <v>0</v>
      </c>
      <c r="I60" s="190">
        <f t="shared" si="32"/>
        <v>0</v>
      </c>
      <c r="J60" s="189">
        <f t="shared" si="32"/>
        <v>426.5</v>
      </c>
      <c r="K60" s="189">
        <f t="shared" si="32"/>
        <v>27743.824999999997</v>
      </c>
      <c r="L60" s="149"/>
      <c r="M60" s="147"/>
      <c r="N60" s="147"/>
      <c r="O60" s="147"/>
    </row>
    <row r="61" spans="1:16" s="105" customFormat="1" x14ac:dyDescent="0.25">
      <c r="A61" s="176"/>
      <c r="B61" s="181"/>
      <c r="C61" s="182"/>
      <c r="D61" s="182"/>
      <c r="E61" s="183"/>
      <c r="F61" s="184"/>
      <c r="G61" s="184"/>
      <c r="H61" s="185"/>
      <c r="I61" s="185"/>
      <c r="J61" s="184"/>
      <c r="K61" s="184"/>
      <c r="L61" s="149"/>
      <c r="M61" s="147"/>
      <c r="N61" s="147"/>
      <c r="O61" s="147"/>
    </row>
    <row r="62" spans="1:16" s="105" customFormat="1" ht="25.05" customHeight="1" x14ac:dyDescent="0.25">
      <c r="A62" s="176"/>
      <c r="B62" s="186"/>
      <c r="C62" s="187"/>
      <c r="D62" s="187"/>
      <c r="E62" s="188"/>
      <c r="F62" s="189"/>
      <c r="G62" s="189"/>
      <c r="H62" s="190"/>
      <c r="I62" s="190"/>
      <c r="J62" s="189"/>
      <c r="K62" s="189"/>
      <c r="L62" s="149"/>
      <c r="M62" s="147"/>
      <c r="N62" s="147"/>
      <c r="O62" s="147"/>
    </row>
    <row r="63" spans="1:16" s="105" customFormat="1" ht="25.05" customHeight="1" x14ac:dyDescent="0.25">
      <c r="A63" s="176"/>
      <c r="B63" s="193" t="s">
        <v>45</v>
      </c>
      <c r="C63" s="194"/>
      <c r="D63" s="194"/>
      <c r="E63" s="194"/>
      <c r="F63" s="192">
        <f t="shared" ref="F63:K63" si="33">SUM(F55:F62)</f>
        <v>794.86500000000001</v>
      </c>
      <c r="G63" s="192">
        <f t="shared" si="33"/>
        <v>53609.212449999999</v>
      </c>
      <c r="H63" s="192">
        <f t="shared" si="33"/>
        <v>0</v>
      </c>
      <c r="I63" s="192">
        <f t="shared" si="33"/>
        <v>0</v>
      </c>
      <c r="J63" s="192">
        <f t="shared" si="33"/>
        <v>794.86500000000001</v>
      </c>
      <c r="K63" s="192">
        <f t="shared" si="33"/>
        <v>53609.212449999999</v>
      </c>
      <c r="L63" s="142"/>
    </row>
    <row r="66" spans="1:12" s="105" customFormat="1" x14ac:dyDescent="0.25">
      <c r="A66" s="176"/>
      <c r="B66" s="177"/>
      <c r="C66" s="142"/>
      <c r="D66" s="142"/>
      <c r="E66" s="178"/>
      <c r="F66" s="191"/>
      <c r="G66" s="178"/>
      <c r="H66" s="178"/>
      <c r="I66" s="178"/>
      <c r="J66" s="178"/>
      <c r="K66" s="178"/>
      <c r="L66" s="142"/>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52:E52"/>
    <mergeCell ref="A13:E13"/>
    <mergeCell ref="A17:E17"/>
    <mergeCell ref="A28:E28"/>
    <mergeCell ref="A34:E34"/>
    <mergeCell ref="A40:E40"/>
    <mergeCell ref="A46:E46"/>
    <mergeCell ref="A7:E7"/>
    <mergeCell ref="A22:E22"/>
  </mergeCells>
  <printOptions horizontalCentered="1"/>
  <pageMargins left="0.25" right="0.25" top="0.75" bottom="0.75" header="0.3" footer="0.3"/>
  <pageSetup paperSize="9" scale="5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tabColor theme="7" tint="0.39997558519241921"/>
    <pageSetUpPr fitToPage="1"/>
  </sheetPr>
  <dimension ref="A1:Q64"/>
  <sheetViews>
    <sheetView topLeftCell="C1" zoomScale="85" zoomScaleNormal="85" zoomScaleSheetLayoutView="85" workbookViewId="0">
      <selection activeCell="K14" sqref="K14"/>
    </sheetView>
  </sheetViews>
  <sheetFormatPr defaultColWidth="9.21875" defaultRowHeight="13.2" x14ac:dyDescent="0.25"/>
  <cols>
    <col min="1" max="1" width="3.77734375" style="176" customWidth="1"/>
    <col min="2" max="2" width="28.77734375" style="177" customWidth="1"/>
    <col min="3" max="3" width="14.77734375" style="142" customWidth="1"/>
    <col min="4" max="4" width="19.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210</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41" t="s">
        <v>111</v>
      </c>
      <c r="B7" s="442"/>
      <c r="C7" s="442"/>
      <c r="D7" s="442"/>
      <c r="E7" s="442"/>
      <c r="F7" s="443"/>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24" si="0">+G9*F9</f>
        <v>0</v>
      </c>
      <c r="I9" s="171"/>
      <c r="J9" s="171">
        <f t="shared" ref="J9:J24" si="1">+I9*F9</f>
        <v>0</v>
      </c>
      <c r="K9" s="170">
        <f t="shared" ref="K9:L24" si="2">+I9+G9</f>
        <v>0</v>
      </c>
      <c r="L9" s="172">
        <f t="shared" si="2"/>
        <v>0</v>
      </c>
      <c r="N9" s="158">
        <f t="shared" ref="N9:N24" si="3">+I9</f>
        <v>0</v>
      </c>
      <c r="O9" s="158">
        <f t="shared" ref="O9:O24" si="4">+I9*E9/1000</f>
        <v>0</v>
      </c>
      <c r="P9" s="158">
        <f t="shared" ref="P9:P24" si="5">+K9</f>
        <v>0</v>
      </c>
      <c r="Q9" s="159">
        <f t="shared" ref="Q9:Q24"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41" t="s">
        <v>112</v>
      </c>
      <c r="B13" s="442"/>
      <c r="C13" s="442"/>
      <c r="D13" s="442"/>
      <c r="E13" s="442"/>
      <c r="F13" s="443"/>
      <c r="G13" s="160"/>
      <c r="H13" s="161"/>
      <c r="I13" s="162"/>
      <c r="J13" s="162"/>
      <c r="K13" s="161"/>
      <c r="L13" s="163"/>
      <c r="N13" s="158"/>
      <c r="O13" s="158"/>
      <c r="P13" s="158"/>
      <c r="Q13" s="159"/>
    </row>
    <row r="14" spans="1:17" ht="33"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7" ht="15" customHeight="1" x14ac:dyDescent="0.25">
      <c r="A15" s="164"/>
      <c r="B15" s="165"/>
      <c r="C15" s="166"/>
      <c r="D15" s="166"/>
      <c r="E15" s="167"/>
      <c r="F15" s="168"/>
      <c r="G15" s="169">
        <v>0</v>
      </c>
      <c r="H15" s="170">
        <f t="shared" ref="H15:H20" si="7">+G15*F15</f>
        <v>0</v>
      </c>
      <c r="I15" s="171"/>
      <c r="J15" s="171"/>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v>0</v>
      </c>
      <c r="H16" s="170">
        <f t="shared" si="7"/>
        <v>0</v>
      </c>
      <c r="I16" s="171"/>
      <c r="J16" s="171"/>
      <c r="K16" s="170">
        <f t="shared" si="2"/>
        <v>0</v>
      </c>
      <c r="L16" s="172">
        <f t="shared" si="2"/>
        <v>0</v>
      </c>
      <c r="N16" s="158">
        <f t="shared" si="3"/>
        <v>0</v>
      </c>
      <c r="O16" s="158">
        <f t="shared" si="4"/>
        <v>0</v>
      </c>
      <c r="P16" s="158">
        <f t="shared" si="5"/>
        <v>0</v>
      </c>
      <c r="Q16" s="159">
        <f t="shared" si="6"/>
        <v>0</v>
      </c>
    </row>
    <row r="17" spans="1:17" ht="15.75" customHeight="1" x14ac:dyDescent="0.25">
      <c r="A17" s="441" t="s">
        <v>113</v>
      </c>
      <c r="B17" s="442"/>
      <c r="C17" s="442"/>
      <c r="D17" s="442"/>
      <c r="E17" s="442"/>
      <c r="F17" s="443"/>
      <c r="G17" s="160"/>
      <c r="H17" s="161">
        <f t="shared" si="7"/>
        <v>0</v>
      </c>
      <c r="I17" s="162"/>
      <c r="J17" s="162"/>
      <c r="K17" s="161"/>
      <c r="L17" s="163"/>
      <c r="N17" s="158"/>
      <c r="O17" s="158"/>
      <c r="P17" s="158"/>
      <c r="Q17" s="159"/>
    </row>
    <row r="18" spans="1:17" ht="15" customHeight="1" x14ac:dyDescent="0.25">
      <c r="A18" s="164">
        <v>1</v>
      </c>
      <c r="B18" s="165" t="s">
        <v>211</v>
      </c>
      <c r="C18" s="166"/>
      <c r="D18" s="166"/>
      <c r="E18" s="167">
        <v>68</v>
      </c>
      <c r="F18" s="168">
        <v>62.25</v>
      </c>
      <c r="G18" s="169">
        <v>10.76</v>
      </c>
      <c r="H18" s="170">
        <f t="shared" si="7"/>
        <v>669.81</v>
      </c>
      <c r="I18" s="171"/>
      <c r="J18" s="171"/>
      <c r="K18" s="170">
        <f t="shared" si="2"/>
        <v>10.76</v>
      </c>
      <c r="L18" s="172">
        <f t="shared" si="2"/>
        <v>669.81</v>
      </c>
      <c r="N18" s="158">
        <f t="shared" si="3"/>
        <v>0</v>
      </c>
      <c r="O18" s="158">
        <f t="shared" si="4"/>
        <v>0</v>
      </c>
      <c r="P18" s="158">
        <f t="shared" si="5"/>
        <v>10.76</v>
      </c>
      <c r="Q18" s="159">
        <f t="shared" si="6"/>
        <v>0.73168</v>
      </c>
    </row>
    <row r="19" spans="1:17" ht="15" customHeight="1" x14ac:dyDescent="0.25">
      <c r="A19" s="164">
        <v>2</v>
      </c>
      <c r="B19" s="165" t="s">
        <v>208</v>
      </c>
      <c r="C19" s="166"/>
      <c r="D19" s="166"/>
      <c r="E19" s="167">
        <v>68</v>
      </c>
      <c r="F19" s="168">
        <v>62.25</v>
      </c>
      <c r="G19" s="169">
        <v>8.0399999999999991</v>
      </c>
      <c r="H19" s="170">
        <f t="shared" si="7"/>
        <v>500.48999999999995</v>
      </c>
      <c r="I19" s="171"/>
      <c r="J19" s="171"/>
      <c r="K19" s="170">
        <f t="shared" ref="K19:K20" si="8">+I19+G19</f>
        <v>8.0399999999999991</v>
      </c>
      <c r="L19" s="172">
        <f t="shared" ref="L19:L20" si="9">+J19+H19</f>
        <v>500.48999999999995</v>
      </c>
      <c r="N19" s="158">
        <f t="shared" ref="N19:N22" si="10">+I19</f>
        <v>0</v>
      </c>
      <c r="O19" s="158">
        <f t="shared" ref="O19:O22" si="11">+I19*E19/1000</f>
        <v>0</v>
      </c>
      <c r="P19" s="158">
        <f t="shared" ref="P19:P22" si="12">+K19</f>
        <v>8.0399999999999991</v>
      </c>
      <c r="Q19" s="159">
        <f t="shared" ref="Q19:Q22" si="13">+K19*E19/1000</f>
        <v>0.54671999999999987</v>
      </c>
    </row>
    <row r="20" spans="1:17" ht="15" customHeight="1" x14ac:dyDescent="0.25">
      <c r="A20" s="164">
        <v>3</v>
      </c>
      <c r="B20" s="165" t="s">
        <v>212</v>
      </c>
      <c r="C20" s="166"/>
      <c r="D20" s="166"/>
      <c r="E20" s="167">
        <v>68</v>
      </c>
      <c r="F20" s="168">
        <v>62.25</v>
      </c>
      <c r="G20" s="169">
        <v>9.8800000000000008</v>
      </c>
      <c r="H20" s="170">
        <f t="shared" si="7"/>
        <v>615.03000000000009</v>
      </c>
      <c r="I20" s="171"/>
      <c r="J20" s="171"/>
      <c r="K20" s="170">
        <f t="shared" si="8"/>
        <v>9.8800000000000008</v>
      </c>
      <c r="L20" s="172">
        <f t="shared" si="9"/>
        <v>615.03000000000009</v>
      </c>
      <c r="N20" s="158">
        <f t="shared" si="10"/>
        <v>0</v>
      </c>
      <c r="O20" s="158">
        <f t="shared" si="11"/>
        <v>0</v>
      </c>
      <c r="P20" s="158">
        <f t="shared" si="12"/>
        <v>9.8800000000000008</v>
      </c>
      <c r="Q20" s="159">
        <f t="shared" si="13"/>
        <v>0.67183999999999999</v>
      </c>
    </row>
    <row r="21" spans="1:17" ht="15" customHeight="1" x14ac:dyDescent="0.25">
      <c r="A21" s="164">
        <v>4</v>
      </c>
      <c r="B21" s="165" t="s">
        <v>230</v>
      </c>
      <c r="C21" s="166"/>
      <c r="D21" s="166"/>
      <c r="E21" s="167">
        <v>68</v>
      </c>
      <c r="F21" s="168">
        <v>62.25</v>
      </c>
      <c r="G21" s="169">
        <v>80.38</v>
      </c>
      <c r="H21" s="170">
        <f>+G21*F21</f>
        <v>5003.6549999999997</v>
      </c>
      <c r="I21" s="171"/>
      <c r="J21" s="171"/>
      <c r="K21" s="170">
        <f t="shared" ref="K21:K22" si="14">+I21+G21</f>
        <v>80.38</v>
      </c>
      <c r="L21" s="172">
        <f t="shared" ref="L21:L22" si="15">+J21+H21</f>
        <v>5003.6549999999997</v>
      </c>
      <c r="N21" s="158">
        <f t="shared" si="10"/>
        <v>0</v>
      </c>
      <c r="O21" s="158">
        <f t="shared" si="11"/>
        <v>0</v>
      </c>
      <c r="P21" s="158">
        <f t="shared" si="12"/>
        <v>80.38</v>
      </c>
      <c r="Q21" s="159">
        <f t="shared" si="13"/>
        <v>5.46584</v>
      </c>
    </row>
    <row r="22" spans="1:17" ht="27" customHeight="1" x14ac:dyDescent="0.25">
      <c r="A22" s="164">
        <v>5</v>
      </c>
      <c r="B22" s="165" t="s">
        <v>406</v>
      </c>
      <c r="C22" s="166"/>
      <c r="D22" s="166" t="s">
        <v>400</v>
      </c>
      <c r="E22" s="167">
        <v>68</v>
      </c>
      <c r="F22" s="168">
        <v>62.25</v>
      </c>
      <c r="G22" s="338">
        <f>10.44*0.9</f>
        <v>9.395999999999999</v>
      </c>
      <c r="H22" s="170">
        <v>584.90099999999995</v>
      </c>
      <c r="I22" s="171"/>
      <c r="J22" s="171"/>
      <c r="K22" s="170">
        <f t="shared" si="14"/>
        <v>9.395999999999999</v>
      </c>
      <c r="L22" s="172">
        <f t="shared" si="15"/>
        <v>584.90099999999995</v>
      </c>
      <c r="N22" s="158">
        <f t="shared" si="10"/>
        <v>0</v>
      </c>
      <c r="O22" s="158">
        <f t="shared" si="11"/>
        <v>0</v>
      </c>
      <c r="P22" s="158">
        <f t="shared" si="12"/>
        <v>9.395999999999999</v>
      </c>
      <c r="Q22" s="159">
        <f t="shared" si="13"/>
        <v>0.63892799999999983</v>
      </c>
    </row>
    <row r="23" spans="1:17" ht="15" customHeight="1" x14ac:dyDescent="0.25">
      <c r="A23" s="164"/>
      <c r="B23" s="165"/>
      <c r="C23" s="166"/>
      <c r="D23" s="166"/>
      <c r="E23" s="167"/>
      <c r="F23" s="168"/>
      <c r="G23" s="169"/>
      <c r="H23" s="170"/>
      <c r="I23" s="171"/>
      <c r="J23" s="171"/>
      <c r="K23" s="170"/>
      <c r="L23" s="172"/>
      <c r="N23" s="158"/>
      <c r="O23" s="158"/>
      <c r="P23" s="158"/>
      <c r="Q23" s="159"/>
    </row>
    <row r="24" spans="1:17" ht="15" hidden="1" customHeight="1" x14ac:dyDescent="0.25">
      <c r="A24" s="164"/>
      <c r="B24" s="165"/>
      <c r="C24" s="166"/>
      <c r="D24" s="166"/>
      <c r="E24" s="167"/>
      <c r="F24" s="168"/>
      <c r="G24" s="169"/>
      <c r="H24" s="170">
        <f t="shared" si="0"/>
        <v>0</v>
      </c>
      <c r="I24" s="171"/>
      <c r="J24" s="171">
        <f t="shared" si="1"/>
        <v>0</v>
      </c>
      <c r="K24" s="170">
        <f t="shared" si="2"/>
        <v>0</v>
      </c>
      <c r="L24" s="172">
        <f t="shared" si="2"/>
        <v>0</v>
      </c>
      <c r="N24" s="158">
        <f t="shared" si="3"/>
        <v>0</v>
      </c>
      <c r="O24" s="158">
        <f t="shared" si="4"/>
        <v>0</v>
      </c>
      <c r="P24" s="158">
        <f t="shared" si="5"/>
        <v>0</v>
      </c>
      <c r="Q24" s="159">
        <f t="shared" si="6"/>
        <v>0</v>
      </c>
    </row>
    <row r="25" spans="1:17" ht="15.75" hidden="1" customHeight="1" x14ac:dyDescent="0.25">
      <c r="A25" s="441" t="s">
        <v>114</v>
      </c>
      <c r="B25" s="442"/>
      <c r="C25" s="442"/>
      <c r="D25" s="442"/>
      <c r="E25" s="442"/>
      <c r="F25" s="443"/>
      <c r="G25" s="160"/>
      <c r="H25" s="161"/>
      <c r="I25" s="162"/>
      <c r="J25" s="162"/>
      <c r="K25" s="161"/>
      <c r="L25" s="163"/>
      <c r="N25" s="158"/>
      <c r="O25" s="158"/>
      <c r="P25" s="158"/>
      <c r="Q25" s="159"/>
    </row>
    <row r="26" spans="1:17" ht="15" hidden="1" customHeight="1" x14ac:dyDescent="0.25">
      <c r="A26" s="164"/>
      <c r="B26" s="165"/>
      <c r="C26" s="166"/>
      <c r="D26" s="166"/>
      <c r="E26" s="167"/>
      <c r="F26" s="168">
        <v>91.4</v>
      </c>
      <c r="G26" s="169"/>
      <c r="H26" s="170"/>
      <c r="I26" s="171"/>
      <c r="J26" s="171"/>
      <c r="K26" s="170"/>
      <c r="L26" s="172"/>
      <c r="N26" s="158">
        <f t="shared" ref="N26:N42" si="16">+I26</f>
        <v>0</v>
      </c>
      <c r="O26" s="158">
        <f t="shared" ref="O26:O42" si="17">+I26*E26/1000</f>
        <v>0</v>
      </c>
      <c r="P26" s="158">
        <f t="shared" ref="P26:P42" si="18">+K26</f>
        <v>0</v>
      </c>
      <c r="Q26" s="159">
        <f t="shared" ref="Q26:Q42" si="19">+K26*E26/1000</f>
        <v>0</v>
      </c>
    </row>
    <row r="27" spans="1:17" ht="15" hidden="1" customHeight="1" x14ac:dyDescent="0.25">
      <c r="A27" s="164"/>
      <c r="B27" s="165"/>
      <c r="C27" s="166"/>
      <c r="D27" s="166"/>
      <c r="E27" s="167"/>
      <c r="F27" s="168">
        <v>91.4</v>
      </c>
      <c r="G27" s="169"/>
      <c r="H27" s="170"/>
      <c r="I27" s="171"/>
      <c r="J27" s="171"/>
      <c r="K27" s="170"/>
      <c r="L27" s="172"/>
      <c r="N27" s="158">
        <f t="shared" si="16"/>
        <v>0</v>
      </c>
      <c r="O27" s="158">
        <f t="shared" si="17"/>
        <v>0</v>
      </c>
      <c r="P27" s="158">
        <f t="shared" si="18"/>
        <v>0</v>
      </c>
      <c r="Q27" s="159">
        <f t="shared" si="19"/>
        <v>0</v>
      </c>
    </row>
    <row r="28" spans="1:17" ht="15" hidden="1" customHeight="1" x14ac:dyDescent="0.25">
      <c r="A28" s="164"/>
      <c r="B28" s="165"/>
      <c r="C28" s="166"/>
      <c r="D28" s="166"/>
      <c r="E28" s="167"/>
      <c r="F28" s="168"/>
      <c r="G28" s="169"/>
      <c r="H28" s="170">
        <f t="shared" ref="H28:H42" si="20">+G28*F28</f>
        <v>0</v>
      </c>
      <c r="I28" s="171"/>
      <c r="J28" s="171"/>
      <c r="K28" s="170">
        <f t="shared" ref="K28:L42" si="21">+I28+G28</f>
        <v>0</v>
      </c>
      <c r="L28" s="172">
        <f t="shared" si="21"/>
        <v>0</v>
      </c>
      <c r="N28" s="158">
        <f t="shared" si="16"/>
        <v>0</v>
      </c>
      <c r="O28" s="158">
        <f t="shared" si="17"/>
        <v>0</v>
      </c>
      <c r="P28" s="158">
        <f t="shared" si="18"/>
        <v>0</v>
      </c>
      <c r="Q28" s="159">
        <f t="shared" si="19"/>
        <v>0</v>
      </c>
    </row>
    <row r="29" spans="1:17" ht="15" hidden="1" customHeight="1" x14ac:dyDescent="0.25">
      <c r="A29" s="164"/>
      <c r="B29" s="165"/>
      <c r="C29" s="166"/>
      <c r="D29" s="166"/>
      <c r="E29" s="167"/>
      <c r="F29" s="168"/>
      <c r="G29" s="169"/>
      <c r="H29" s="170">
        <f t="shared" si="20"/>
        <v>0</v>
      </c>
      <c r="I29" s="171"/>
      <c r="J29" s="171">
        <f t="shared" ref="J29:J42" si="22">+I29*F29</f>
        <v>0</v>
      </c>
      <c r="K29" s="170">
        <f t="shared" si="21"/>
        <v>0</v>
      </c>
      <c r="L29" s="172">
        <f t="shared" si="21"/>
        <v>0</v>
      </c>
      <c r="N29" s="158">
        <f t="shared" si="16"/>
        <v>0</v>
      </c>
      <c r="O29" s="158">
        <f t="shared" si="17"/>
        <v>0</v>
      </c>
      <c r="P29" s="158">
        <f t="shared" si="18"/>
        <v>0</v>
      </c>
      <c r="Q29" s="159">
        <f t="shared" si="19"/>
        <v>0</v>
      </c>
    </row>
    <row r="30" spans="1:17" ht="14.25" hidden="1" customHeight="1" x14ac:dyDescent="0.25">
      <c r="A30" s="164"/>
      <c r="B30" s="165"/>
      <c r="C30" s="166"/>
      <c r="D30" s="166"/>
      <c r="E30" s="167"/>
      <c r="F30" s="168"/>
      <c r="G30" s="169"/>
      <c r="H30" s="170">
        <f t="shared" si="20"/>
        <v>0</v>
      </c>
      <c r="I30" s="171"/>
      <c r="J30" s="171">
        <f t="shared" si="22"/>
        <v>0</v>
      </c>
      <c r="K30" s="170">
        <f t="shared" si="21"/>
        <v>0</v>
      </c>
      <c r="L30" s="172">
        <f t="shared" si="21"/>
        <v>0</v>
      </c>
      <c r="N30" s="158">
        <f t="shared" si="16"/>
        <v>0</v>
      </c>
      <c r="O30" s="158">
        <f t="shared" si="17"/>
        <v>0</v>
      </c>
      <c r="P30" s="158">
        <f t="shared" si="18"/>
        <v>0</v>
      </c>
      <c r="Q30" s="159">
        <f t="shared" si="19"/>
        <v>0</v>
      </c>
    </row>
    <row r="31" spans="1:17" ht="15.75" hidden="1" customHeight="1" x14ac:dyDescent="0.25">
      <c r="A31" s="441" t="s">
        <v>115</v>
      </c>
      <c r="B31" s="442"/>
      <c r="C31" s="442"/>
      <c r="D31" s="442"/>
      <c r="E31" s="442"/>
      <c r="F31" s="443"/>
      <c r="G31" s="160"/>
      <c r="H31" s="161"/>
      <c r="I31" s="162"/>
      <c r="J31" s="162"/>
      <c r="K31" s="161"/>
      <c r="L31" s="163"/>
      <c r="N31" s="158"/>
      <c r="O31" s="158"/>
      <c r="P31" s="158"/>
      <c r="Q31" s="159"/>
    </row>
    <row r="32" spans="1:17" ht="15" hidden="1" customHeight="1" x14ac:dyDescent="0.25">
      <c r="A32" s="164"/>
      <c r="B32" s="165"/>
      <c r="C32" s="166"/>
      <c r="D32" s="166"/>
      <c r="E32" s="167"/>
      <c r="F32" s="168"/>
      <c r="G32" s="169"/>
      <c r="H32" s="170">
        <f t="shared" ref="H32" si="23">+G32*F32</f>
        <v>0</v>
      </c>
      <c r="I32" s="171"/>
      <c r="J32" s="171">
        <f t="shared" ref="J32" si="24">+I32*F32</f>
        <v>0</v>
      </c>
      <c r="K32" s="170">
        <f t="shared" ref="K32:L32" si="25">+I32+G32</f>
        <v>0</v>
      </c>
      <c r="L32" s="172">
        <f t="shared" si="25"/>
        <v>0</v>
      </c>
      <c r="N32" s="158">
        <f t="shared" ref="N32" si="26">+I32</f>
        <v>0</v>
      </c>
      <c r="O32" s="158">
        <f t="shared" ref="O32" si="27">+I32*E32/1000</f>
        <v>0</v>
      </c>
      <c r="P32" s="158">
        <f t="shared" ref="P32" si="28">+K32</f>
        <v>0</v>
      </c>
      <c r="Q32" s="159">
        <f t="shared" ref="Q32" si="29">+K32*E32/1000</f>
        <v>0</v>
      </c>
    </row>
    <row r="33" spans="1:17" ht="15" hidden="1" customHeight="1" x14ac:dyDescent="0.25">
      <c r="A33" s="164"/>
      <c r="B33" s="165"/>
      <c r="C33" s="166"/>
      <c r="D33" s="166"/>
      <c r="E33" s="167"/>
      <c r="F33" s="168"/>
      <c r="G33" s="169"/>
      <c r="H33" s="170">
        <f t="shared" si="20"/>
        <v>0</v>
      </c>
      <c r="I33" s="171"/>
      <c r="J33" s="171">
        <f t="shared" si="22"/>
        <v>0</v>
      </c>
      <c r="K33" s="170">
        <f t="shared" si="21"/>
        <v>0</v>
      </c>
      <c r="L33" s="172">
        <f t="shared" si="21"/>
        <v>0</v>
      </c>
      <c r="N33" s="158">
        <f t="shared" si="16"/>
        <v>0</v>
      </c>
      <c r="O33" s="158">
        <f t="shared" si="17"/>
        <v>0</v>
      </c>
      <c r="P33" s="158">
        <f t="shared" si="18"/>
        <v>0</v>
      </c>
      <c r="Q33" s="159">
        <f t="shared" si="19"/>
        <v>0</v>
      </c>
    </row>
    <row r="34" spans="1:17" ht="15" hidden="1" customHeight="1" x14ac:dyDescent="0.25">
      <c r="A34" s="164"/>
      <c r="B34" s="165"/>
      <c r="C34" s="166"/>
      <c r="D34" s="166"/>
      <c r="E34" s="167"/>
      <c r="F34" s="168"/>
      <c r="G34" s="169"/>
      <c r="H34" s="170">
        <f t="shared" si="20"/>
        <v>0</v>
      </c>
      <c r="I34" s="171"/>
      <c r="J34" s="171">
        <f t="shared" si="22"/>
        <v>0</v>
      </c>
      <c r="K34" s="170">
        <f t="shared" si="21"/>
        <v>0</v>
      </c>
      <c r="L34" s="172">
        <f t="shared" si="21"/>
        <v>0</v>
      </c>
      <c r="N34" s="158">
        <f t="shared" si="16"/>
        <v>0</v>
      </c>
      <c r="O34" s="158">
        <f t="shared" si="17"/>
        <v>0</v>
      </c>
      <c r="P34" s="158">
        <f t="shared" si="18"/>
        <v>0</v>
      </c>
      <c r="Q34" s="159">
        <f t="shared" si="19"/>
        <v>0</v>
      </c>
    </row>
    <row r="35" spans="1:17" ht="15" hidden="1" customHeight="1" x14ac:dyDescent="0.25">
      <c r="A35" s="164"/>
      <c r="B35" s="165"/>
      <c r="C35" s="166"/>
      <c r="D35" s="166"/>
      <c r="E35" s="167"/>
      <c r="F35" s="168"/>
      <c r="G35" s="169"/>
      <c r="H35" s="170">
        <f t="shared" si="20"/>
        <v>0</v>
      </c>
      <c r="I35" s="171"/>
      <c r="J35" s="171">
        <f t="shared" si="22"/>
        <v>0</v>
      </c>
      <c r="K35" s="170">
        <f t="shared" si="21"/>
        <v>0</v>
      </c>
      <c r="L35" s="172">
        <f t="shared" si="21"/>
        <v>0</v>
      </c>
      <c r="N35" s="158">
        <f t="shared" si="16"/>
        <v>0</v>
      </c>
      <c r="O35" s="158">
        <f t="shared" si="17"/>
        <v>0</v>
      </c>
      <c r="P35" s="158">
        <f t="shared" si="18"/>
        <v>0</v>
      </c>
      <c r="Q35" s="159">
        <f t="shared" si="19"/>
        <v>0</v>
      </c>
    </row>
    <row r="36" spans="1:17" ht="15" hidden="1" customHeight="1" x14ac:dyDescent="0.25">
      <c r="A36" s="164"/>
      <c r="B36" s="165"/>
      <c r="C36" s="166"/>
      <c r="D36" s="166"/>
      <c r="E36" s="167"/>
      <c r="F36" s="168"/>
      <c r="G36" s="169"/>
      <c r="H36" s="170">
        <f t="shared" si="20"/>
        <v>0</v>
      </c>
      <c r="I36" s="171"/>
      <c r="J36" s="171">
        <f t="shared" si="22"/>
        <v>0</v>
      </c>
      <c r="K36" s="170">
        <f t="shared" si="21"/>
        <v>0</v>
      </c>
      <c r="L36" s="172">
        <f t="shared" si="21"/>
        <v>0</v>
      </c>
      <c r="N36" s="158">
        <f t="shared" si="16"/>
        <v>0</v>
      </c>
      <c r="O36" s="158">
        <f t="shared" si="17"/>
        <v>0</v>
      </c>
      <c r="P36" s="158">
        <f t="shared" si="18"/>
        <v>0</v>
      </c>
      <c r="Q36" s="159">
        <f t="shared" si="19"/>
        <v>0</v>
      </c>
    </row>
    <row r="37" spans="1:17" ht="15.75" hidden="1" customHeight="1" x14ac:dyDescent="0.25">
      <c r="A37" s="441" t="s">
        <v>116</v>
      </c>
      <c r="B37" s="442"/>
      <c r="C37" s="442"/>
      <c r="D37" s="442"/>
      <c r="E37" s="442"/>
      <c r="F37" s="443"/>
      <c r="G37" s="160"/>
      <c r="H37" s="161"/>
      <c r="I37" s="162"/>
      <c r="J37" s="162"/>
      <c r="K37" s="161"/>
      <c r="L37" s="163"/>
      <c r="N37" s="158"/>
      <c r="O37" s="158"/>
      <c r="P37" s="158"/>
      <c r="Q37" s="159"/>
    </row>
    <row r="38" spans="1:17" ht="15" hidden="1" customHeight="1" x14ac:dyDescent="0.25">
      <c r="A38" s="164"/>
      <c r="B38" s="165"/>
      <c r="C38" s="166"/>
      <c r="D38" s="166"/>
      <c r="E38" s="167"/>
      <c r="F38" s="168"/>
      <c r="G38" s="169"/>
      <c r="H38" s="170">
        <f t="shared" ref="H38" si="30">+G38*F38</f>
        <v>0</v>
      </c>
      <c r="I38" s="171"/>
      <c r="J38" s="171">
        <f t="shared" ref="J38" si="31">+I38*F38</f>
        <v>0</v>
      </c>
      <c r="K38" s="170">
        <f t="shared" ref="K38:L38" si="32">+I38+G38</f>
        <v>0</v>
      </c>
      <c r="L38" s="172">
        <f t="shared" si="32"/>
        <v>0</v>
      </c>
      <c r="N38" s="158">
        <f t="shared" ref="N38" si="33">+I38</f>
        <v>0</v>
      </c>
      <c r="O38" s="158">
        <f t="shared" ref="O38" si="34">+I38*E38/1000</f>
        <v>0</v>
      </c>
      <c r="P38" s="158">
        <f t="shared" ref="P38" si="35">+K38</f>
        <v>0</v>
      </c>
      <c r="Q38" s="159">
        <f t="shared" ref="Q38" si="36">+K38*E38/1000</f>
        <v>0</v>
      </c>
    </row>
    <row r="39" spans="1:17" ht="15" hidden="1" customHeight="1" x14ac:dyDescent="0.25">
      <c r="A39" s="164"/>
      <c r="B39" s="165"/>
      <c r="C39" s="166"/>
      <c r="D39" s="166"/>
      <c r="E39" s="167"/>
      <c r="F39" s="168"/>
      <c r="G39" s="169"/>
      <c r="H39" s="170">
        <f t="shared" si="20"/>
        <v>0</v>
      </c>
      <c r="I39" s="171"/>
      <c r="J39" s="171">
        <f t="shared" si="22"/>
        <v>0</v>
      </c>
      <c r="K39" s="170">
        <f t="shared" si="21"/>
        <v>0</v>
      </c>
      <c r="L39" s="172">
        <f t="shared" si="21"/>
        <v>0</v>
      </c>
      <c r="N39" s="158">
        <f t="shared" si="16"/>
        <v>0</v>
      </c>
      <c r="O39" s="158">
        <f t="shared" si="17"/>
        <v>0</v>
      </c>
      <c r="P39" s="158">
        <f t="shared" si="18"/>
        <v>0</v>
      </c>
      <c r="Q39" s="159">
        <f t="shared" si="19"/>
        <v>0</v>
      </c>
    </row>
    <row r="40" spans="1:17" ht="15" hidden="1" customHeight="1" x14ac:dyDescent="0.25">
      <c r="A40" s="164"/>
      <c r="B40" s="165"/>
      <c r="C40" s="166"/>
      <c r="D40" s="166"/>
      <c r="E40" s="167"/>
      <c r="F40" s="168"/>
      <c r="G40" s="169"/>
      <c r="H40" s="170">
        <f t="shared" si="20"/>
        <v>0</v>
      </c>
      <c r="I40" s="171"/>
      <c r="J40" s="171">
        <f t="shared" si="22"/>
        <v>0</v>
      </c>
      <c r="K40" s="170">
        <f t="shared" si="21"/>
        <v>0</v>
      </c>
      <c r="L40" s="172">
        <f t="shared" si="21"/>
        <v>0</v>
      </c>
      <c r="N40" s="158">
        <f t="shared" si="16"/>
        <v>0</v>
      </c>
      <c r="O40" s="158">
        <f t="shared" si="17"/>
        <v>0</v>
      </c>
      <c r="P40" s="158">
        <f t="shared" si="18"/>
        <v>0</v>
      </c>
      <c r="Q40" s="159">
        <f t="shared" si="19"/>
        <v>0</v>
      </c>
    </row>
    <row r="41" spans="1:17" ht="15" hidden="1" customHeight="1" x14ac:dyDescent="0.25">
      <c r="A41" s="164"/>
      <c r="B41" s="165"/>
      <c r="C41" s="166"/>
      <c r="D41" s="166"/>
      <c r="E41" s="167"/>
      <c r="F41" s="168"/>
      <c r="G41" s="169"/>
      <c r="H41" s="170">
        <f t="shared" si="20"/>
        <v>0</v>
      </c>
      <c r="I41" s="171"/>
      <c r="J41" s="171">
        <f t="shared" si="22"/>
        <v>0</v>
      </c>
      <c r="K41" s="170">
        <f t="shared" si="21"/>
        <v>0</v>
      </c>
      <c r="L41" s="172">
        <f t="shared" si="21"/>
        <v>0</v>
      </c>
      <c r="N41" s="158">
        <f t="shared" si="16"/>
        <v>0</v>
      </c>
      <c r="O41" s="158">
        <f t="shared" si="17"/>
        <v>0</v>
      </c>
      <c r="P41" s="158">
        <f t="shared" si="18"/>
        <v>0</v>
      </c>
      <c r="Q41" s="159">
        <f t="shared" si="19"/>
        <v>0</v>
      </c>
    </row>
    <row r="42" spans="1:17" ht="15" hidden="1" customHeight="1" x14ac:dyDescent="0.25">
      <c r="A42" s="164"/>
      <c r="B42" s="165"/>
      <c r="C42" s="166"/>
      <c r="D42" s="166"/>
      <c r="E42" s="167"/>
      <c r="F42" s="168"/>
      <c r="G42" s="169"/>
      <c r="H42" s="170">
        <f t="shared" si="20"/>
        <v>0</v>
      </c>
      <c r="I42" s="171"/>
      <c r="J42" s="171">
        <f t="shared" si="22"/>
        <v>0</v>
      </c>
      <c r="K42" s="170">
        <f t="shared" si="21"/>
        <v>0</v>
      </c>
      <c r="L42" s="172">
        <f t="shared" si="21"/>
        <v>0</v>
      </c>
      <c r="N42" s="158">
        <f t="shared" si="16"/>
        <v>0</v>
      </c>
      <c r="O42" s="158">
        <f t="shared" si="17"/>
        <v>0</v>
      </c>
      <c r="P42" s="158">
        <f t="shared" si="18"/>
        <v>0</v>
      </c>
      <c r="Q42" s="159">
        <f t="shared" si="19"/>
        <v>0</v>
      </c>
    </row>
    <row r="43" spans="1:17" ht="15.75" hidden="1" customHeight="1" x14ac:dyDescent="0.25">
      <c r="A43" s="441" t="s">
        <v>117</v>
      </c>
      <c r="B43" s="442"/>
      <c r="C43" s="442"/>
      <c r="D43" s="442"/>
      <c r="E43" s="442"/>
      <c r="F43" s="443"/>
      <c r="G43" s="160"/>
      <c r="H43" s="161"/>
      <c r="I43" s="162"/>
      <c r="J43" s="162"/>
      <c r="K43" s="161"/>
      <c r="L43" s="163"/>
      <c r="N43" s="158"/>
      <c r="O43" s="158"/>
      <c r="P43" s="158"/>
      <c r="Q43" s="159"/>
    </row>
    <row r="44" spans="1:17" ht="15" hidden="1" customHeight="1" x14ac:dyDescent="0.25">
      <c r="A44" s="164"/>
      <c r="B44" s="165"/>
      <c r="C44" s="166"/>
      <c r="D44" s="166"/>
      <c r="E44" s="167"/>
      <c r="F44" s="168"/>
      <c r="G44" s="169"/>
      <c r="H44" s="170">
        <f t="shared" ref="H44" si="37">+G44*F44</f>
        <v>0</v>
      </c>
      <c r="I44" s="171"/>
      <c r="J44" s="171">
        <f t="shared" ref="J44" si="38">+I44*F44</f>
        <v>0</v>
      </c>
      <c r="K44" s="170">
        <f t="shared" ref="K44:L44" si="39">+I44+G44</f>
        <v>0</v>
      </c>
      <c r="L44" s="172">
        <f t="shared" si="39"/>
        <v>0</v>
      </c>
      <c r="N44" s="158">
        <f t="shared" ref="N44" si="40">+I44</f>
        <v>0</v>
      </c>
      <c r="O44" s="158">
        <f t="shared" ref="O44" si="41">+I44*E44/1000</f>
        <v>0</v>
      </c>
      <c r="P44" s="158">
        <f t="shared" ref="P44" si="42">+K44</f>
        <v>0</v>
      </c>
      <c r="Q44" s="159">
        <f t="shared" ref="Q44" si="43">+K44*E44/1000</f>
        <v>0</v>
      </c>
    </row>
    <row r="45" spans="1:17" ht="15" hidden="1" customHeight="1" x14ac:dyDescent="0.25">
      <c r="A45" s="164"/>
      <c r="B45" s="165"/>
      <c r="C45" s="166"/>
      <c r="D45" s="166"/>
      <c r="E45" s="167"/>
      <c r="F45" s="168"/>
      <c r="G45" s="169"/>
      <c r="H45" s="170"/>
      <c r="I45" s="171"/>
      <c r="J45" s="171"/>
      <c r="K45" s="170"/>
      <c r="L45" s="172"/>
      <c r="N45" s="158"/>
      <c r="O45" s="158"/>
      <c r="P45" s="158"/>
      <c r="Q45" s="159"/>
    </row>
    <row r="46" spans="1:17" ht="15" hidden="1" customHeight="1" x14ac:dyDescent="0.25">
      <c r="A46" s="164"/>
      <c r="B46" s="165"/>
      <c r="C46" s="166"/>
      <c r="D46" s="166"/>
      <c r="E46" s="167"/>
      <c r="F46" s="168"/>
      <c r="G46" s="169"/>
      <c r="H46" s="170">
        <f t="shared" ref="H46:H48" si="44">+G46*F46</f>
        <v>0</v>
      </c>
      <c r="I46" s="171"/>
      <c r="J46" s="171">
        <f t="shared" ref="J46:J48" si="45">+I46*F46</f>
        <v>0</v>
      </c>
      <c r="K46" s="170">
        <f t="shared" ref="K46:L48" si="46">+I46+G46</f>
        <v>0</v>
      </c>
      <c r="L46" s="172">
        <f t="shared" si="46"/>
        <v>0</v>
      </c>
      <c r="N46" s="158">
        <f t="shared" ref="N46:N48" si="47">+I46</f>
        <v>0</v>
      </c>
      <c r="O46" s="158">
        <f t="shared" ref="O46:O48" si="48">+I46*E46/1000</f>
        <v>0</v>
      </c>
      <c r="P46" s="158">
        <f t="shared" ref="P46:P48" si="49">+K46</f>
        <v>0</v>
      </c>
      <c r="Q46" s="159">
        <f t="shared" ref="Q46:Q48" si="50">+K46*E46/1000</f>
        <v>0</v>
      </c>
    </row>
    <row r="47" spans="1:17" ht="15" customHeight="1" x14ac:dyDescent="0.25">
      <c r="A47" s="164"/>
      <c r="B47" s="165"/>
      <c r="C47" s="166"/>
      <c r="D47" s="166"/>
      <c r="E47" s="167"/>
      <c r="F47" s="168"/>
      <c r="G47" s="169"/>
      <c r="H47" s="170">
        <f t="shared" si="44"/>
        <v>0</v>
      </c>
      <c r="I47" s="171"/>
      <c r="J47" s="171">
        <f t="shared" si="45"/>
        <v>0</v>
      </c>
      <c r="K47" s="170">
        <f t="shared" si="46"/>
        <v>0</v>
      </c>
      <c r="L47" s="172">
        <f t="shared" si="46"/>
        <v>0</v>
      </c>
      <c r="N47" s="158">
        <f t="shared" si="47"/>
        <v>0</v>
      </c>
      <c r="O47" s="158">
        <f t="shared" si="48"/>
        <v>0</v>
      </c>
      <c r="P47" s="158">
        <f t="shared" si="49"/>
        <v>0</v>
      </c>
      <c r="Q47" s="159">
        <f t="shared" si="50"/>
        <v>0</v>
      </c>
    </row>
    <row r="48" spans="1:17" ht="15" customHeight="1" thickBot="1" x14ac:dyDescent="0.3">
      <c r="A48" s="164"/>
      <c r="B48" s="165"/>
      <c r="C48" s="166"/>
      <c r="D48" s="166"/>
      <c r="E48" s="167"/>
      <c r="F48" s="168"/>
      <c r="G48" s="169"/>
      <c r="H48" s="170">
        <f t="shared" si="44"/>
        <v>0</v>
      </c>
      <c r="I48" s="171"/>
      <c r="J48" s="171">
        <f t="shared" si="45"/>
        <v>0</v>
      </c>
      <c r="K48" s="170">
        <f t="shared" si="46"/>
        <v>0</v>
      </c>
      <c r="L48" s="172">
        <f t="shared" si="46"/>
        <v>0</v>
      </c>
      <c r="N48" s="158">
        <f t="shared" si="47"/>
        <v>0</v>
      </c>
      <c r="O48" s="158">
        <f t="shared" si="48"/>
        <v>0</v>
      </c>
      <c r="P48" s="158">
        <f t="shared" si="49"/>
        <v>0</v>
      </c>
      <c r="Q48" s="159">
        <f t="shared" si="50"/>
        <v>0</v>
      </c>
    </row>
    <row r="49" spans="1:17" ht="35.1" customHeight="1" thickBot="1" x14ac:dyDescent="0.3">
      <c r="A49" s="444" t="str">
        <f>CONCATENATE("TOTAL (",A2," ",E2,") =")</f>
        <v>TOTAL (Screed Measurements - L-25 ) =</v>
      </c>
      <c r="B49" s="445"/>
      <c r="C49" s="445"/>
      <c r="D49" s="445"/>
      <c r="E49" s="445"/>
      <c r="F49" s="446"/>
      <c r="G49" s="173">
        <f t="shared" ref="G49:L49" si="51">SUM(G6:G48)</f>
        <v>123.996</v>
      </c>
      <c r="H49" s="173">
        <f t="shared" si="51"/>
        <v>7693.4885999999997</v>
      </c>
      <c r="I49" s="174">
        <f t="shared" si="51"/>
        <v>0</v>
      </c>
      <c r="J49" s="174">
        <f t="shared" si="51"/>
        <v>0</v>
      </c>
      <c r="K49" s="173">
        <f t="shared" si="51"/>
        <v>123.996</v>
      </c>
      <c r="L49" s="175">
        <f t="shared" si="51"/>
        <v>7693.4885999999997</v>
      </c>
      <c r="N49" s="158">
        <f>+SUM(N6:N48)</f>
        <v>0</v>
      </c>
      <c r="O49" s="158">
        <f>+SUM(O6:O48)</f>
        <v>0</v>
      </c>
      <c r="P49" s="158">
        <f>+SUM(P6:P48)</f>
        <v>123.996</v>
      </c>
      <c r="Q49" s="158">
        <f>+SUM(Q6:Q48)</f>
        <v>8.3874079999999989</v>
      </c>
    </row>
    <row r="50" spans="1:17" ht="35.1" customHeight="1" x14ac:dyDescent="0.25">
      <c r="A50" s="312"/>
      <c r="B50" s="312"/>
      <c r="C50" s="312"/>
      <c r="D50" s="312"/>
      <c r="E50" s="312"/>
      <c r="F50" s="312"/>
      <c r="G50" s="313"/>
      <c r="H50" s="313"/>
      <c r="I50" s="314"/>
      <c r="J50" s="314"/>
      <c r="K50" s="313"/>
      <c r="L50" s="313"/>
      <c r="N50" s="315"/>
      <c r="O50" s="315"/>
      <c r="P50" s="315"/>
      <c r="Q50" s="315"/>
    </row>
    <row r="51" spans="1:17" ht="35.1" customHeight="1" x14ac:dyDescent="0.25">
      <c r="A51" s="312"/>
      <c r="B51" s="312"/>
      <c r="C51" s="312"/>
      <c r="D51" s="312"/>
      <c r="E51" s="312"/>
      <c r="F51" s="312"/>
      <c r="G51" s="313"/>
      <c r="H51" s="313"/>
      <c r="I51" s="314"/>
      <c r="J51" s="314"/>
      <c r="K51" s="313"/>
      <c r="L51" s="313"/>
      <c r="N51" s="315"/>
      <c r="O51" s="315"/>
      <c r="P51" s="315"/>
      <c r="Q51" s="315"/>
    </row>
    <row r="52" spans="1:17" ht="3" customHeight="1" x14ac:dyDescent="0.25">
      <c r="J52" s="179"/>
      <c r="K52" s="180"/>
      <c r="L52" s="180"/>
      <c r="N52" s="147"/>
      <c r="O52" s="147"/>
      <c r="P52" s="147"/>
    </row>
    <row r="53" spans="1:17" s="105" customFormat="1" ht="27" customHeight="1" x14ac:dyDescent="0.25">
      <c r="A53" s="176"/>
      <c r="B53" s="186" t="str">
        <f>A13</f>
        <v>From 51mm to 60mm thick</v>
      </c>
      <c r="C53" s="187"/>
      <c r="D53" s="187"/>
      <c r="E53" s="187"/>
      <c r="F53" s="188"/>
      <c r="G53" s="189">
        <f>SUM(G14:G16)</f>
        <v>5.54</v>
      </c>
      <c r="H53" s="189">
        <f t="shared" ref="H53:L53" si="52">SUM(H14:H16)</f>
        <v>319.6026</v>
      </c>
      <c r="I53" s="190">
        <f t="shared" si="52"/>
        <v>0</v>
      </c>
      <c r="J53" s="190">
        <f t="shared" si="52"/>
        <v>0</v>
      </c>
      <c r="K53" s="189">
        <f t="shared" si="52"/>
        <v>5.54</v>
      </c>
      <c r="L53" s="189">
        <f t="shared" si="52"/>
        <v>319.6026</v>
      </c>
      <c r="M53" s="142"/>
      <c r="N53" s="147"/>
      <c r="O53" s="147"/>
      <c r="P53" s="147"/>
    </row>
    <row r="54" spans="1:17" s="105" customFormat="1" ht="25.05" customHeight="1" x14ac:dyDescent="0.25">
      <c r="A54" s="176"/>
      <c r="B54" s="186" t="str">
        <f>A17</f>
        <v>From 61mm to 70mm thick</v>
      </c>
      <c r="C54" s="187"/>
      <c r="D54" s="187"/>
      <c r="E54" s="187"/>
      <c r="F54" s="188"/>
      <c r="G54" s="189">
        <f>+SUM(G17:G48)</f>
        <v>118.456</v>
      </c>
      <c r="H54" s="189">
        <f t="shared" ref="H54:L54" si="53">+SUM(H17:H48)</f>
        <v>7373.8859999999995</v>
      </c>
      <c r="I54" s="190">
        <f t="shared" si="53"/>
        <v>0</v>
      </c>
      <c r="J54" s="190">
        <f t="shared" si="53"/>
        <v>0</v>
      </c>
      <c r="K54" s="189">
        <f t="shared" si="53"/>
        <v>118.456</v>
      </c>
      <c r="L54" s="189">
        <f t="shared" si="53"/>
        <v>7373.8859999999995</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0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05" customHeight="1" x14ac:dyDescent="0.25">
      <c r="A58" s="176"/>
      <c r="B58" s="186"/>
      <c r="C58" s="187"/>
      <c r="D58" s="187"/>
      <c r="E58" s="187"/>
      <c r="F58" s="188"/>
      <c r="G58" s="189"/>
      <c r="H58" s="189"/>
      <c r="I58" s="190"/>
      <c r="J58" s="190"/>
      <c r="K58" s="189"/>
      <c r="L58" s="189"/>
      <c r="M58" s="149"/>
      <c r="N58" s="147"/>
      <c r="O58" s="147"/>
      <c r="P58" s="147"/>
    </row>
    <row r="59" spans="1:17" s="105" customFormat="1" x14ac:dyDescent="0.25">
      <c r="A59" s="176"/>
      <c r="B59" s="181"/>
      <c r="C59" s="182"/>
      <c r="D59" s="182"/>
      <c r="E59" s="182"/>
      <c r="F59" s="183"/>
      <c r="G59" s="184"/>
      <c r="H59" s="184"/>
      <c r="I59" s="185"/>
      <c r="J59" s="185"/>
      <c r="K59" s="184"/>
      <c r="L59" s="184"/>
      <c r="M59" s="149"/>
      <c r="N59" s="147"/>
      <c r="O59" s="147"/>
      <c r="P59" s="147"/>
    </row>
    <row r="60" spans="1:17" s="105" customFormat="1" ht="25.05" customHeight="1" x14ac:dyDescent="0.25">
      <c r="A60" s="176"/>
      <c r="B60" s="186"/>
      <c r="C60" s="187"/>
      <c r="D60" s="187"/>
      <c r="E60" s="187"/>
      <c r="F60" s="188"/>
      <c r="G60" s="189"/>
      <c r="H60" s="189"/>
      <c r="I60" s="190"/>
      <c r="J60" s="190"/>
      <c r="K60" s="189"/>
      <c r="L60" s="189"/>
      <c r="M60" s="149"/>
      <c r="N60" s="147"/>
      <c r="O60" s="147"/>
      <c r="P60" s="147"/>
    </row>
    <row r="61" spans="1:17" s="105" customFormat="1" ht="25.05" customHeight="1" x14ac:dyDescent="0.25">
      <c r="A61" s="176"/>
      <c r="B61" s="193" t="s">
        <v>45</v>
      </c>
      <c r="C61" s="194"/>
      <c r="D61" s="194"/>
      <c r="E61" s="194"/>
      <c r="F61" s="194"/>
      <c r="G61" s="192">
        <f t="shared" ref="G61:L61" si="54">SUM(G54:G60)</f>
        <v>118.456</v>
      </c>
      <c r="H61" s="192">
        <f t="shared" si="54"/>
        <v>7373.8859999999995</v>
      </c>
      <c r="I61" s="192">
        <f t="shared" si="54"/>
        <v>0</v>
      </c>
      <c r="J61" s="192">
        <f t="shared" si="54"/>
        <v>0</v>
      </c>
      <c r="K61" s="192">
        <f t="shared" si="54"/>
        <v>118.456</v>
      </c>
      <c r="L61" s="192">
        <f t="shared" si="54"/>
        <v>7373.8859999999995</v>
      </c>
      <c r="M61" s="142"/>
    </row>
    <row r="64" spans="1:17" s="105" customFormat="1" x14ac:dyDescent="0.25">
      <c r="A64" s="176"/>
      <c r="B64" s="177"/>
      <c r="C64" s="142"/>
      <c r="D64" s="142"/>
      <c r="E64" s="142"/>
      <c r="F64" s="178"/>
      <c r="G64" s="191"/>
      <c r="H64" s="178"/>
      <c r="I64" s="178"/>
      <c r="J64" s="178"/>
      <c r="K64" s="178"/>
      <c r="L64" s="178"/>
      <c r="M64" s="142"/>
    </row>
  </sheetData>
  <mergeCells count="24">
    <mergeCell ref="N4:N5"/>
    <mergeCell ref="O4:O5"/>
    <mergeCell ref="P4:P5"/>
    <mergeCell ref="Q4:Q5"/>
    <mergeCell ref="A49:F49"/>
    <mergeCell ref="A13:F13"/>
    <mergeCell ref="A17:F17"/>
    <mergeCell ref="A25:F25"/>
    <mergeCell ref="A31:F31"/>
    <mergeCell ref="A37:F37"/>
    <mergeCell ref="A43:F43"/>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5"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theme="7" tint="0.39997558519241921"/>
    <pageSetUpPr fitToPage="1"/>
  </sheetPr>
  <dimension ref="A1:P63"/>
  <sheetViews>
    <sheetView zoomScale="85" zoomScaleNormal="85" zoomScaleSheetLayoutView="85" workbookViewId="0">
      <selection activeCell="J14" sqref="J14"/>
    </sheetView>
  </sheetViews>
  <sheetFormatPr defaultColWidth="9.21875" defaultRowHeight="13.2" x14ac:dyDescent="0.25"/>
  <cols>
    <col min="1" max="1" width="3.77734375" style="176" customWidth="1"/>
    <col min="2" max="2" width="28.77734375" style="177" customWidth="1"/>
    <col min="3" max="3" width="20.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207</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41" t="s">
        <v>111</v>
      </c>
      <c r="B7" s="442"/>
      <c r="C7" s="442"/>
      <c r="D7" s="442"/>
      <c r="E7" s="443"/>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16" si="0">+F9*E9</f>
        <v>0</v>
      </c>
      <c r="H9" s="171"/>
      <c r="I9" s="171">
        <f t="shared" ref="I9:I16"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41" t="s">
        <v>315</v>
      </c>
      <c r="B13" s="442"/>
      <c r="C13" s="442"/>
      <c r="D13" s="442"/>
      <c r="E13" s="443"/>
      <c r="F13" s="160"/>
      <c r="G13" s="161"/>
      <c r="H13" s="162"/>
      <c r="I13" s="162"/>
      <c r="J13" s="161"/>
      <c r="K13" s="163"/>
      <c r="M13" s="158"/>
      <c r="N13" s="158"/>
      <c r="O13" s="158"/>
      <c r="P13" s="159"/>
    </row>
    <row r="14" spans="1:16" ht="30.75" customHeight="1" x14ac:dyDescent="0.25">
      <c r="A14" s="164">
        <v>1</v>
      </c>
      <c r="B14" s="165" t="s">
        <v>372</v>
      </c>
      <c r="C14" s="166" t="s">
        <v>373</v>
      </c>
      <c r="D14" s="167">
        <v>60</v>
      </c>
      <c r="E14" s="168">
        <v>80.37</v>
      </c>
      <c r="F14" s="169">
        <v>74.739999999999995</v>
      </c>
      <c r="G14" s="170">
        <v>6006.8537999999999</v>
      </c>
      <c r="H14" s="171">
        <v>0</v>
      </c>
      <c r="I14" s="171">
        <f>+H14*E14</f>
        <v>0</v>
      </c>
      <c r="J14" s="170">
        <f>+H14+F14</f>
        <v>74.739999999999995</v>
      </c>
      <c r="K14" s="172">
        <f>+I14+G14</f>
        <v>6006.8537999999999</v>
      </c>
      <c r="M14" s="158">
        <f>+H14</f>
        <v>0</v>
      </c>
      <c r="N14" s="158">
        <f>+H14*D14/1000</f>
        <v>0</v>
      </c>
      <c r="O14" s="158">
        <f>+J14</f>
        <v>74.739999999999995</v>
      </c>
      <c r="P14" s="159">
        <f>+J14*D14/1000</f>
        <v>4.4843999999999999</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41" t="s">
        <v>215</v>
      </c>
      <c r="B17" s="442"/>
      <c r="C17" s="442"/>
      <c r="D17" s="442"/>
      <c r="E17" s="443"/>
      <c r="F17" s="160"/>
      <c r="G17" s="161"/>
      <c r="H17" s="162"/>
      <c r="I17" s="162"/>
      <c r="J17" s="161"/>
      <c r="K17" s="163"/>
      <c r="M17" s="158"/>
      <c r="N17" s="158"/>
      <c r="O17" s="158"/>
      <c r="P17" s="159"/>
    </row>
    <row r="18" spans="1:16" ht="24.75" customHeight="1" x14ac:dyDescent="0.25">
      <c r="A18" s="164">
        <v>1</v>
      </c>
      <c r="B18" s="165" t="s">
        <v>208</v>
      </c>
      <c r="C18" s="166" t="s">
        <v>277</v>
      </c>
      <c r="D18" s="167">
        <v>68</v>
      </c>
      <c r="E18" s="168">
        <v>87.37</v>
      </c>
      <c r="F18" s="169">
        <v>8.32</v>
      </c>
      <c r="G18" s="170">
        <v>726.91840000000002</v>
      </c>
      <c r="H18" s="171"/>
      <c r="I18" s="171"/>
      <c r="J18" s="170">
        <f t="shared" si="2"/>
        <v>8.32</v>
      </c>
      <c r="K18" s="172">
        <f t="shared" si="2"/>
        <v>726.91840000000002</v>
      </c>
      <c r="M18" s="158">
        <f t="shared" si="3"/>
        <v>0</v>
      </c>
      <c r="N18" s="158">
        <f t="shared" si="4"/>
        <v>0</v>
      </c>
      <c r="O18" s="158">
        <f t="shared" si="5"/>
        <v>8.32</v>
      </c>
      <c r="P18" s="159">
        <f t="shared" si="6"/>
        <v>0.56576000000000004</v>
      </c>
    </row>
    <row r="19" spans="1:16" ht="29.25" customHeight="1" x14ac:dyDescent="0.25">
      <c r="A19" s="164">
        <v>2</v>
      </c>
      <c r="B19" s="165" t="s">
        <v>212</v>
      </c>
      <c r="C19" s="166" t="s">
        <v>277</v>
      </c>
      <c r="D19" s="167">
        <v>68</v>
      </c>
      <c r="E19" s="168">
        <v>87.37</v>
      </c>
      <c r="F19" s="169">
        <v>10</v>
      </c>
      <c r="G19" s="170">
        <v>873.7</v>
      </c>
      <c r="H19" s="171"/>
      <c r="I19" s="171"/>
      <c r="J19" s="170">
        <f t="shared" si="2"/>
        <v>10</v>
      </c>
      <c r="K19" s="172">
        <f t="shared" si="2"/>
        <v>873.7</v>
      </c>
      <c r="M19" s="158">
        <f t="shared" ref="M19:M48" si="7">+H19</f>
        <v>0</v>
      </c>
      <c r="N19" s="158">
        <f t="shared" ref="N19:N48" si="8">+H19*D19/1000</f>
        <v>0</v>
      </c>
      <c r="O19" s="158">
        <f t="shared" ref="O19:O48" si="9">+J19</f>
        <v>10</v>
      </c>
      <c r="P19" s="159">
        <f t="shared" ref="P19:P48" si="10">+J19*D19/1000</f>
        <v>0.68</v>
      </c>
    </row>
    <row r="20" spans="1:16" ht="36" customHeight="1" x14ac:dyDescent="0.25">
      <c r="A20" s="317">
        <v>3</v>
      </c>
      <c r="B20" s="165" t="s">
        <v>276</v>
      </c>
      <c r="C20" s="319" t="s">
        <v>277</v>
      </c>
      <c r="D20" s="167">
        <v>68</v>
      </c>
      <c r="E20" s="168">
        <v>87.37</v>
      </c>
      <c r="F20" s="169">
        <v>144</v>
      </c>
      <c r="G20" s="170">
        <v>12581.28</v>
      </c>
      <c r="H20" s="171"/>
      <c r="I20" s="171"/>
      <c r="J20" s="170">
        <f t="shared" si="2"/>
        <v>144</v>
      </c>
      <c r="K20" s="172">
        <f t="shared" si="2"/>
        <v>12581.28</v>
      </c>
      <c r="M20" s="158">
        <f t="shared" si="7"/>
        <v>0</v>
      </c>
      <c r="N20" s="158">
        <f t="shared" si="8"/>
        <v>0</v>
      </c>
      <c r="O20" s="158">
        <f t="shared" si="9"/>
        <v>144</v>
      </c>
      <c r="P20" s="159">
        <f t="shared" si="10"/>
        <v>9.7919999999999998</v>
      </c>
    </row>
    <row r="21" spans="1:16" ht="26.4" x14ac:dyDescent="0.25">
      <c r="A21" s="317">
        <v>4</v>
      </c>
      <c r="B21" s="165" t="s">
        <v>291</v>
      </c>
      <c r="C21" s="319" t="s">
        <v>292</v>
      </c>
      <c r="D21" s="167">
        <v>68</v>
      </c>
      <c r="E21" s="168">
        <v>87.37</v>
      </c>
      <c r="F21" s="169">
        <v>13.17</v>
      </c>
      <c r="G21" s="170">
        <v>1150.6629</v>
      </c>
      <c r="H21" s="171"/>
      <c r="I21" s="171">
        <f t="shared" ref="I21:I24" si="11">+H21*E21</f>
        <v>0</v>
      </c>
      <c r="J21" s="170">
        <f t="shared" si="2"/>
        <v>13.17</v>
      </c>
      <c r="K21" s="172">
        <f t="shared" si="2"/>
        <v>1150.6629</v>
      </c>
      <c r="M21" s="158">
        <f t="shared" si="7"/>
        <v>0</v>
      </c>
      <c r="N21" s="158">
        <f t="shared" si="8"/>
        <v>0</v>
      </c>
      <c r="O21" s="158">
        <f t="shared" si="9"/>
        <v>13.17</v>
      </c>
      <c r="P21" s="159">
        <f t="shared" si="10"/>
        <v>0.89555999999999991</v>
      </c>
    </row>
    <row r="22" spans="1:16" ht="26.4" x14ac:dyDescent="0.25">
      <c r="A22" s="317">
        <v>5</v>
      </c>
      <c r="B22" s="165" t="s">
        <v>298</v>
      </c>
      <c r="C22" s="319" t="s">
        <v>299</v>
      </c>
      <c r="D22" s="167">
        <v>68</v>
      </c>
      <c r="E22" s="168">
        <v>87.37</v>
      </c>
      <c r="F22" s="169">
        <v>132.30000000000001</v>
      </c>
      <c r="G22" s="170">
        <v>11559.051000000001</v>
      </c>
      <c r="H22" s="171"/>
      <c r="I22" s="171">
        <f t="shared" si="11"/>
        <v>0</v>
      </c>
      <c r="J22" s="170">
        <f t="shared" si="2"/>
        <v>132.30000000000001</v>
      </c>
      <c r="K22" s="172">
        <f t="shared" si="2"/>
        <v>11559.051000000001</v>
      </c>
      <c r="M22" s="158">
        <f t="shared" si="7"/>
        <v>0</v>
      </c>
      <c r="N22" s="158">
        <f t="shared" si="8"/>
        <v>0</v>
      </c>
      <c r="O22" s="158">
        <f t="shared" si="9"/>
        <v>132.30000000000001</v>
      </c>
      <c r="P22" s="159">
        <f t="shared" si="10"/>
        <v>8.9964000000000013</v>
      </c>
    </row>
    <row r="23" spans="1:16" ht="26.4" x14ac:dyDescent="0.25">
      <c r="A23" s="317">
        <v>6</v>
      </c>
      <c r="B23" s="165" t="s">
        <v>349</v>
      </c>
      <c r="C23" s="319" t="s">
        <v>350</v>
      </c>
      <c r="D23" s="167">
        <v>68</v>
      </c>
      <c r="E23" s="168">
        <v>87.37</v>
      </c>
      <c r="F23" s="169">
        <v>121.71</v>
      </c>
      <c r="G23" s="170">
        <v>10633.8027</v>
      </c>
      <c r="H23" s="171"/>
      <c r="I23" s="171"/>
      <c r="J23" s="170">
        <f t="shared" ref="J23" si="12">+H23+F23</f>
        <v>121.71</v>
      </c>
      <c r="K23" s="172">
        <f t="shared" ref="K23" si="13">+I23+G23</f>
        <v>10633.8027</v>
      </c>
      <c r="M23" s="158">
        <f t="shared" si="7"/>
        <v>0</v>
      </c>
      <c r="N23" s="158">
        <f t="shared" si="8"/>
        <v>0</v>
      </c>
      <c r="O23" s="158">
        <f t="shared" si="9"/>
        <v>121.71</v>
      </c>
      <c r="P23" s="159">
        <f t="shared" si="10"/>
        <v>8.2762799999999981</v>
      </c>
    </row>
    <row r="24" spans="1:16" ht="15" customHeight="1" x14ac:dyDescent="0.25">
      <c r="A24" s="317"/>
      <c r="B24" s="318"/>
      <c r="C24" s="319"/>
      <c r="D24" s="323"/>
      <c r="E24" s="324"/>
      <c r="F24" s="169"/>
      <c r="G24" s="170"/>
      <c r="H24" s="171"/>
      <c r="I24" s="171">
        <f t="shared" si="11"/>
        <v>0</v>
      </c>
      <c r="J24" s="170">
        <f t="shared" si="2"/>
        <v>0</v>
      </c>
      <c r="K24" s="172">
        <f t="shared" si="2"/>
        <v>0</v>
      </c>
      <c r="M24" s="158">
        <f t="shared" si="7"/>
        <v>0</v>
      </c>
      <c r="N24" s="158">
        <f t="shared" si="8"/>
        <v>0</v>
      </c>
      <c r="O24" s="158">
        <f t="shared" si="9"/>
        <v>0</v>
      </c>
      <c r="P24" s="159">
        <f t="shared" si="10"/>
        <v>0</v>
      </c>
    </row>
    <row r="25" spans="1:16" ht="15.75" customHeight="1" x14ac:dyDescent="0.25">
      <c r="A25" s="441" t="s">
        <v>114</v>
      </c>
      <c r="B25" s="442"/>
      <c r="C25" s="442"/>
      <c r="D25" s="442"/>
      <c r="E25" s="443"/>
      <c r="F25" s="160"/>
      <c r="G25" s="161"/>
      <c r="H25" s="162"/>
      <c r="I25" s="162"/>
      <c r="J25" s="161"/>
      <c r="K25" s="163"/>
      <c r="M25" s="158">
        <f t="shared" si="7"/>
        <v>0</v>
      </c>
      <c r="N25" s="158">
        <f t="shared" si="8"/>
        <v>0</v>
      </c>
      <c r="O25" s="158">
        <f t="shared" si="9"/>
        <v>0</v>
      </c>
      <c r="P25" s="159">
        <f t="shared" si="10"/>
        <v>0</v>
      </c>
    </row>
    <row r="26" spans="1:16" ht="15" customHeight="1" x14ac:dyDescent="0.25">
      <c r="A26" s="164"/>
      <c r="B26" s="165"/>
      <c r="C26" s="166"/>
      <c r="D26" s="167"/>
      <c r="E26" s="168">
        <v>91.4</v>
      </c>
      <c r="F26" s="169"/>
      <c r="G26" s="170"/>
      <c r="H26" s="171"/>
      <c r="I26" s="171"/>
      <c r="J26" s="170"/>
      <c r="K26" s="172"/>
      <c r="M26" s="158">
        <f t="shared" si="7"/>
        <v>0</v>
      </c>
      <c r="N26" s="158">
        <f t="shared" si="8"/>
        <v>0</v>
      </c>
      <c r="O26" s="158">
        <f t="shared" si="9"/>
        <v>0</v>
      </c>
      <c r="P26" s="159">
        <f t="shared" si="10"/>
        <v>0</v>
      </c>
    </row>
    <row r="27" spans="1:16" ht="15" customHeight="1" x14ac:dyDescent="0.25">
      <c r="A27" s="164"/>
      <c r="B27" s="165"/>
      <c r="C27" s="166"/>
      <c r="D27" s="167"/>
      <c r="E27" s="168">
        <v>91.4</v>
      </c>
      <c r="F27" s="169"/>
      <c r="G27" s="170"/>
      <c r="H27" s="171"/>
      <c r="I27" s="171"/>
      <c r="J27" s="170"/>
      <c r="K27" s="172"/>
      <c r="M27" s="158">
        <f t="shared" si="7"/>
        <v>0</v>
      </c>
      <c r="N27" s="158">
        <f t="shared" si="8"/>
        <v>0</v>
      </c>
      <c r="O27" s="158">
        <f t="shared" si="9"/>
        <v>0</v>
      </c>
      <c r="P27" s="159">
        <f t="shared" si="10"/>
        <v>0</v>
      </c>
    </row>
    <row r="28" spans="1:16" ht="15" customHeight="1" x14ac:dyDescent="0.25">
      <c r="A28" s="164"/>
      <c r="B28" s="165"/>
      <c r="C28" s="166"/>
      <c r="D28" s="167"/>
      <c r="E28" s="168"/>
      <c r="F28" s="169"/>
      <c r="G28" s="170">
        <f t="shared" ref="G28:G42" si="14">+F28*E28</f>
        <v>0</v>
      </c>
      <c r="H28" s="171"/>
      <c r="I28" s="171"/>
      <c r="J28" s="170">
        <f t="shared" ref="J28:K42" si="15">+H28+F28</f>
        <v>0</v>
      </c>
      <c r="K28" s="172">
        <f t="shared" si="15"/>
        <v>0</v>
      </c>
      <c r="M28" s="158">
        <f t="shared" si="7"/>
        <v>0</v>
      </c>
      <c r="N28" s="158">
        <f t="shared" si="8"/>
        <v>0</v>
      </c>
      <c r="O28" s="158">
        <f t="shared" si="9"/>
        <v>0</v>
      </c>
      <c r="P28" s="159">
        <f t="shared" si="10"/>
        <v>0</v>
      </c>
    </row>
    <row r="29" spans="1:16" ht="15" customHeight="1" x14ac:dyDescent="0.25">
      <c r="A29" s="164"/>
      <c r="B29" s="165"/>
      <c r="C29" s="166"/>
      <c r="D29" s="167"/>
      <c r="E29" s="168"/>
      <c r="F29" s="169"/>
      <c r="G29" s="170">
        <f t="shared" si="14"/>
        <v>0</v>
      </c>
      <c r="H29" s="171"/>
      <c r="I29" s="171">
        <f t="shared" ref="I29:I42" si="16">+H29*E29</f>
        <v>0</v>
      </c>
      <c r="J29" s="170">
        <f t="shared" si="15"/>
        <v>0</v>
      </c>
      <c r="K29" s="172">
        <f t="shared" si="15"/>
        <v>0</v>
      </c>
      <c r="M29" s="158">
        <f t="shared" si="7"/>
        <v>0</v>
      </c>
      <c r="N29" s="158">
        <f t="shared" si="8"/>
        <v>0</v>
      </c>
      <c r="O29" s="158">
        <f t="shared" si="9"/>
        <v>0</v>
      </c>
      <c r="P29" s="159">
        <f t="shared" si="10"/>
        <v>0</v>
      </c>
    </row>
    <row r="30" spans="1:16" ht="14.25" customHeight="1" x14ac:dyDescent="0.25">
      <c r="A30" s="164"/>
      <c r="B30" s="165"/>
      <c r="C30" s="166"/>
      <c r="D30" s="167"/>
      <c r="E30" s="168"/>
      <c r="F30" s="169"/>
      <c r="G30" s="170">
        <f t="shared" si="14"/>
        <v>0</v>
      </c>
      <c r="H30" s="171"/>
      <c r="I30" s="171">
        <f t="shared" si="16"/>
        <v>0</v>
      </c>
      <c r="J30" s="170">
        <f t="shared" si="15"/>
        <v>0</v>
      </c>
      <c r="K30" s="172">
        <f t="shared" si="15"/>
        <v>0</v>
      </c>
      <c r="M30" s="158">
        <f t="shared" si="7"/>
        <v>0</v>
      </c>
      <c r="N30" s="158">
        <f t="shared" si="8"/>
        <v>0</v>
      </c>
      <c r="O30" s="158">
        <f t="shared" si="9"/>
        <v>0</v>
      </c>
      <c r="P30" s="159">
        <f t="shared" si="10"/>
        <v>0</v>
      </c>
    </row>
    <row r="31" spans="1:16" ht="15.75" customHeight="1" x14ac:dyDescent="0.25">
      <c r="A31" s="441" t="s">
        <v>115</v>
      </c>
      <c r="B31" s="442"/>
      <c r="C31" s="442"/>
      <c r="D31" s="442"/>
      <c r="E31" s="443"/>
      <c r="F31" s="160"/>
      <c r="G31" s="161"/>
      <c r="H31" s="162"/>
      <c r="I31" s="162"/>
      <c r="J31" s="161"/>
      <c r="K31" s="163"/>
      <c r="M31" s="158">
        <f t="shared" si="7"/>
        <v>0</v>
      </c>
      <c r="N31" s="158">
        <f t="shared" si="8"/>
        <v>0</v>
      </c>
      <c r="O31" s="158">
        <f t="shared" si="9"/>
        <v>0</v>
      </c>
      <c r="P31" s="159">
        <f t="shared" si="10"/>
        <v>0</v>
      </c>
    </row>
    <row r="32" spans="1:16" ht="15" customHeight="1" x14ac:dyDescent="0.25">
      <c r="A32" s="164"/>
      <c r="B32" s="165"/>
      <c r="C32" s="166"/>
      <c r="D32" s="167"/>
      <c r="E32" s="168"/>
      <c r="F32" s="169"/>
      <c r="G32" s="170">
        <f t="shared" ref="G32" si="17">+F32*E32</f>
        <v>0</v>
      </c>
      <c r="H32" s="171"/>
      <c r="I32" s="171">
        <f t="shared" ref="I32" si="18">+H32*E32</f>
        <v>0</v>
      </c>
      <c r="J32" s="170">
        <f t="shared" ref="J32:K32" si="19">+H32+F32</f>
        <v>0</v>
      </c>
      <c r="K32" s="172">
        <f t="shared" si="19"/>
        <v>0</v>
      </c>
      <c r="M32" s="158">
        <f t="shared" si="7"/>
        <v>0</v>
      </c>
      <c r="N32" s="158">
        <f t="shared" si="8"/>
        <v>0</v>
      </c>
      <c r="O32" s="158">
        <f t="shared" si="9"/>
        <v>0</v>
      </c>
      <c r="P32" s="159">
        <f t="shared" si="10"/>
        <v>0</v>
      </c>
    </row>
    <row r="33" spans="1:16" ht="15" customHeight="1" x14ac:dyDescent="0.25">
      <c r="A33" s="164"/>
      <c r="B33" s="165"/>
      <c r="C33" s="166"/>
      <c r="D33" s="167"/>
      <c r="E33" s="168"/>
      <c r="F33" s="169"/>
      <c r="G33" s="170">
        <f t="shared" si="14"/>
        <v>0</v>
      </c>
      <c r="H33" s="171"/>
      <c r="I33" s="171">
        <f t="shared" si="16"/>
        <v>0</v>
      </c>
      <c r="J33" s="170">
        <f t="shared" si="15"/>
        <v>0</v>
      </c>
      <c r="K33" s="172">
        <f t="shared" si="15"/>
        <v>0</v>
      </c>
      <c r="M33" s="158">
        <f t="shared" si="7"/>
        <v>0</v>
      </c>
      <c r="N33" s="158">
        <f t="shared" si="8"/>
        <v>0</v>
      </c>
      <c r="O33" s="158">
        <f t="shared" si="9"/>
        <v>0</v>
      </c>
      <c r="P33" s="159">
        <f t="shared" si="10"/>
        <v>0</v>
      </c>
    </row>
    <row r="34" spans="1:16" ht="15" customHeight="1" x14ac:dyDescent="0.25">
      <c r="A34" s="164"/>
      <c r="B34" s="165"/>
      <c r="C34" s="166"/>
      <c r="D34" s="167"/>
      <c r="E34" s="168"/>
      <c r="F34" s="169"/>
      <c r="G34" s="170">
        <f t="shared" si="14"/>
        <v>0</v>
      </c>
      <c r="H34" s="171"/>
      <c r="I34" s="171">
        <f t="shared" si="16"/>
        <v>0</v>
      </c>
      <c r="J34" s="170">
        <f t="shared" si="15"/>
        <v>0</v>
      </c>
      <c r="K34" s="172">
        <f t="shared" si="15"/>
        <v>0</v>
      </c>
      <c r="M34" s="158">
        <f t="shared" si="7"/>
        <v>0</v>
      </c>
      <c r="N34" s="158">
        <f t="shared" si="8"/>
        <v>0</v>
      </c>
      <c r="O34" s="158">
        <f t="shared" si="9"/>
        <v>0</v>
      </c>
      <c r="P34" s="159">
        <f t="shared" si="10"/>
        <v>0</v>
      </c>
    </row>
    <row r="35" spans="1:16" ht="15" customHeight="1" x14ac:dyDescent="0.25">
      <c r="A35" s="164"/>
      <c r="B35" s="165"/>
      <c r="C35" s="166"/>
      <c r="D35" s="167"/>
      <c r="E35" s="168"/>
      <c r="F35" s="169"/>
      <c r="G35" s="170">
        <f t="shared" si="14"/>
        <v>0</v>
      </c>
      <c r="H35" s="171"/>
      <c r="I35" s="171">
        <f t="shared" si="16"/>
        <v>0</v>
      </c>
      <c r="J35" s="170">
        <f t="shared" si="15"/>
        <v>0</v>
      </c>
      <c r="K35" s="172">
        <f t="shared" si="15"/>
        <v>0</v>
      </c>
      <c r="M35" s="158">
        <f t="shared" si="7"/>
        <v>0</v>
      </c>
      <c r="N35" s="158">
        <f t="shared" si="8"/>
        <v>0</v>
      </c>
      <c r="O35" s="158">
        <f t="shared" si="9"/>
        <v>0</v>
      </c>
      <c r="P35" s="159">
        <f t="shared" si="10"/>
        <v>0</v>
      </c>
    </row>
    <row r="36" spans="1:16" ht="15" customHeight="1" x14ac:dyDescent="0.25">
      <c r="A36" s="164"/>
      <c r="B36" s="165"/>
      <c r="C36" s="166"/>
      <c r="D36" s="167"/>
      <c r="E36" s="168"/>
      <c r="F36" s="169"/>
      <c r="G36" s="170">
        <f t="shared" si="14"/>
        <v>0</v>
      </c>
      <c r="H36" s="171"/>
      <c r="I36" s="171">
        <f t="shared" si="16"/>
        <v>0</v>
      </c>
      <c r="J36" s="170">
        <f t="shared" si="15"/>
        <v>0</v>
      </c>
      <c r="K36" s="172">
        <f t="shared" si="15"/>
        <v>0</v>
      </c>
      <c r="M36" s="158">
        <f t="shared" si="7"/>
        <v>0</v>
      </c>
      <c r="N36" s="158">
        <f t="shared" si="8"/>
        <v>0</v>
      </c>
      <c r="O36" s="158">
        <f t="shared" si="9"/>
        <v>0</v>
      </c>
      <c r="P36" s="159">
        <f t="shared" si="10"/>
        <v>0</v>
      </c>
    </row>
    <row r="37" spans="1:16" ht="15.75" customHeight="1" x14ac:dyDescent="0.25">
      <c r="A37" s="441" t="s">
        <v>116</v>
      </c>
      <c r="B37" s="442"/>
      <c r="C37" s="442"/>
      <c r="D37" s="442"/>
      <c r="E37" s="443"/>
      <c r="F37" s="160"/>
      <c r="G37" s="161"/>
      <c r="H37" s="162"/>
      <c r="I37" s="162"/>
      <c r="J37" s="161"/>
      <c r="K37" s="163"/>
      <c r="M37" s="158">
        <f t="shared" si="7"/>
        <v>0</v>
      </c>
      <c r="N37" s="158">
        <f t="shared" si="8"/>
        <v>0</v>
      </c>
      <c r="O37" s="158">
        <f t="shared" si="9"/>
        <v>0</v>
      </c>
      <c r="P37" s="159">
        <f t="shared" si="10"/>
        <v>0</v>
      </c>
    </row>
    <row r="38" spans="1:16" ht="15" customHeight="1" x14ac:dyDescent="0.25">
      <c r="A38" s="164"/>
      <c r="B38" s="165"/>
      <c r="C38" s="166"/>
      <c r="D38" s="167"/>
      <c r="E38" s="168"/>
      <c r="F38" s="169"/>
      <c r="G38" s="170">
        <f t="shared" ref="G38" si="20">+F38*E38</f>
        <v>0</v>
      </c>
      <c r="H38" s="171"/>
      <c r="I38" s="171">
        <f t="shared" ref="I38" si="21">+H38*E38</f>
        <v>0</v>
      </c>
      <c r="J38" s="170">
        <f t="shared" ref="J38:K38" si="22">+H38+F38</f>
        <v>0</v>
      </c>
      <c r="K38" s="172">
        <f t="shared" si="22"/>
        <v>0</v>
      </c>
      <c r="M38" s="158">
        <f t="shared" si="7"/>
        <v>0</v>
      </c>
      <c r="N38" s="158">
        <f t="shared" si="8"/>
        <v>0</v>
      </c>
      <c r="O38" s="158">
        <f t="shared" si="9"/>
        <v>0</v>
      </c>
      <c r="P38" s="159">
        <f t="shared" si="10"/>
        <v>0</v>
      </c>
    </row>
    <row r="39" spans="1:16" ht="15" customHeight="1" x14ac:dyDescent="0.25">
      <c r="A39" s="164"/>
      <c r="B39" s="165"/>
      <c r="C39" s="166"/>
      <c r="D39" s="167"/>
      <c r="E39" s="168"/>
      <c r="F39" s="169"/>
      <c r="G39" s="170">
        <f t="shared" si="14"/>
        <v>0</v>
      </c>
      <c r="H39" s="171"/>
      <c r="I39" s="171">
        <f t="shared" si="16"/>
        <v>0</v>
      </c>
      <c r="J39" s="170">
        <f t="shared" si="15"/>
        <v>0</v>
      </c>
      <c r="K39" s="172">
        <f t="shared" si="15"/>
        <v>0</v>
      </c>
      <c r="M39" s="158">
        <f t="shared" si="7"/>
        <v>0</v>
      </c>
      <c r="N39" s="158">
        <f t="shared" si="8"/>
        <v>0</v>
      </c>
      <c r="O39" s="158">
        <f t="shared" si="9"/>
        <v>0</v>
      </c>
      <c r="P39" s="159">
        <f t="shared" si="10"/>
        <v>0</v>
      </c>
    </row>
    <row r="40" spans="1:16" ht="15" customHeight="1" x14ac:dyDescent="0.25">
      <c r="A40" s="164"/>
      <c r="B40" s="165"/>
      <c r="C40" s="166"/>
      <c r="D40" s="167"/>
      <c r="E40" s="168"/>
      <c r="F40" s="169"/>
      <c r="G40" s="170">
        <f t="shared" si="14"/>
        <v>0</v>
      </c>
      <c r="H40" s="171"/>
      <c r="I40" s="171">
        <f t="shared" si="16"/>
        <v>0</v>
      </c>
      <c r="J40" s="170">
        <f t="shared" si="15"/>
        <v>0</v>
      </c>
      <c r="K40" s="172">
        <f t="shared" si="15"/>
        <v>0</v>
      </c>
      <c r="M40" s="158">
        <f t="shared" si="7"/>
        <v>0</v>
      </c>
      <c r="N40" s="158">
        <f t="shared" si="8"/>
        <v>0</v>
      </c>
      <c r="O40" s="158">
        <f t="shared" si="9"/>
        <v>0</v>
      </c>
      <c r="P40" s="159">
        <f t="shared" si="10"/>
        <v>0</v>
      </c>
    </row>
    <row r="41" spans="1:16" ht="15" customHeight="1" x14ac:dyDescent="0.25">
      <c r="A41" s="164"/>
      <c r="B41" s="165"/>
      <c r="C41" s="166"/>
      <c r="D41" s="167"/>
      <c r="E41" s="168"/>
      <c r="F41" s="169"/>
      <c r="G41" s="170">
        <f t="shared" si="14"/>
        <v>0</v>
      </c>
      <c r="H41" s="171"/>
      <c r="I41" s="171">
        <f t="shared" si="16"/>
        <v>0</v>
      </c>
      <c r="J41" s="170">
        <f t="shared" si="15"/>
        <v>0</v>
      </c>
      <c r="K41" s="172">
        <f t="shared" si="15"/>
        <v>0</v>
      </c>
      <c r="M41" s="158">
        <f t="shared" si="7"/>
        <v>0</v>
      </c>
      <c r="N41" s="158">
        <f t="shared" si="8"/>
        <v>0</v>
      </c>
      <c r="O41" s="158">
        <f t="shared" si="9"/>
        <v>0</v>
      </c>
      <c r="P41" s="159">
        <f t="shared" si="10"/>
        <v>0</v>
      </c>
    </row>
    <row r="42" spans="1:16" ht="15" customHeight="1" x14ac:dyDescent="0.25">
      <c r="A42" s="164"/>
      <c r="B42" s="165"/>
      <c r="C42" s="166"/>
      <c r="D42" s="167"/>
      <c r="E42" s="168"/>
      <c r="F42" s="169"/>
      <c r="G42" s="170">
        <f t="shared" si="14"/>
        <v>0</v>
      </c>
      <c r="H42" s="171"/>
      <c r="I42" s="171">
        <f t="shared" si="16"/>
        <v>0</v>
      </c>
      <c r="J42" s="170">
        <f t="shared" si="15"/>
        <v>0</v>
      </c>
      <c r="K42" s="172">
        <f t="shared" si="15"/>
        <v>0</v>
      </c>
      <c r="M42" s="158">
        <f t="shared" si="7"/>
        <v>0</v>
      </c>
      <c r="N42" s="158">
        <f t="shared" si="8"/>
        <v>0</v>
      </c>
      <c r="O42" s="158">
        <f t="shared" si="9"/>
        <v>0</v>
      </c>
      <c r="P42" s="159">
        <f t="shared" si="10"/>
        <v>0</v>
      </c>
    </row>
    <row r="43" spans="1:16" ht="15.75" customHeight="1" x14ac:dyDescent="0.25">
      <c r="A43" s="441" t="s">
        <v>117</v>
      </c>
      <c r="B43" s="442"/>
      <c r="C43" s="442"/>
      <c r="D43" s="442"/>
      <c r="E43" s="443"/>
      <c r="F43" s="160"/>
      <c r="G43" s="161"/>
      <c r="H43" s="162"/>
      <c r="I43" s="162"/>
      <c r="J43" s="161"/>
      <c r="K43" s="163"/>
      <c r="M43" s="158">
        <f t="shared" si="7"/>
        <v>0</v>
      </c>
      <c r="N43" s="158">
        <f t="shared" si="8"/>
        <v>0</v>
      </c>
      <c r="O43" s="158">
        <f t="shared" si="9"/>
        <v>0</v>
      </c>
      <c r="P43" s="159">
        <f t="shared" si="10"/>
        <v>0</v>
      </c>
    </row>
    <row r="44" spans="1:16" ht="15" customHeight="1" x14ac:dyDescent="0.25">
      <c r="A44" s="164"/>
      <c r="B44" s="165"/>
      <c r="C44" s="166"/>
      <c r="D44" s="167"/>
      <c r="E44" s="168"/>
      <c r="F44" s="169"/>
      <c r="G44" s="170">
        <f t="shared" ref="G44" si="23">+F44*E44</f>
        <v>0</v>
      </c>
      <c r="H44" s="171"/>
      <c r="I44" s="171">
        <f t="shared" ref="I44" si="24">+H44*E44</f>
        <v>0</v>
      </c>
      <c r="J44" s="170">
        <f t="shared" ref="J44:K44" si="25">+H44+F44</f>
        <v>0</v>
      </c>
      <c r="K44" s="172">
        <f t="shared" si="25"/>
        <v>0</v>
      </c>
      <c r="M44" s="158">
        <f t="shared" si="7"/>
        <v>0</v>
      </c>
      <c r="N44" s="158">
        <f t="shared" si="8"/>
        <v>0</v>
      </c>
      <c r="O44" s="158">
        <f t="shared" si="9"/>
        <v>0</v>
      </c>
      <c r="P44" s="159">
        <f t="shared" si="10"/>
        <v>0</v>
      </c>
    </row>
    <row r="45" spans="1:16" ht="15" customHeight="1" x14ac:dyDescent="0.25">
      <c r="A45" s="164"/>
      <c r="B45" s="165"/>
      <c r="C45" s="166"/>
      <c r="D45" s="167"/>
      <c r="E45" s="168"/>
      <c r="F45" s="169"/>
      <c r="G45" s="170"/>
      <c r="H45" s="171"/>
      <c r="I45" s="171"/>
      <c r="J45" s="170"/>
      <c r="K45" s="172"/>
      <c r="M45" s="158">
        <f t="shared" si="7"/>
        <v>0</v>
      </c>
      <c r="N45" s="158">
        <f t="shared" si="8"/>
        <v>0</v>
      </c>
      <c r="O45" s="158">
        <f t="shared" si="9"/>
        <v>0</v>
      </c>
      <c r="P45" s="159">
        <f t="shared" si="10"/>
        <v>0</v>
      </c>
    </row>
    <row r="46" spans="1:16" ht="15" customHeight="1" x14ac:dyDescent="0.25">
      <c r="A46" s="164"/>
      <c r="B46" s="165"/>
      <c r="C46" s="166"/>
      <c r="D46" s="167"/>
      <c r="E46" s="168"/>
      <c r="F46" s="169"/>
      <c r="G46" s="170">
        <f t="shared" ref="G46:G48" si="26">+F46*E46</f>
        <v>0</v>
      </c>
      <c r="H46" s="171"/>
      <c r="I46" s="171">
        <f t="shared" ref="I46:I48" si="27">+H46*E46</f>
        <v>0</v>
      </c>
      <c r="J46" s="170">
        <f t="shared" ref="J46:K48" si="28">+H46+F46</f>
        <v>0</v>
      </c>
      <c r="K46" s="172">
        <f t="shared" si="28"/>
        <v>0</v>
      </c>
      <c r="M46" s="158">
        <f t="shared" si="7"/>
        <v>0</v>
      </c>
      <c r="N46" s="158">
        <f t="shared" si="8"/>
        <v>0</v>
      </c>
      <c r="O46" s="158">
        <f t="shared" si="9"/>
        <v>0</v>
      </c>
      <c r="P46" s="159">
        <f t="shared" si="10"/>
        <v>0</v>
      </c>
    </row>
    <row r="47" spans="1:16" ht="15" customHeight="1" x14ac:dyDescent="0.25">
      <c r="A47" s="164"/>
      <c r="B47" s="165"/>
      <c r="C47" s="166"/>
      <c r="D47" s="167"/>
      <c r="E47" s="168"/>
      <c r="F47" s="169"/>
      <c r="G47" s="170">
        <f t="shared" si="26"/>
        <v>0</v>
      </c>
      <c r="H47" s="171"/>
      <c r="I47" s="171">
        <f t="shared" si="27"/>
        <v>0</v>
      </c>
      <c r="J47" s="170">
        <f t="shared" si="28"/>
        <v>0</v>
      </c>
      <c r="K47" s="172">
        <f t="shared" si="28"/>
        <v>0</v>
      </c>
      <c r="M47" s="158">
        <f t="shared" si="7"/>
        <v>0</v>
      </c>
      <c r="N47" s="158">
        <f t="shared" si="8"/>
        <v>0</v>
      </c>
      <c r="O47" s="158">
        <f t="shared" si="9"/>
        <v>0</v>
      </c>
      <c r="P47" s="159">
        <f t="shared" si="10"/>
        <v>0</v>
      </c>
    </row>
    <row r="48" spans="1:16" ht="15" customHeight="1" thickBot="1" x14ac:dyDescent="0.3">
      <c r="A48" s="164"/>
      <c r="B48" s="165"/>
      <c r="C48" s="166"/>
      <c r="D48" s="167"/>
      <c r="E48" s="168"/>
      <c r="F48" s="169"/>
      <c r="G48" s="170">
        <f t="shared" si="26"/>
        <v>0</v>
      </c>
      <c r="H48" s="171"/>
      <c r="I48" s="171">
        <f t="shared" si="27"/>
        <v>0</v>
      </c>
      <c r="J48" s="170">
        <f t="shared" si="28"/>
        <v>0</v>
      </c>
      <c r="K48" s="172">
        <f t="shared" si="28"/>
        <v>0</v>
      </c>
      <c r="M48" s="158">
        <f t="shared" si="7"/>
        <v>0</v>
      </c>
      <c r="N48" s="158">
        <f t="shared" si="8"/>
        <v>0</v>
      </c>
      <c r="O48" s="158">
        <f t="shared" si="9"/>
        <v>0</v>
      </c>
      <c r="P48" s="159">
        <f t="shared" si="10"/>
        <v>0</v>
      </c>
    </row>
    <row r="49" spans="1:16" ht="35.1" customHeight="1" thickBot="1" x14ac:dyDescent="0.3">
      <c r="A49" s="444" t="str">
        <f>CONCATENATE("TOTAL (",A2," ",D2,") =")</f>
        <v>TOTAL (Screed Measurements - L-26 ) =</v>
      </c>
      <c r="B49" s="445"/>
      <c r="C49" s="445"/>
      <c r="D49" s="445"/>
      <c r="E49" s="446"/>
      <c r="F49" s="173">
        <f t="shared" ref="F49:K49" si="29">SUM(F6:F48)</f>
        <v>504.23999999999995</v>
      </c>
      <c r="G49" s="173">
        <f t="shared" si="29"/>
        <v>43532.268799999998</v>
      </c>
      <c r="H49" s="174">
        <f t="shared" si="29"/>
        <v>0</v>
      </c>
      <c r="I49" s="174">
        <f t="shared" si="29"/>
        <v>0</v>
      </c>
      <c r="J49" s="173">
        <f t="shared" si="29"/>
        <v>504.23999999999995</v>
      </c>
      <c r="K49" s="175">
        <f t="shared" si="29"/>
        <v>43532.268799999998</v>
      </c>
      <c r="M49" s="158">
        <f>+SUM(M6:M48)</f>
        <v>0</v>
      </c>
      <c r="N49" s="158">
        <f>+SUM(N6:N48)</f>
        <v>0</v>
      </c>
      <c r="O49" s="158">
        <f>+SUM(O6:O48)</f>
        <v>504.23999999999995</v>
      </c>
      <c r="P49" s="158">
        <f>+SUM(P6:P48)</f>
        <v>33.690399999999997</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504.23999999999995</v>
      </c>
      <c r="K51" s="179">
        <f>SUM(K7:K48)</f>
        <v>43532.268799999998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05" customHeight="1" x14ac:dyDescent="0.25">
      <c r="A53" s="176"/>
      <c r="B53" s="186" t="str">
        <f>A17</f>
        <v>From 61mm to 70mm thick(Prepacked)</v>
      </c>
      <c r="C53" s="187"/>
      <c r="D53" s="187"/>
      <c r="E53" s="188"/>
      <c r="F53" s="189">
        <f>+SUM(F17:F24)</f>
        <v>429.49999999999994</v>
      </c>
      <c r="G53" s="189">
        <f t="shared" ref="G53:K53" si="30">+SUM(G17:G24)</f>
        <v>37525.415000000001</v>
      </c>
      <c r="H53" s="190">
        <f t="shared" si="30"/>
        <v>0</v>
      </c>
      <c r="I53" s="190">
        <f t="shared" si="30"/>
        <v>0</v>
      </c>
      <c r="J53" s="189">
        <f t="shared" si="30"/>
        <v>429.49999999999994</v>
      </c>
      <c r="K53" s="189">
        <f t="shared" si="30"/>
        <v>37525.415000000001</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05" customHeight="1" x14ac:dyDescent="0.25">
      <c r="A55" s="176"/>
      <c r="B55" s="186" t="str">
        <f>A13</f>
        <v>From 51mm to 60mm thick(Prepacked Screed)</v>
      </c>
      <c r="C55" s="187"/>
      <c r="D55" s="187"/>
      <c r="E55" s="188"/>
      <c r="F55" s="189">
        <f>SUM(F14:F16)</f>
        <v>74.739999999999995</v>
      </c>
      <c r="G55" s="189">
        <f t="shared" ref="G55:K55" si="31">SUM(G14:G16)</f>
        <v>6006.8537999999999</v>
      </c>
      <c r="H55" s="190">
        <f t="shared" si="31"/>
        <v>0</v>
      </c>
      <c r="I55" s="190">
        <f t="shared" si="31"/>
        <v>0</v>
      </c>
      <c r="J55" s="189">
        <f t="shared" si="31"/>
        <v>74.739999999999995</v>
      </c>
      <c r="K55" s="189">
        <f t="shared" si="31"/>
        <v>6006.8537999999999</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0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05" customHeight="1" x14ac:dyDescent="0.25">
      <c r="A59" s="176"/>
      <c r="B59" s="186"/>
      <c r="C59" s="187"/>
      <c r="D59" s="187"/>
      <c r="E59" s="188"/>
      <c r="F59" s="189"/>
      <c r="G59" s="189"/>
      <c r="H59" s="190"/>
      <c r="I59" s="190"/>
      <c r="J59" s="189"/>
      <c r="K59" s="189"/>
      <c r="L59" s="149"/>
      <c r="M59" s="147"/>
      <c r="N59" s="147"/>
      <c r="O59" s="147"/>
    </row>
    <row r="60" spans="1:16" s="105" customFormat="1" ht="25.05" customHeight="1" x14ac:dyDescent="0.25">
      <c r="A60" s="176"/>
      <c r="B60" s="193" t="s">
        <v>45</v>
      </c>
      <c r="C60" s="194"/>
      <c r="D60" s="194"/>
      <c r="E60" s="194"/>
      <c r="F60" s="192">
        <f t="shared" ref="F60:K60" si="32">SUM(F52:F59)</f>
        <v>504.23999999999995</v>
      </c>
      <c r="G60" s="192">
        <f t="shared" si="32"/>
        <v>43532.268799999998</v>
      </c>
      <c r="H60" s="192">
        <f t="shared" si="32"/>
        <v>0</v>
      </c>
      <c r="I60" s="192">
        <f t="shared" si="32"/>
        <v>0</v>
      </c>
      <c r="J60" s="192">
        <f t="shared" si="32"/>
        <v>504.23999999999995</v>
      </c>
      <c r="K60" s="192">
        <f t="shared" si="32"/>
        <v>43532.268799999998</v>
      </c>
      <c r="L60" s="142"/>
    </row>
    <row r="63" spans="1:16" s="105" customFormat="1" x14ac:dyDescent="0.25">
      <c r="A63" s="176"/>
      <c r="B63" s="177"/>
      <c r="C63" s="142"/>
      <c r="D63" s="142"/>
      <c r="E63" s="178"/>
      <c r="F63" s="191"/>
      <c r="G63" s="178"/>
      <c r="H63" s="178"/>
      <c r="I63" s="178"/>
      <c r="J63" s="178"/>
      <c r="K63" s="178"/>
      <c r="L63" s="142"/>
    </row>
  </sheetData>
  <mergeCells count="23">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9:E49"/>
    <mergeCell ref="A13:E13"/>
    <mergeCell ref="A17:E17"/>
    <mergeCell ref="A25:E25"/>
    <mergeCell ref="A31:E31"/>
    <mergeCell ref="A37:E37"/>
    <mergeCell ref="A43:E43"/>
    <mergeCell ref="A7:E7"/>
  </mergeCells>
  <printOptions horizontalCentered="1"/>
  <pageMargins left="0.25" right="0.25" top="0.75" bottom="0.75" header="0.3" footer="0.3"/>
  <pageSetup paperSize="9" scale="5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7" tint="0.39997558519241921"/>
    <pageSetUpPr fitToPage="1"/>
  </sheetPr>
  <dimension ref="A1:Q62"/>
  <sheetViews>
    <sheetView zoomScale="85" zoomScaleNormal="85" zoomScaleSheetLayoutView="85" workbookViewId="0">
      <selection activeCell="K14" sqref="K14"/>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44.77734375" style="142" customWidth="1"/>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203</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25.05" customHeight="1" x14ac:dyDescent="0.25">
      <c r="A4" s="425" t="s">
        <v>39</v>
      </c>
      <c r="B4" s="427" t="s">
        <v>27</v>
      </c>
      <c r="C4" s="427" t="s">
        <v>40</v>
      </c>
      <c r="D4" s="427" t="s">
        <v>217</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41" t="s">
        <v>111</v>
      </c>
      <c r="B7" s="442"/>
      <c r="C7" s="442"/>
      <c r="D7" s="442"/>
      <c r="E7" s="442"/>
      <c r="F7" s="443"/>
      <c r="G7" s="160"/>
      <c r="H7" s="161"/>
      <c r="I7" s="162"/>
      <c r="J7" s="162"/>
      <c r="K7" s="161"/>
      <c r="L7" s="163"/>
      <c r="N7" s="158"/>
      <c r="O7" s="158"/>
      <c r="P7" s="158"/>
      <c r="Q7" s="159"/>
    </row>
    <row r="8" spans="1:17"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c r="H9" s="170">
        <f t="shared" ref="H9:H17" si="0">+G9*F9</f>
        <v>0</v>
      </c>
      <c r="I9" s="171"/>
      <c r="J9" s="171">
        <f t="shared" ref="J9:J12" si="1">+I9*F9</f>
        <v>0</v>
      </c>
      <c r="K9" s="170">
        <f t="shared" ref="K9:L17" si="2">+I9+G9</f>
        <v>0</v>
      </c>
      <c r="L9" s="172">
        <f t="shared" si="2"/>
        <v>0</v>
      </c>
      <c r="N9" s="158">
        <f t="shared" ref="N9:N12" si="3">+I9</f>
        <v>0</v>
      </c>
      <c r="O9" s="158">
        <f t="shared" ref="O9:O12" si="4">+I9*E9/1000</f>
        <v>0</v>
      </c>
      <c r="P9" s="158">
        <f t="shared" ref="P9:P12" si="5">+K9</f>
        <v>0</v>
      </c>
      <c r="Q9" s="159">
        <f t="shared" ref="Q9:Q12" si="6">+K9*E9/1000</f>
        <v>0</v>
      </c>
    </row>
    <row r="10" spans="1:17"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customHeight="1" x14ac:dyDescent="0.25">
      <c r="A13" s="441" t="s">
        <v>112</v>
      </c>
      <c r="B13" s="442"/>
      <c r="C13" s="442"/>
      <c r="D13" s="442"/>
      <c r="E13" s="442"/>
      <c r="F13" s="443"/>
      <c r="G13" s="160"/>
      <c r="H13" s="161"/>
      <c r="I13" s="162"/>
      <c r="J13" s="162"/>
      <c r="K13" s="161"/>
      <c r="L13" s="163"/>
      <c r="N13" s="158">
        <f t="shared" ref="N13:N48" si="7">+I13</f>
        <v>0</v>
      </c>
      <c r="O13" s="158">
        <f t="shared" ref="O13:O48" si="8">+I13*E13/1000</f>
        <v>0</v>
      </c>
      <c r="P13" s="158">
        <f t="shared" ref="P13:P48" si="9">+K13</f>
        <v>0</v>
      </c>
      <c r="Q13" s="159">
        <f t="shared" ref="Q13:Q48" si="10">+K13*E13/1000</f>
        <v>0</v>
      </c>
    </row>
    <row r="14" spans="1:17" ht="45" customHeight="1" x14ac:dyDescent="0.25">
      <c r="A14" s="164">
        <v>1</v>
      </c>
      <c r="B14" s="165" t="s">
        <v>222</v>
      </c>
      <c r="C14" s="166"/>
      <c r="D14" s="166" t="s">
        <v>281</v>
      </c>
      <c r="E14" s="167">
        <v>60</v>
      </c>
      <c r="F14" s="168">
        <v>57.69</v>
      </c>
      <c r="G14" s="169">
        <v>5.54</v>
      </c>
      <c r="H14" s="170">
        <f t="shared" si="0"/>
        <v>319.6026</v>
      </c>
      <c r="I14" s="171"/>
      <c r="J14" s="171"/>
      <c r="K14" s="170">
        <f t="shared" ref="K14" si="11">+I14+G14</f>
        <v>5.54</v>
      </c>
      <c r="L14" s="172">
        <f t="shared" ref="L14" si="12">+J14+H14</f>
        <v>319.6026</v>
      </c>
      <c r="N14" s="158">
        <f t="shared" si="7"/>
        <v>0</v>
      </c>
      <c r="O14" s="158">
        <f t="shared" si="8"/>
        <v>0</v>
      </c>
      <c r="P14" s="158">
        <f t="shared" si="9"/>
        <v>5.54</v>
      </c>
      <c r="Q14" s="159">
        <f t="shared" si="10"/>
        <v>0.33239999999999997</v>
      </c>
    </row>
    <row r="15" spans="1:17" ht="15" customHeight="1" x14ac:dyDescent="0.25">
      <c r="A15" s="164"/>
      <c r="B15" s="165"/>
      <c r="C15" s="166"/>
      <c r="D15" s="166"/>
      <c r="E15" s="167"/>
      <c r="F15" s="168"/>
      <c r="G15" s="169">
        <v>0</v>
      </c>
      <c r="H15" s="170">
        <f t="shared" si="0"/>
        <v>0</v>
      </c>
      <c r="I15" s="171"/>
      <c r="J15" s="171"/>
      <c r="K15" s="170">
        <v>0</v>
      </c>
      <c r="L15" s="172"/>
      <c r="N15" s="158">
        <f t="shared" si="7"/>
        <v>0</v>
      </c>
      <c r="O15" s="158">
        <f t="shared" si="8"/>
        <v>0</v>
      </c>
      <c r="P15" s="158">
        <f t="shared" si="9"/>
        <v>0</v>
      </c>
      <c r="Q15" s="159">
        <f t="shared" si="10"/>
        <v>0</v>
      </c>
    </row>
    <row r="16" spans="1:17" ht="15" customHeight="1" x14ac:dyDescent="0.25">
      <c r="A16" s="164"/>
      <c r="B16" s="165"/>
      <c r="C16" s="166"/>
      <c r="D16" s="166"/>
      <c r="E16" s="167"/>
      <c r="F16" s="168"/>
      <c r="G16" s="169">
        <v>0</v>
      </c>
      <c r="H16" s="170">
        <f t="shared" si="0"/>
        <v>0</v>
      </c>
      <c r="I16" s="171"/>
      <c r="J16" s="171"/>
      <c r="K16" s="170">
        <f t="shared" si="2"/>
        <v>0</v>
      </c>
      <c r="L16" s="172">
        <f t="shared" si="2"/>
        <v>0</v>
      </c>
      <c r="N16" s="158">
        <f t="shared" si="7"/>
        <v>0</v>
      </c>
      <c r="O16" s="158">
        <f t="shared" si="8"/>
        <v>0</v>
      </c>
      <c r="P16" s="158">
        <f t="shared" si="9"/>
        <v>0</v>
      </c>
      <c r="Q16" s="159">
        <f t="shared" si="10"/>
        <v>0</v>
      </c>
    </row>
    <row r="17" spans="1:17" ht="15" customHeight="1" x14ac:dyDescent="0.25">
      <c r="A17" s="164"/>
      <c r="B17" s="165"/>
      <c r="C17" s="166"/>
      <c r="D17" s="166"/>
      <c r="E17" s="167"/>
      <c r="F17" s="168"/>
      <c r="G17" s="169">
        <v>0</v>
      </c>
      <c r="H17" s="170">
        <f t="shared" si="0"/>
        <v>0</v>
      </c>
      <c r="I17" s="171"/>
      <c r="J17" s="171"/>
      <c r="K17" s="170">
        <f t="shared" si="2"/>
        <v>0</v>
      </c>
      <c r="L17" s="172">
        <f t="shared" si="2"/>
        <v>0</v>
      </c>
      <c r="N17" s="158">
        <f t="shared" si="7"/>
        <v>0</v>
      </c>
      <c r="O17" s="158">
        <f t="shared" si="8"/>
        <v>0</v>
      </c>
      <c r="P17" s="158">
        <f t="shared" si="9"/>
        <v>0</v>
      </c>
      <c r="Q17" s="159">
        <f t="shared" si="10"/>
        <v>0</v>
      </c>
    </row>
    <row r="18" spans="1:17" ht="15.75" customHeight="1" x14ac:dyDescent="0.25">
      <c r="A18" s="441" t="s">
        <v>113</v>
      </c>
      <c r="B18" s="442"/>
      <c r="C18" s="442"/>
      <c r="D18" s="442"/>
      <c r="E18" s="442"/>
      <c r="F18" s="443"/>
      <c r="G18" s="160"/>
      <c r="H18" s="161"/>
      <c r="I18" s="162"/>
      <c r="J18" s="162"/>
      <c r="K18" s="161"/>
      <c r="L18" s="163"/>
      <c r="N18" s="158">
        <f t="shared" si="7"/>
        <v>0</v>
      </c>
      <c r="O18" s="158">
        <f t="shared" si="8"/>
        <v>0</v>
      </c>
      <c r="P18" s="158">
        <f t="shared" si="9"/>
        <v>0</v>
      </c>
      <c r="Q18" s="159">
        <f t="shared" si="10"/>
        <v>0</v>
      </c>
    </row>
    <row r="19" spans="1:17" ht="15" customHeight="1" x14ac:dyDescent="0.25">
      <c r="A19" s="164"/>
      <c r="B19" s="304"/>
      <c r="C19" s="305"/>
      <c r="D19" s="305"/>
      <c r="E19" s="306"/>
      <c r="F19" s="307"/>
      <c r="G19" s="169"/>
      <c r="H19" s="170"/>
      <c r="I19" s="171"/>
      <c r="J19" s="171"/>
      <c r="K19" s="170"/>
      <c r="L19" s="172"/>
      <c r="N19" s="158">
        <f t="shared" si="7"/>
        <v>0</v>
      </c>
      <c r="O19" s="158">
        <f t="shared" si="8"/>
        <v>0</v>
      </c>
      <c r="P19" s="158">
        <f t="shared" si="9"/>
        <v>0</v>
      </c>
      <c r="Q19" s="159">
        <f t="shared" si="10"/>
        <v>0</v>
      </c>
    </row>
    <row r="20" spans="1:17" ht="15" customHeight="1" x14ac:dyDescent="0.25">
      <c r="A20" s="164"/>
      <c r="B20" s="304"/>
      <c r="C20" s="305"/>
      <c r="D20" s="305"/>
      <c r="E20" s="306"/>
      <c r="F20" s="307"/>
      <c r="G20" s="169"/>
      <c r="H20" s="170"/>
      <c r="I20" s="171"/>
      <c r="J20" s="171"/>
      <c r="K20" s="170"/>
      <c r="L20" s="172"/>
      <c r="N20" s="158">
        <f t="shared" si="7"/>
        <v>0</v>
      </c>
      <c r="O20" s="158">
        <f t="shared" si="8"/>
        <v>0</v>
      </c>
      <c r="P20" s="158">
        <f t="shared" si="9"/>
        <v>0</v>
      </c>
      <c r="Q20" s="159">
        <f t="shared" si="10"/>
        <v>0</v>
      </c>
    </row>
    <row r="21" spans="1:17" ht="15.75" customHeight="1" x14ac:dyDescent="0.25">
      <c r="A21" s="441" t="s">
        <v>214</v>
      </c>
      <c r="B21" s="442"/>
      <c r="C21" s="442"/>
      <c r="D21" s="442"/>
      <c r="E21" s="442"/>
      <c r="F21" s="443"/>
      <c r="G21" s="160"/>
      <c r="H21" s="161"/>
      <c r="I21" s="162"/>
      <c r="J21" s="162"/>
      <c r="K21" s="161"/>
      <c r="L21" s="163"/>
      <c r="N21" s="158">
        <f t="shared" si="7"/>
        <v>0</v>
      </c>
      <c r="O21" s="158">
        <f t="shared" si="8"/>
        <v>0</v>
      </c>
      <c r="P21" s="158">
        <f t="shared" si="9"/>
        <v>0</v>
      </c>
      <c r="Q21" s="159">
        <f t="shared" si="10"/>
        <v>0</v>
      </c>
    </row>
    <row r="22" spans="1:17" ht="26.25" customHeight="1" x14ac:dyDescent="0.25">
      <c r="A22" s="164">
        <v>1</v>
      </c>
      <c r="B22" s="165" t="s">
        <v>216</v>
      </c>
      <c r="C22" s="166"/>
      <c r="D22" s="166" t="s">
        <v>219</v>
      </c>
      <c r="E22" s="167">
        <v>68</v>
      </c>
      <c r="F22" s="168">
        <v>87.37</v>
      </c>
      <c r="G22" s="169">
        <v>85.62</v>
      </c>
      <c r="H22" s="170">
        <f t="shared" ref="H22:H26" si="13">+G22*F22</f>
        <v>7480.6194000000005</v>
      </c>
      <c r="I22" s="171"/>
      <c r="J22" s="171"/>
      <c r="K22" s="170">
        <f t="shared" ref="K22:K30" si="14">+I22+G22</f>
        <v>85.62</v>
      </c>
      <c r="L22" s="172">
        <f t="shared" ref="L22:L30" si="15">+J22+H22</f>
        <v>7480.6194000000005</v>
      </c>
      <c r="M22" s="308"/>
      <c r="N22" s="158">
        <f t="shared" si="7"/>
        <v>0</v>
      </c>
      <c r="O22" s="158">
        <f t="shared" si="8"/>
        <v>0</v>
      </c>
      <c r="P22" s="158">
        <f t="shared" si="9"/>
        <v>85.62</v>
      </c>
      <c r="Q22" s="159">
        <f t="shared" si="10"/>
        <v>5.8221600000000002</v>
      </c>
    </row>
    <row r="23" spans="1:17" ht="39" customHeight="1" x14ac:dyDescent="0.25">
      <c r="A23" s="164">
        <v>2</v>
      </c>
      <c r="B23" s="165" t="s">
        <v>204</v>
      </c>
      <c r="C23" s="166"/>
      <c r="D23" s="166" t="s">
        <v>218</v>
      </c>
      <c r="E23" s="167">
        <v>68</v>
      </c>
      <c r="F23" s="168">
        <v>87.37</v>
      </c>
      <c r="G23" s="169">
        <v>93.28</v>
      </c>
      <c r="H23" s="170">
        <f t="shared" si="13"/>
        <v>8149.8736000000008</v>
      </c>
      <c r="I23" s="171"/>
      <c r="J23" s="171"/>
      <c r="K23" s="170">
        <f t="shared" si="14"/>
        <v>93.28</v>
      </c>
      <c r="L23" s="172">
        <f t="shared" si="15"/>
        <v>8149.8736000000008</v>
      </c>
      <c r="N23" s="158">
        <f t="shared" si="7"/>
        <v>0</v>
      </c>
      <c r="O23" s="158">
        <f t="shared" si="8"/>
        <v>0</v>
      </c>
      <c r="P23" s="158">
        <f t="shared" si="9"/>
        <v>93.28</v>
      </c>
      <c r="Q23" s="159">
        <f t="shared" si="10"/>
        <v>6.3430400000000002</v>
      </c>
    </row>
    <row r="24" spans="1:17" ht="30" customHeight="1" x14ac:dyDescent="0.25">
      <c r="A24" s="164">
        <v>3</v>
      </c>
      <c r="B24" s="165" t="s">
        <v>205</v>
      </c>
      <c r="C24" s="166"/>
      <c r="D24" s="166" t="s">
        <v>218</v>
      </c>
      <c r="E24" s="167">
        <v>68</v>
      </c>
      <c r="F24" s="168">
        <v>87.37</v>
      </c>
      <c r="G24" s="169">
        <v>48.81</v>
      </c>
      <c r="H24" s="170">
        <f t="shared" si="13"/>
        <v>4264.5297</v>
      </c>
      <c r="I24" s="171"/>
      <c r="J24" s="171"/>
      <c r="K24" s="170">
        <f t="shared" si="14"/>
        <v>48.81</v>
      </c>
      <c r="L24" s="172">
        <f t="shared" si="15"/>
        <v>4264.5297</v>
      </c>
      <c r="N24" s="158">
        <f t="shared" si="7"/>
        <v>0</v>
      </c>
      <c r="O24" s="158">
        <f t="shared" si="8"/>
        <v>0</v>
      </c>
      <c r="P24" s="158">
        <f t="shared" si="9"/>
        <v>48.81</v>
      </c>
      <c r="Q24" s="159">
        <f t="shared" si="10"/>
        <v>3.31908</v>
      </c>
    </row>
    <row r="25" spans="1:17" ht="30" customHeight="1" x14ac:dyDescent="0.25">
      <c r="A25" s="164">
        <v>4</v>
      </c>
      <c r="B25" s="165" t="s">
        <v>230</v>
      </c>
      <c r="C25" s="166"/>
      <c r="D25" s="166"/>
      <c r="E25" s="167">
        <v>68</v>
      </c>
      <c r="F25" s="168">
        <v>87.37</v>
      </c>
      <c r="G25" s="169">
        <v>69.62</v>
      </c>
      <c r="H25" s="170">
        <f t="shared" si="13"/>
        <v>6082.6994000000004</v>
      </c>
      <c r="I25" s="171"/>
      <c r="J25" s="171"/>
      <c r="K25" s="170">
        <f t="shared" ref="K25:K27" si="16">+I25+G25</f>
        <v>69.62</v>
      </c>
      <c r="L25" s="172">
        <f t="shared" ref="L25:L27" si="17">+J25+H25</f>
        <v>6082.6994000000004</v>
      </c>
      <c r="N25" s="158">
        <f t="shared" si="7"/>
        <v>0</v>
      </c>
      <c r="O25" s="158">
        <f t="shared" si="8"/>
        <v>0</v>
      </c>
      <c r="P25" s="158">
        <f t="shared" si="9"/>
        <v>69.62</v>
      </c>
      <c r="Q25" s="159">
        <f t="shared" si="10"/>
        <v>4.7341600000000001</v>
      </c>
    </row>
    <row r="26" spans="1:17" ht="30" customHeight="1" x14ac:dyDescent="0.25">
      <c r="A26" s="164">
        <v>5</v>
      </c>
      <c r="B26" s="165" t="s">
        <v>231</v>
      </c>
      <c r="C26" s="166"/>
      <c r="D26" s="166"/>
      <c r="E26" s="167">
        <v>68</v>
      </c>
      <c r="F26" s="168">
        <v>87.37</v>
      </c>
      <c r="G26" s="169">
        <v>18.34</v>
      </c>
      <c r="H26" s="170">
        <f t="shared" si="13"/>
        <v>1602.3658</v>
      </c>
      <c r="I26" s="171"/>
      <c r="J26" s="171"/>
      <c r="K26" s="170">
        <f t="shared" si="16"/>
        <v>18.34</v>
      </c>
      <c r="L26" s="172">
        <f t="shared" si="17"/>
        <v>1602.3658</v>
      </c>
      <c r="N26" s="158">
        <f t="shared" si="7"/>
        <v>0</v>
      </c>
      <c r="O26" s="158">
        <f t="shared" si="8"/>
        <v>0</v>
      </c>
      <c r="P26" s="158">
        <f t="shared" si="9"/>
        <v>18.34</v>
      </c>
      <c r="Q26" s="159">
        <f t="shared" si="10"/>
        <v>1.2471199999999998</v>
      </c>
    </row>
    <row r="27" spans="1:17" ht="30" customHeight="1" x14ac:dyDescent="0.25">
      <c r="A27" s="164">
        <v>6</v>
      </c>
      <c r="B27" s="165" t="s">
        <v>231</v>
      </c>
      <c r="C27" s="166"/>
      <c r="D27" s="166" t="s">
        <v>293</v>
      </c>
      <c r="E27" s="167">
        <v>68</v>
      </c>
      <c r="F27" s="168">
        <v>87.37</v>
      </c>
      <c r="G27" s="169">
        <v>15.65</v>
      </c>
      <c r="H27" s="170">
        <v>1367.3405</v>
      </c>
      <c r="I27" s="171"/>
      <c r="J27" s="171">
        <f t="shared" ref="J27" si="18">+I27*F27</f>
        <v>0</v>
      </c>
      <c r="K27" s="170">
        <f t="shared" si="16"/>
        <v>15.65</v>
      </c>
      <c r="L27" s="172">
        <f t="shared" si="17"/>
        <v>1367.3405</v>
      </c>
      <c r="N27" s="158">
        <f t="shared" si="7"/>
        <v>0</v>
      </c>
      <c r="O27" s="158">
        <f t="shared" si="8"/>
        <v>0</v>
      </c>
      <c r="P27" s="158">
        <f t="shared" si="9"/>
        <v>15.65</v>
      </c>
      <c r="Q27" s="159">
        <f t="shared" si="10"/>
        <v>1.0642</v>
      </c>
    </row>
    <row r="28" spans="1:17" ht="30" customHeight="1" x14ac:dyDescent="0.25">
      <c r="A28" s="164">
        <v>7</v>
      </c>
      <c r="B28" s="165" t="s">
        <v>212</v>
      </c>
      <c r="C28" s="166"/>
      <c r="D28" s="166" t="s">
        <v>351</v>
      </c>
      <c r="E28" s="167">
        <v>68</v>
      </c>
      <c r="F28" s="168">
        <v>87.37</v>
      </c>
      <c r="G28" s="169">
        <v>13.08</v>
      </c>
      <c r="H28" s="170">
        <v>1142.7996000000001</v>
      </c>
      <c r="I28" s="171"/>
      <c r="J28" s="171">
        <f t="shared" ref="J28" si="19">+I28*F28</f>
        <v>0</v>
      </c>
      <c r="K28" s="170">
        <f t="shared" ref="K28:K29" si="20">+I28+G28</f>
        <v>13.08</v>
      </c>
      <c r="L28" s="172">
        <f t="shared" ref="L28:L29" si="21">+J28+H28</f>
        <v>1142.7996000000001</v>
      </c>
      <c r="N28" s="158">
        <f t="shared" si="7"/>
        <v>0</v>
      </c>
      <c r="O28" s="158">
        <f t="shared" si="8"/>
        <v>0</v>
      </c>
      <c r="P28" s="158">
        <f t="shared" si="9"/>
        <v>13.08</v>
      </c>
      <c r="Q28" s="159">
        <f>+K28*E28/1000</f>
        <v>0.88944000000000001</v>
      </c>
    </row>
    <row r="29" spans="1:17" ht="28.5" customHeight="1" x14ac:dyDescent="0.25">
      <c r="A29" s="164">
        <v>8</v>
      </c>
      <c r="B29" s="165" t="s">
        <v>406</v>
      </c>
      <c r="C29" s="166"/>
      <c r="D29" s="166" t="s">
        <v>410</v>
      </c>
      <c r="E29" s="167">
        <v>68</v>
      </c>
      <c r="F29" s="168">
        <v>87.37</v>
      </c>
      <c r="G29" s="169">
        <v>21.85</v>
      </c>
      <c r="H29" s="170">
        <v>1909.0345000000002</v>
      </c>
      <c r="I29" s="171"/>
      <c r="J29" s="171"/>
      <c r="K29" s="170">
        <f t="shared" si="20"/>
        <v>21.85</v>
      </c>
      <c r="L29" s="172">
        <f t="shared" si="21"/>
        <v>1909.0345000000002</v>
      </c>
      <c r="N29" s="158">
        <f t="shared" si="7"/>
        <v>0</v>
      </c>
      <c r="O29" s="158">
        <f t="shared" si="8"/>
        <v>0</v>
      </c>
      <c r="P29" s="158">
        <f t="shared" si="9"/>
        <v>21.85</v>
      </c>
      <c r="Q29" s="159">
        <f t="shared" si="10"/>
        <v>1.4858000000000002</v>
      </c>
    </row>
    <row r="30" spans="1:17" ht="14.25" customHeight="1" x14ac:dyDescent="0.25">
      <c r="A30" s="164"/>
      <c r="B30" s="165"/>
      <c r="C30" s="166"/>
      <c r="D30" s="166"/>
      <c r="E30" s="167"/>
      <c r="F30" s="168"/>
      <c r="G30" s="169"/>
      <c r="H30" s="170">
        <f t="shared" ref="H30:H42" si="22">+G30*F30</f>
        <v>0</v>
      </c>
      <c r="I30" s="171"/>
      <c r="J30" s="171">
        <f t="shared" ref="J30" si="23">+I30*F30</f>
        <v>0</v>
      </c>
      <c r="K30" s="170">
        <f t="shared" si="14"/>
        <v>0</v>
      </c>
      <c r="L30" s="172">
        <f t="shared" si="15"/>
        <v>0</v>
      </c>
      <c r="N30" s="158">
        <f t="shared" si="7"/>
        <v>0</v>
      </c>
      <c r="O30" s="158">
        <f t="shared" si="8"/>
        <v>0</v>
      </c>
      <c r="P30" s="158">
        <f t="shared" si="9"/>
        <v>0</v>
      </c>
      <c r="Q30" s="159">
        <f t="shared" si="10"/>
        <v>0</v>
      </c>
    </row>
    <row r="31" spans="1:17" ht="15.75" customHeight="1" x14ac:dyDescent="0.25">
      <c r="A31" s="441" t="s">
        <v>115</v>
      </c>
      <c r="B31" s="442"/>
      <c r="C31" s="442"/>
      <c r="D31" s="442"/>
      <c r="E31" s="442"/>
      <c r="F31" s="443"/>
      <c r="G31" s="160"/>
      <c r="H31" s="161"/>
      <c r="I31" s="162"/>
      <c r="J31" s="162"/>
      <c r="K31" s="161"/>
      <c r="L31" s="163"/>
      <c r="N31" s="158">
        <f t="shared" si="7"/>
        <v>0</v>
      </c>
      <c r="O31" s="158">
        <f t="shared" si="8"/>
        <v>0</v>
      </c>
      <c r="P31" s="158">
        <f t="shared" si="9"/>
        <v>0</v>
      </c>
      <c r="Q31" s="159">
        <f t="shared" si="10"/>
        <v>0</v>
      </c>
    </row>
    <row r="32" spans="1:17" ht="15" customHeight="1" x14ac:dyDescent="0.25">
      <c r="A32" s="164"/>
      <c r="B32" s="165"/>
      <c r="C32" s="166"/>
      <c r="D32" s="166"/>
      <c r="E32" s="167"/>
      <c r="F32" s="168"/>
      <c r="G32" s="169"/>
      <c r="H32" s="170">
        <f t="shared" ref="H32" si="24">+G32*F32</f>
        <v>0</v>
      </c>
      <c r="I32" s="171"/>
      <c r="J32" s="171">
        <f t="shared" ref="J32" si="25">+I32*F32</f>
        <v>0</v>
      </c>
      <c r="K32" s="170">
        <f t="shared" ref="K32:L32" si="26">+I32+G32</f>
        <v>0</v>
      </c>
      <c r="L32" s="172">
        <f t="shared" si="26"/>
        <v>0</v>
      </c>
      <c r="N32" s="158">
        <f t="shared" si="7"/>
        <v>0</v>
      </c>
      <c r="O32" s="158">
        <f t="shared" si="8"/>
        <v>0</v>
      </c>
      <c r="P32" s="158">
        <f t="shared" si="9"/>
        <v>0</v>
      </c>
      <c r="Q32" s="159">
        <f t="shared" si="10"/>
        <v>0</v>
      </c>
    </row>
    <row r="33" spans="1:17" ht="15" customHeight="1" x14ac:dyDescent="0.25">
      <c r="A33" s="164"/>
      <c r="B33" s="165"/>
      <c r="C33" s="166"/>
      <c r="D33" s="166"/>
      <c r="E33" s="167"/>
      <c r="F33" s="168"/>
      <c r="G33" s="169"/>
      <c r="H33" s="170">
        <f t="shared" si="22"/>
        <v>0</v>
      </c>
      <c r="I33" s="171"/>
      <c r="J33" s="171">
        <f t="shared" ref="J33:J42" si="27">+I33*F33</f>
        <v>0</v>
      </c>
      <c r="K33" s="170">
        <f t="shared" ref="K33:L41" si="28">+I33+G33</f>
        <v>0</v>
      </c>
      <c r="L33" s="172">
        <f t="shared" si="28"/>
        <v>0</v>
      </c>
      <c r="N33" s="158">
        <f t="shared" si="7"/>
        <v>0</v>
      </c>
      <c r="O33" s="158">
        <f t="shared" si="8"/>
        <v>0</v>
      </c>
      <c r="P33" s="158">
        <f t="shared" si="9"/>
        <v>0</v>
      </c>
      <c r="Q33" s="159">
        <f t="shared" si="10"/>
        <v>0</v>
      </c>
    </row>
    <row r="34" spans="1:17" ht="15" customHeight="1" x14ac:dyDescent="0.25">
      <c r="A34" s="164"/>
      <c r="B34" s="165"/>
      <c r="C34" s="166"/>
      <c r="D34" s="166"/>
      <c r="E34" s="167"/>
      <c r="F34" s="168"/>
      <c r="G34" s="169"/>
      <c r="H34" s="170">
        <f t="shared" si="22"/>
        <v>0</v>
      </c>
      <c r="I34" s="171"/>
      <c r="J34" s="171">
        <f t="shared" si="27"/>
        <v>0</v>
      </c>
      <c r="K34" s="170">
        <f t="shared" si="28"/>
        <v>0</v>
      </c>
      <c r="L34" s="172">
        <f t="shared" si="28"/>
        <v>0</v>
      </c>
      <c r="N34" s="158">
        <f t="shared" si="7"/>
        <v>0</v>
      </c>
      <c r="O34" s="158">
        <f t="shared" si="8"/>
        <v>0</v>
      </c>
      <c r="P34" s="158">
        <f t="shared" si="9"/>
        <v>0</v>
      </c>
      <c r="Q34" s="159">
        <f t="shared" si="10"/>
        <v>0</v>
      </c>
    </row>
    <row r="35" spans="1:17" ht="15" customHeight="1" x14ac:dyDescent="0.25">
      <c r="A35" s="164"/>
      <c r="B35" s="165"/>
      <c r="C35" s="166"/>
      <c r="D35" s="166"/>
      <c r="E35" s="167"/>
      <c r="F35" s="168"/>
      <c r="G35" s="169"/>
      <c r="H35" s="170">
        <f t="shared" si="22"/>
        <v>0</v>
      </c>
      <c r="I35" s="171"/>
      <c r="J35" s="171">
        <f t="shared" si="27"/>
        <v>0</v>
      </c>
      <c r="K35" s="170">
        <f t="shared" si="28"/>
        <v>0</v>
      </c>
      <c r="L35" s="172">
        <f t="shared" si="28"/>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f t="shared" si="22"/>
        <v>0</v>
      </c>
      <c r="I36" s="171"/>
      <c r="J36" s="171">
        <f t="shared" si="27"/>
        <v>0</v>
      </c>
      <c r="K36" s="170">
        <f t="shared" si="28"/>
        <v>0</v>
      </c>
      <c r="L36" s="172">
        <f t="shared" si="28"/>
        <v>0</v>
      </c>
      <c r="N36" s="158">
        <f t="shared" si="7"/>
        <v>0</v>
      </c>
      <c r="O36" s="158">
        <f t="shared" si="8"/>
        <v>0</v>
      </c>
      <c r="P36" s="158">
        <f t="shared" si="9"/>
        <v>0</v>
      </c>
      <c r="Q36" s="159">
        <f t="shared" si="10"/>
        <v>0</v>
      </c>
    </row>
    <row r="37" spans="1:17" ht="15.75" customHeight="1" x14ac:dyDescent="0.25">
      <c r="A37" s="441" t="s">
        <v>116</v>
      </c>
      <c r="B37" s="442"/>
      <c r="C37" s="442"/>
      <c r="D37" s="442"/>
      <c r="E37" s="442"/>
      <c r="F37" s="443"/>
      <c r="G37" s="160"/>
      <c r="H37" s="161"/>
      <c r="I37" s="162"/>
      <c r="J37" s="162"/>
      <c r="K37" s="161"/>
      <c r="L37" s="163"/>
      <c r="N37" s="158">
        <f t="shared" si="7"/>
        <v>0</v>
      </c>
      <c r="O37" s="158">
        <f t="shared" si="8"/>
        <v>0</v>
      </c>
      <c r="P37" s="158">
        <f t="shared" si="9"/>
        <v>0</v>
      </c>
      <c r="Q37" s="159">
        <f t="shared" si="10"/>
        <v>0</v>
      </c>
    </row>
    <row r="38" spans="1:17" ht="15" customHeight="1" x14ac:dyDescent="0.25">
      <c r="A38" s="164"/>
      <c r="B38" s="165"/>
      <c r="C38" s="166"/>
      <c r="D38" s="166"/>
      <c r="E38" s="167"/>
      <c r="F38" s="168"/>
      <c r="G38" s="169"/>
      <c r="H38" s="170">
        <f t="shared" ref="H38" si="29">+G38*F38</f>
        <v>0</v>
      </c>
      <c r="I38" s="171"/>
      <c r="J38" s="171">
        <f t="shared" ref="J38" si="30">+I38*F38</f>
        <v>0</v>
      </c>
      <c r="K38" s="170">
        <f t="shared" ref="K38:L38" si="31">+I38+G38</f>
        <v>0</v>
      </c>
      <c r="L38" s="172">
        <f t="shared" si="31"/>
        <v>0</v>
      </c>
      <c r="N38" s="158">
        <f t="shared" si="7"/>
        <v>0</v>
      </c>
      <c r="O38" s="158">
        <f t="shared" si="8"/>
        <v>0</v>
      </c>
      <c r="P38" s="158">
        <f t="shared" si="9"/>
        <v>0</v>
      </c>
      <c r="Q38" s="159">
        <f t="shared" si="10"/>
        <v>0</v>
      </c>
    </row>
    <row r="39" spans="1:17" ht="15" customHeight="1" x14ac:dyDescent="0.25">
      <c r="A39" s="164"/>
      <c r="B39" s="165"/>
      <c r="C39" s="166"/>
      <c r="D39" s="166"/>
      <c r="E39" s="167"/>
      <c r="F39" s="168"/>
      <c r="G39" s="169"/>
      <c r="H39" s="170">
        <f t="shared" si="22"/>
        <v>0</v>
      </c>
      <c r="I39" s="171"/>
      <c r="J39" s="171">
        <f t="shared" si="27"/>
        <v>0</v>
      </c>
      <c r="K39" s="170">
        <f t="shared" si="28"/>
        <v>0</v>
      </c>
      <c r="L39" s="172">
        <f t="shared" si="28"/>
        <v>0</v>
      </c>
      <c r="N39" s="158">
        <f t="shared" si="7"/>
        <v>0</v>
      </c>
      <c r="O39" s="158">
        <f t="shared" si="8"/>
        <v>0</v>
      </c>
      <c r="P39" s="158">
        <f t="shared" si="9"/>
        <v>0</v>
      </c>
      <c r="Q39" s="159">
        <f t="shared" si="10"/>
        <v>0</v>
      </c>
    </row>
    <row r="40" spans="1:17" ht="15" customHeight="1" x14ac:dyDescent="0.25">
      <c r="A40" s="164"/>
      <c r="B40" s="165"/>
      <c r="C40" s="166"/>
      <c r="D40" s="166"/>
      <c r="E40" s="167"/>
      <c r="F40" s="168"/>
      <c r="G40" s="169"/>
      <c r="H40" s="170">
        <f t="shared" si="22"/>
        <v>0</v>
      </c>
      <c r="I40" s="171"/>
      <c r="J40" s="171">
        <f t="shared" si="27"/>
        <v>0</v>
      </c>
      <c r="K40" s="170">
        <f t="shared" si="28"/>
        <v>0</v>
      </c>
      <c r="L40" s="172">
        <f t="shared" si="28"/>
        <v>0</v>
      </c>
      <c r="N40" s="158">
        <f t="shared" si="7"/>
        <v>0</v>
      </c>
      <c r="O40" s="158">
        <f t="shared" si="8"/>
        <v>0</v>
      </c>
      <c r="P40" s="158">
        <f t="shared" si="9"/>
        <v>0</v>
      </c>
      <c r="Q40" s="159">
        <f t="shared" si="10"/>
        <v>0</v>
      </c>
    </row>
    <row r="41" spans="1:17" ht="15" customHeight="1" x14ac:dyDescent="0.25">
      <c r="A41" s="164"/>
      <c r="B41" s="165"/>
      <c r="C41" s="166"/>
      <c r="D41" s="166"/>
      <c r="E41" s="167"/>
      <c r="F41" s="168"/>
      <c r="G41" s="169"/>
      <c r="H41" s="170">
        <f t="shared" si="22"/>
        <v>0</v>
      </c>
      <c r="I41" s="171"/>
      <c r="J41" s="171">
        <f t="shared" si="27"/>
        <v>0</v>
      </c>
      <c r="K41" s="170">
        <f t="shared" si="28"/>
        <v>0</v>
      </c>
      <c r="L41" s="172">
        <f t="shared" si="28"/>
        <v>0</v>
      </c>
      <c r="N41" s="158">
        <f t="shared" si="7"/>
        <v>0</v>
      </c>
      <c r="O41" s="158">
        <f t="shared" si="8"/>
        <v>0</v>
      </c>
      <c r="P41" s="158">
        <f t="shared" si="9"/>
        <v>0</v>
      </c>
      <c r="Q41" s="159">
        <f t="shared" si="10"/>
        <v>0</v>
      </c>
    </row>
    <row r="42" spans="1:17" ht="15" customHeight="1" x14ac:dyDescent="0.25">
      <c r="A42" s="164"/>
      <c r="B42" s="165"/>
      <c r="C42" s="166"/>
      <c r="D42" s="166"/>
      <c r="E42" s="167"/>
      <c r="F42" s="168"/>
      <c r="G42" s="169"/>
      <c r="H42" s="170">
        <f t="shared" si="22"/>
        <v>0</v>
      </c>
      <c r="I42" s="171"/>
      <c r="J42" s="171">
        <f t="shared" si="27"/>
        <v>0</v>
      </c>
      <c r="K42" s="170">
        <f t="shared" ref="K42:L42" si="32">+I42+G42</f>
        <v>0</v>
      </c>
      <c r="L42" s="172">
        <f t="shared" si="32"/>
        <v>0</v>
      </c>
      <c r="N42" s="158">
        <f t="shared" si="7"/>
        <v>0</v>
      </c>
      <c r="O42" s="158">
        <f t="shared" si="8"/>
        <v>0</v>
      </c>
      <c r="P42" s="158">
        <f t="shared" si="9"/>
        <v>0</v>
      </c>
      <c r="Q42" s="159">
        <f t="shared" si="10"/>
        <v>0</v>
      </c>
    </row>
    <row r="43" spans="1:17" ht="15.75" customHeight="1" x14ac:dyDescent="0.25">
      <c r="A43" s="441" t="s">
        <v>117</v>
      </c>
      <c r="B43" s="442"/>
      <c r="C43" s="442"/>
      <c r="D43" s="442"/>
      <c r="E43" s="442"/>
      <c r="F43" s="443"/>
      <c r="G43" s="160"/>
      <c r="H43" s="161"/>
      <c r="I43" s="162"/>
      <c r="J43" s="162"/>
      <c r="K43" s="161"/>
      <c r="L43" s="163"/>
      <c r="N43" s="158">
        <f t="shared" si="7"/>
        <v>0</v>
      </c>
      <c r="O43" s="158">
        <f t="shared" si="8"/>
        <v>0</v>
      </c>
      <c r="P43" s="158">
        <f t="shared" si="9"/>
        <v>0</v>
      </c>
      <c r="Q43" s="159">
        <f t="shared" si="10"/>
        <v>0</v>
      </c>
    </row>
    <row r="44" spans="1:17" ht="15" customHeight="1" x14ac:dyDescent="0.25">
      <c r="A44" s="164"/>
      <c r="B44" s="165"/>
      <c r="C44" s="166"/>
      <c r="D44" s="166"/>
      <c r="E44" s="167"/>
      <c r="F44" s="168"/>
      <c r="G44" s="169"/>
      <c r="H44" s="170">
        <f t="shared" ref="H44" si="33">+G44*F44</f>
        <v>0</v>
      </c>
      <c r="I44" s="171"/>
      <c r="J44" s="171">
        <f t="shared" ref="J44" si="34">+I44*F44</f>
        <v>0</v>
      </c>
      <c r="K44" s="170">
        <f t="shared" ref="K44:L44" si="35">+I44+G44</f>
        <v>0</v>
      </c>
      <c r="L44" s="172">
        <f t="shared" si="35"/>
        <v>0</v>
      </c>
      <c r="N44" s="158">
        <f t="shared" si="7"/>
        <v>0</v>
      </c>
      <c r="O44" s="158">
        <f t="shared" si="8"/>
        <v>0</v>
      </c>
      <c r="P44" s="158">
        <f t="shared" si="9"/>
        <v>0</v>
      </c>
      <c r="Q44" s="159">
        <f t="shared" si="10"/>
        <v>0</v>
      </c>
    </row>
    <row r="45" spans="1:17" ht="15" customHeight="1" x14ac:dyDescent="0.25">
      <c r="A45" s="164"/>
      <c r="B45" s="165"/>
      <c r="C45" s="166"/>
      <c r="D45" s="166"/>
      <c r="E45" s="167"/>
      <c r="F45" s="168"/>
      <c r="G45" s="169"/>
      <c r="H45" s="170"/>
      <c r="I45" s="171"/>
      <c r="J45" s="171"/>
      <c r="K45" s="170"/>
      <c r="L45" s="172"/>
      <c r="N45" s="158">
        <f t="shared" si="7"/>
        <v>0</v>
      </c>
      <c r="O45" s="158">
        <f t="shared" si="8"/>
        <v>0</v>
      </c>
      <c r="P45" s="158">
        <f t="shared" si="9"/>
        <v>0</v>
      </c>
      <c r="Q45" s="159">
        <f t="shared" si="10"/>
        <v>0</v>
      </c>
    </row>
    <row r="46" spans="1:17" ht="15" customHeight="1" x14ac:dyDescent="0.25">
      <c r="A46" s="164"/>
      <c r="B46" s="165"/>
      <c r="C46" s="166"/>
      <c r="D46" s="166"/>
      <c r="E46" s="167"/>
      <c r="F46" s="168"/>
      <c r="G46" s="169"/>
      <c r="H46" s="170">
        <f t="shared" ref="H46:H48" si="36">+G46*F46</f>
        <v>0</v>
      </c>
      <c r="I46" s="171"/>
      <c r="J46" s="171">
        <f t="shared" ref="J46:J48" si="37">+I46*F46</f>
        <v>0</v>
      </c>
      <c r="K46" s="170">
        <f t="shared" ref="K46:L48" si="38">+I46+G46</f>
        <v>0</v>
      </c>
      <c r="L46" s="172">
        <f t="shared" si="38"/>
        <v>0</v>
      </c>
      <c r="N46" s="158">
        <f t="shared" si="7"/>
        <v>0</v>
      </c>
      <c r="O46" s="158">
        <f t="shared" si="8"/>
        <v>0</v>
      </c>
      <c r="P46" s="158">
        <f t="shared" si="9"/>
        <v>0</v>
      </c>
      <c r="Q46" s="159">
        <f t="shared" si="10"/>
        <v>0</v>
      </c>
    </row>
    <row r="47" spans="1:17" ht="15" customHeight="1" x14ac:dyDescent="0.25">
      <c r="A47" s="164"/>
      <c r="B47" s="165"/>
      <c r="C47" s="166"/>
      <c r="D47" s="166"/>
      <c r="E47" s="167"/>
      <c r="F47" s="168"/>
      <c r="G47" s="169"/>
      <c r="H47" s="170">
        <f t="shared" si="36"/>
        <v>0</v>
      </c>
      <c r="I47" s="171"/>
      <c r="J47" s="171">
        <f t="shared" si="37"/>
        <v>0</v>
      </c>
      <c r="K47" s="170">
        <f t="shared" si="38"/>
        <v>0</v>
      </c>
      <c r="L47" s="172">
        <f t="shared" si="38"/>
        <v>0</v>
      </c>
      <c r="N47" s="158">
        <f t="shared" si="7"/>
        <v>0</v>
      </c>
      <c r="O47" s="158">
        <f t="shared" si="8"/>
        <v>0</v>
      </c>
      <c r="P47" s="158">
        <f t="shared" si="9"/>
        <v>0</v>
      </c>
      <c r="Q47" s="159">
        <f t="shared" si="10"/>
        <v>0</v>
      </c>
    </row>
    <row r="48" spans="1:17" ht="15" customHeight="1" thickBot="1" x14ac:dyDescent="0.3">
      <c r="A48" s="164"/>
      <c r="B48" s="165"/>
      <c r="C48" s="166"/>
      <c r="D48" s="166"/>
      <c r="E48" s="167"/>
      <c r="F48" s="168"/>
      <c r="G48" s="169"/>
      <c r="H48" s="170">
        <f t="shared" si="36"/>
        <v>0</v>
      </c>
      <c r="I48" s="171"/>
      <c r="J48" s="171">
        <f t="shared" si="37"/>
        <v>0</v>
      </c>
      <c r="K48" s="170">
        <f t="shared" si="38"/>
        <v>0</v>
      </c>
      <c r="L48" s="172">
        <f t="shared" si="38"/>
        <v>0</v>
      </c>
      <c r="N48" s="158">
        <f t="shared" si="7"/>
        <v>0</v>
      </c>
      <c r="O48" s="158">
        <f t="shared" si="8"/>
        <v>0</v>
      </c>
      <c r="P48" s="158">
        <f t="shared" si="9"/>
        <v>0</v>
      </c>
      <c r="Q48" s="159">
        <f t="shared" si="10"/>
        <v>0</v>
      </c>
    </row>
    <row r="49" spans="1:17" ht="35.1" customHeight="1" thickBot="1" x14ac:dyDescent="0.3">
      <c r="A49" s="444" t="str">
        <f>CONCATENATE("TOTAL (",A2," ",E2,") =")</f>
        <v>TOTAL (Screed Measurements - L-27 ) =</v>
      </c>
      <c r="B49" s="445"/>
      <c r="C49" s="445"/>
      <c r="D49" s="445"/>
      <c r="E49" s="445"/>
      <c r="F49" s="446"/>
      <c r="G49" s="173">
        <f t="shared" ref="G49:L49" si="39">SUM(G6:G48)</f>
        <v>371.78999999999996</v>
      </c>
      <c r="H49" s="173">
        <f t="shared" si="39"/>
        <v>32318.865099999999</v>
      </c>
      <c r="I49" s="174">
        <f t="shared" si="39"/>
        <v>0</v>
      </c>
      <c r="J49" s="174">
        <f t="shared" si="39"/>
        <v>0</v>
      </c>
      <c r="K49" s="173">
        <f t="shared" si="39"/>
        <v>371.78999999999996</v>
      </c>
      <c r="L49" s="175">
        <f t="shared" si="39"/>
        <v>32318.865099999999</v>
      </c>
      <c r="N49" s="158">
        <f>+SUM(N6:N48)</f>
        <v>0</v>
      </c>
      <c r="O49" s="158">
        <f>+SUM(O6:O48)</f>
        <v>0</v>
      </c>
      <c r="P49" s="158">
        <f>+SUM(P6:P48)</f>
        <v>371.78999999999996</v>
      </c>
      <c r="Q49" s="158">
        <f>+SUM(Q6:Q48)</f>
        <v>25.237400000000001</v>
      </c>
    </row>
    <row r="50" spans="1:17" x14ac:dyDescent="0.25">
      <c r="J50" s="179"/>
      <c r="K50" s="180"/>
      <c r="L50" s="180"/>
      <c r="N50" s="147"/>
      <c r="O50" s="147"/>
      <c r="P50" s="147"/>
    </row>
    <row r="51" spans="1:17" s="105" customFormat="1" ht="27.75" customHeight="1" x14ac:dyDescent="0.25">
      <c r="A51" s="176"/>
      <c r="B51" s="186" t="str">
        <f>A13</f>
        <v>From 51mm to 60mm thick</v>
      </c>
      <c r="C51" s="187"/>
      <c r="D51" s="187"/>
      <c r="E51" s="187"/>
      <c r="F51" s="188"/>
      <c r="G51" s="189">
        <f>SUM(G14:G17)</f>
        <v>5.54</v>
      </c>
      <c r="H51" s="189">
        <f t="shared" ref="H51:L51" si="40">SUM(H14:H17)</f>
        <v>319.6026</v>
      </c>
      <c r="I51" s="190">
        <f t="shared" si="40"/>
        <v>0</v>
      </c>
      <c r="J51" s="190">
        <f t="shared" si="40"/>
        <v>0</v>
      </c>
      <c r="K51" s="189">
        <f t="shared" si="40"/>
        <v>5.54</v>
      </c>
      <c r="L51" s="189">
        <f t="shared" si="40"/>
        <v>319.6026</v>
      </c>
      <c r="M51" s="142"/>
      <c r="N51" s="147"/>
      <c r="O51" s="147"/>
      <c r="P51" s="147"/>
    </row>
    <row r="52" spans="1:17" s="105" customFormat="1" ht="25.05" customHeight="1" x14ac:dyDescent="0.25">
      <c r="A52" s="176"/>
      <c r="B52" s="186" t="str">
        <f>A18</f>
        <v>From 61mm to 70mm thick</v>
      </c>
      <c r="C52" s="187"/>
      <c r="D52" s="187"/>
      <c r="E52" s="187"/>
      <c r="F52" s="188"/>
      <c r="G52" s="189">
        <f t="shared" ref="G52:L52" si="41">+SUM(G18:G20)</f>
        <v>0</v>
      </c>
      <c r="H52" s="189">
        <f t="shared" si="41"/>
        <v>0</v>
      </c>
      <c r="I52" s="190">
        <f t="shared" si="41"/>
        <v>0</v>
      </c>
      <c r="J52" s="190">
        <f t="shared" si="41"/>
        <v>0</v>
      </c>
      <c r="K52" s="189">
        <f t="shared" si="41"/>
        <v>0</v>
      </c>
      <c r="L52" s="189">
        <f t="shared" si="41"/>
        <v>0</v>
      </c>
      <c r="M52" s="149"/>
      <c r="N52" s="147"/>
      <c r="O52" s="147"/>
      <c r="P52" s="147"/>
    </row>
    <row r="53" spans="1:17" s="105" customFormat="1" x14ac:dyDescent="0.25">
      <c r="A53" s="176"/>
      <c r="B53" s="181"/>
      <c r="C53" s="182"/>
      <c r="D53" s="182"/>
      <c r="E53" s="182"/>
      <c r="F53" s="183"/>
      <c r="G53" s="184"/>
      <c r="H53" s="184"/>
      <c r="I53" s="185"/>
      <c r="J53" s="185"/>
      <c r="K53" s="184"/>
      <c r="L53" s="184"/>
      <c r="M53" s="149"/>
      <c r="N53" s="147"/>
      <c r="O53" s="147"/>
      <c r="P53" s="147"/>
    </row>
    <row r="54" spans="1:17" s="105" customFormat="1" ht="25.05" customHeight="1" x14ac:dyDescent="0.25">
      <c r="A54" s="176"/>
      <c r="B54" s="186" t="str">
        <f>A21</f>
        <v>From 61mm to 70mm thick(Pre Packed )</v>
      </c>
      <c r="C54" s="187"/>
      <c r="D54" s="187"/>
      <c r="E54" s="187"/>
      <c r="F54" s="188"/>
      <c r="G54" s="189">
        <f t="shared" ref="G54:L54" si="42">SUM(G22:G30)</f>
        <v>366.25</v>
      </c>
      <c r="H54" s="189">
        <f t="shared" si="42"/>
        <v>31999.262500000001</v>
      </c>
      <c r="I54" s="190">
        <f t="shared" si="42"/>
        <v>0</v>
      </c>
      <c r="J54" s="190">
        <f t="shared" si="42"/>
        <v>0</v>
      </c>
      <c r="K54" s="189">
        <f t="shared" si="42"/>
        <v>366.25</v>
      </c>
      <c r="L54" s="189">
        <f t="shared" si="42"/>
        <v>31999.262500000001</v>
      </c>
      <c r="M54" s="149"/>
      <c r="N54" s="147"/>
      <c r="O54" s="147"/>
      <c r="P54" s="147"/>
    </row>
    <row r="55" spans="1:17" s="105" customFormat="1" x14ac:dyDescent="0.25">
      <c r="A55" s="176"/>
      <c r="B55" s="181"/>
      <c r="C55" s="182"/>
      <c r="D55" s="182"/>
      <c r="E55" s="182"/>
      <c r="F55" s="183"/>
      <c r="G55" s="184"/>
      <c r="H55" s="184"/>
      <c r="I55" s="185"/>
      <c r="J55" s="185"/>
      <c r="K55" s="184"/>
      <c r="L55" s="184"/>
      <c r="M55" s="149"/>
      <c r="N55" s="147"/>
      <c r="O55" s="147"/>
      <c r="P55" s="147"/>
    </row>
    <row r="56" spans="1:17" s="105" customFormat="1" ht="25.05" customHeight="1" x14ac:dyDescent="0.25">
      <c r="A56" s="176"/>
      <c r="B56" s="186"/>
      <c r="C56" s="187"/>
      <c r="D56" s="187"/>
      <c r="E56" s="187"/>
      <c r="F56" s="188"/>
      <c r="G56" s="189"/>
      <c r="H56" s="189"/>
      <c r="I56" s="190"/>
      <c r="J56" s="190"/>
      <c r="K56" s="189"/>
      <c r="L56" s="189"/>
      <c r="M56" s="149"/>
      <c r="N56" s="147"/>
      <c r="O56" s="147"/>
      <c r="P56" s="147"/>
    </row>
    <row r="57" spans="1:17" s="105" customFormat="1" x14ac:dyDescent="0.25">
      <c r="A57" s="176"/>
      <c r="B57" s="181"/>
      <c r="C57" s="182"/>
      <c r="D57" s="182"/>
      <c r="E57" s="182"/>
      <c r="F57" s="183"/>
      <c r="G57" s="184"/>
      <c r="H57" s="184"/>
      <c r="I57" s="185"/>
      <c r="J57" s="185"/>
      <c r="K57" s="184"/>
      <c r="L57" s="184"/>
      <c r="M57" s="149"/>
      <c r="N57" s="147"/>
      <c r="O57" s="147"/>
      <c r="P57" s="147"/>
    </row>
    <row r="58" spans="1:17" s="105" customFormat="1" ht="25.05" customHeight="1" x14ac:dyDescent="0.25">
      <c r="A58" s="176"/>
      <c r="B58" s="186"/>
      <c r="C58" s="187"/>
      <c r="D58" s="187"/>
      <c r="E58" s="187"/>
      <c r="F58" s="188"/>
      <c r="G58" s="189"/>
      <c r="H58" s="189"/>
      <c r="I58" s="190"/>
      <c r="J58" s="190"/>
      <c r="K58" s="189"/>
      <c r="L58" s="189"/>
      <c r="M58" s="149"/>
      <c r="N58" s="147"/>
      <c r="O58" s="147"/>
      <c r="P58" s="147"/>
    </row>
    <row r="59" spans="1:17" s="105" customFormat="1" ht="25.05" customHeight="1" x14ac:dyDescent="0.25">
      <c r="A59" s="176"/>
      <c r="B59" s="193" t="s">
        <v>45</v>
      </c>
      <c r="C59" s="194"/>
      <c r="D59" s="194"/>
      <c r="E59" s="194"/>
      <c r="F59" s="194"/>
      <c r="G59" s="192">
        <f>SUM(G51:G58)</f>
        <v>371.79</v>
      </c>
      <c r="H59" s="192">
        <f t="shared" ref="H59:L59" si="43">SUM(H51:H58)</f>
        <v>32318.865099999999</v>
      </c>
      <c r="I59" s="192">
        <f t="shared" si="43"/>
        <v>0</v>
      </c>
      <c r="J59" s="192">
        <f t="shared" si="43"/>
        <v>0</v>
      </c>
      <c r="K59" s="192">
        <f t="shared" si="43"/>
        <v>371.79</v>
      </c>
      <c r="L59" s="192">
        <f t="shared" si="43"/>
        <v>32318.865099999999</v>
      </c>
      <c r="M59" s="142"/>
    </row>
    <row r="62" spans="1:17" s="105" customFormat="1" x14ac:dyDescent="0.25">
      <c r="A62" s="176"/>
      <c r="B62" s="177"/>
      <c r="C62" s="142"/>
      <c r="D62" s="142"/>
      <c r="E62" s="142"/>
      <c r="F62" s="178"/>
      <c r="G62" s="191"/>
      <c r="H62" s="178"/>
      <c r="I62" s="178"/>
      <c r="J62" s="178"/>
      <c r="K62" s="178"/>
      <c r="L62" s="178"/>
      <c r="M62" s="142"/>
    </row>
  </sheetData>
  <mergeCells count="24">
    <mergeCell ref="K2:L2"/>
    <mergeCell ref="K3:L3"/>
    <mergeCell ref="A4:A5"/>
    <mergeCell ref="B4:B5"/>
    <mergeCell ref="C4:C5"/>
    <mergeCell ref="E4:E5"/>
    <mergeCell ref="F4:F5"/>
    <mergeCell ref="G4:H4"/>
    <mergeCell ref="I4:J4"/>
    <mergeCell ref="K4:K5"/>
    <mergeCell ref="L4:L5"/>
    <mergeCell ref="N4:N5"/>
    <mergeCell ref="O4:O5"/>
    <mergeCell ref="P4:P5"/>
    <mergeCell ref="Q4:Q5"/>
    <mergeCell ref="A49:F49"/>
    <mergeCell ref="A13:F13"/>
    <mergeCell ref="A18:F18"/>
    <mergeCell ref="A21:F21"/>
    <mergeCell ref="A31:F31"/>
    <mergeCell ref="A37:F37"/>
    <mergeCell ref="A43:F43"/>
    <mergeCell ref="A7:F7"/>
    <mergeCell ref="D4:D5"/>
  </mergeCells>
  <phoneticPr fontId="67" type="noConversion"/>
  <printOptions horizontalCentered="1"/>
  <pageMargins left="0.25" right="0.25" top="0.75" bottom="0.75" header="0.3" footer="0.3"/>
  <pageSetup paperSize="9" scale="56"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7" tint="0.39997558519241921"/>
    <pageSetUpPr fitToPage="1"/>
  </sheetPr>
  <dimension ref="A1:P63"/>
  <sheetViews>
    <sheetView zoomScale="85" zoomScaleNormal="85" zoomScaleSheetLayoutView="85" workbookViewId="0">
      <selection activeCell="J18" sqref="J18"/>
    </sheetView>
  </sheetViews>
  <sheetFormatPr defaultColWidth="9.21875" defaultRowHeight="13.2" x14ac:dyDescent="0.25"/>
  <cols>
    <col min="1" max="1" width="3.77734375" style="176" customWidth="1"/>
    <col min="2" max="2" width="28.77734375" style="177" customWidth="1"/>
    <col min="3" max="3" width="17"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172</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296</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150"/>
      <c r="B6" s="151"/>
      <c r="C6" s="152"/>
      <c r="D6" s="152"/>
      <c r="E6" s="153"/>
      <c r="F6" s="154"/>
      <c r="G6" s="155"/>
      <c r="H6" s="156"/>
      <c r="I6" s="156"/>
      <c r="J6" s="155"/>
      <c r="K6" s="157"/>
      <c r="M6" s="158"/>
      <c r="N6" s="158"/>
      <c r="O6" s="158"/>
      <c r="P6" s="159"/>
    </row>
    <row r="7" spans="1:16" ht="15.75" customHeight="1" x14ac:dyDescent="0.25">
      <c r="A7" s="441" t="s">
        <v>111</v>
      </c>
      <c r="B7" s="442"/>
      <c r="C7" s="442"/>
      <c r="D7" s="442"/>
      <c r="E7" s="443"/>
      <c r="F7" s="160"/>
      <c r="G7" s="161"/>
      <c r="H7" s="162"/>
      <c r="I7" s="162"/>
      <c r="J7" s="161"/>
      <c r="K7" s="163"/>
      <c r="M7" s="158"/>
      <c r="N7" s="158"/>
      <c r="O7" s="158"/>
      <c r="P7" s="159"/>
    </row>
    <row r="8" spans="1:16" ht="15"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customHeight="1" x14ac:dyDescent="0.25">
      <c r="A9" s="164"/>
      <c r="B9" s="165"/>
      <c r="C9" s="166"/>
      <c r="D9" s="167"/>
      <c r="E9" s="168"/>
      <c r="F9" s="169"/>
      <c r="G9" s="170">
        <f t="shared" ref="G9:G24" si="0">+F9*E9</f>
        <v>0</v>
      </c>
      <c r="H9" s="171"/>
      <c r="I9" s="171">
        <f t="shared" ref="I9:I24" si="1">+H9*E9</f>
        <v>0</v>
      </c>
      <c r="J9" s="170">
        <f t="shared" ref="J9:K24" si="2">+H9+F9</f>
        <v>0</v>
      </c>
      <c r="K9" s="172">
        <f t="shared" si="2"/>
        <v>0</v>
      </c>
      <c r="M9" s="158">
        <f t="shared" ref="M9:M18" si="3">+H9</f>
        <v>0</v>
      </c>
      <c r="N9" s="158">
        <f t="shared" ref="N9:N18" si="4">+H9*D9/1000</f>
        <v>0</v>
      </c>
      <c r="O9" s="158">
        <f t="shared" ref="O9:O18" si="5">+J9</f>
        <v>0</v>
      </c>
      <c r="P9" s="159">
        <f t="shared" ref="P9:P18" si="6">+J9*D9/1000</f>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customHeight="1" x14ac:dyDescent="0.25">
      <c r="A13" s="441" t="s">
        <v>112</v>
      </c>
      <c r="B13" s="442"/>
      <c r="C13" s="442"/>
      <c r="D13" s="442"/>
      <c r="E13" s="443"/>
      <c r="F13" s="160"/>
      <c r="G13" s="161"/>
      <c r="H13" s="162"/>
      <c r="I13" s="162"/>
      <c r="J13" s="161"/>
      <c r="K13" s="163"/>
      <c r="M13" s="158"/>
      <c r="N13" s="158"/>
      <c r="O13" s="158"/>
      <c r="P13" s="159"/>
    </row>
    <row r="14" spans="1:16" ht="15"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75" customHeight="1" x14ac:dyDescent="0.25">
      <c r="A17" s="441" t="s">
        <v>214</v>
      </c>
      <c r="B17" s="442"/>
      <c r="C17" s="442"/>
      <c r="D17" s="442"/>
      <c r="E17" s="442"/>
      <c r="F17" s="443"/>
      <c r="G17" s="161"/>
      <c r="H17" s="162"/>
      <c r="I17" s="162"/>
      <c r="J17" s="161"/>
      <c r="K17" s="163"/>
      <c r="M17" s="158"/>
      <c r="N17" s="158"/>
      <c r="O17" s="158"/>
      <c r="P17" s="159"/>
    </row>
    <row r="18" spans="1:16" ht="41.25" customHeight="1" x14ac:dyDescent="0.25">
      <c r="A18" s="164">
        <v>1</v>
      </c>
      <c r="B18" s="165" t="s">
        <v>294</v>
      </c>
      <c r="C18" s="166" t="s">
        <v>295</v>
      </c>
      <c r="D18" s="167">
        <v>68</v>
      </c>
      <c r="E18" s="168">
        <v>87.37</v>
      </c>
      <c r="F18" s="169">
        <v>15.96</v>
      </c>
      <c r="G18" s="170">
        <v>1394.4252000000001</v>
      </c>
      <c r="H18" s="171"/>
      <c r="I18" s="171">
        <f t="shared" si="1"/>
        <v>0</v>
      </c>
      <c r="J18" s="170">
        <f t="shared" si="2"/>
        <v>15.96</v>
      </c>
      <c r="K18" s="172">
        <f t="shared" si="2"/>
        <v>1394.4252000000001</v>
      </c>
      <c r="M18" s="158">
        <f t="shared" si="3"/>
        <v>0</v>
      </c>
      <c r="N18" s="158">
        <f t="shared" si="4"/>
        <v>0</v>
      </c>
      <c r="O18" s="158">
        <f t="shared" si="5"/>
        <v>15.96</v>
      </c>
      <c r="P18" s="159">
        <f t="shared" si="6"/>
        <v>1.08528</v>
      </c>
    </row>
    <row r="19" spans="1:16" ht="33.75" customHeight="1" x14ac:dyDescent="0.25">
      <c r="A19" s="164">
        <v>2</v>
      </c>
      <c r="B19" s="165" t="s">
        <v>434</v>
      </c>
      <c r="C19" s="166" t="s">
        <v>412</v>
      </c>
      <c r="D19" s="167">
        <v>68</v>
      </c>
      <c r="E19" s="168">
        <v>87.37</v>
      </c>
      <c r="F19" s="169">
        <v>57.45</v>
      </c>
      <c r="G19" s="170">
        <v>5019.406500000001</v>
      </c>
      <c r="H19" s="171"/>
      <c r="I19" s="171">
        <f t="shared" ref="I19:I22" si="7">+H19*E19</f>
        <v>0</v>
      </c>
      <c r="J19" s="170">
        <f t="shared" ref="J19:J22" si="8">+H19+F19</f>
        <v>57.45</v>
      </c>
      <c r="K19" s="172">
        <f t="shared" ref="K19:K22" si="9">+I19+G19</f>
        <v>5019.406500000001</v>
      </c>
      <c r="M19" s="158">
        <f t="shared" ref="M19:M48" si="10">+H19</f>
        <v>0</v>
      </c>
      <c r="N19" s="158">
        <f t="shared" ref="N19:N48" si="11">+H19*D19/1000</f>
        <v>0</v>
      </c>
      <c r="O19" s="158">
        <f t="shared" ref="O19:O48" si="12">+J19</f>
        <v>57.45</v>
      </c>
      <c r="P19" s="159">
        <f t="shared" ref="P19:P48" si="13">+J19*D19/1000</f>
        <v>3.9066000000000005</v>
      </c>
    </row>
    <row r="20" spans="1:16" ht="15" customHeight="1" x14ac:dyDescent="0.25">
      <c r="A20" s="164"/>
      <c r="B20" s="165"/>
      <c r="C20" s="166"/>
      <c r="D20" s="167">
        <v>68</v>
      </c>
      <c r="E20" s="168"/>
      <c r="F20" s="169"/>
      <c r="G20" s="170"/>
      <c r="H20" s="171"/>
      <c r="I20" s="171">
        <f t="shared" si="7"/>
        <v>0</v>
      </c>
      <c r="J20" s="170">
        <f t="shared" si="8"/>
        <v>0</v>
      </c>
      <c r="K20" s="172">
        <f t="shared" si="9"/>
        <v>0</v>
      </c>
      <c r="M20" s="158">
        <f t="shared" si="10"/>
        <v>0</v>
      </c>
      <c r="N20" s="158">
        <f t="shared" si="11"/>
        <v>0</v>
      </c>
      <c r="O20" s="158">
        <f t="shared" si="12"/>
        <v>0</v>
      </c>
      <c r="P20" s="159">
        <f t="shared" si="13"/>
        <v>0</v>
      </c>
    </row>
    <row r="21" spans="1:16" ht="15" customHeight="1" x14ac:dyDescent="0.25">
      <c r="A21" s="164"/>
      <c r="B21" s="165"/>
      <c r="C21" s="166"/>
      <c r="D21" s="167"/>
      <c r="E21" s="168"/>
      <c r="F21" s="169"/>
      <c r="G21" s="170"/>
      <c r="H21" s="171"/>
      <c r="I21" s="171">
        <f t="shared" si="7"/>
        <v>0</v>
      </c>
      <c r="J21" s="170">
        <f t="shared" si="8"/>
        <v>0</v>
      </c>
      <c r="K21" s="172">
        <f t="shared" si="9"/>
        <v>0</v>
      </c>
      <c r="M21" s="158">
        <f t="shared" si="10"/>
        <v>0</v>
      </c>
      <c r="N21" s="158">
        <f t="shared" si="11"/>
        <v>0</v>
      </c>
      <c r="O21" s="158">
        <f t="shared" si="12"/>
        <v>0</v>
      </c>
      <c r="P21" s="159">
        <f t="shared" si="13"/>
        <v>0</v>
      </c>
    </row>
    <row r="22" spans="1:16" ht="15" customHeight="1" x14ac:dyDescent="0.25">
      <c r="A22" s="164"/>
      <c r="B22" s="165"/>
      <c r="C22" s="166"/>
      <c r="D22" s="167"/>
      <c r="E22" s="168"/>
      <c r="F22" s="169"/>
      <c r="G22" s="170"/>
      <c r="H22" s="171"/>
      <c r="I22" s="171">
        <f t="shared" si="7"/>
        <v>0</v>
      </c>
      <c r="J22" s="170">
        <f t="shared" si="8"/>
        <v>0</v>
      </c>
      <c r="K22" s="172">
        <f t="shared" si="9"/>
        <v>0</v>
      </c>
      <c r="M22" s="158">
        <f t="shared" si="10"/>
        <v>0</v>
      </c>
      <c r="N22" s="158">
        <f t="shared" si="11"/>
        <v>0</v>
      </c>
      <c r="O22" s="158">
        <f t="shared" si="12"/>
        <v>0</v>
      </c>
      <c r="P22" s="159">
        <f t="shared" si="13"/>
        <v>0</v>
      </c>
    </row>
    <row r="23" spans="1:16" ht="15" customHeight="1" x14ac:dyDescent="0.25">
      <c r="A23" s="164"/>
      <c r="B23" s="165"/>
      <c r="C23" s="166"/>
      <c r="D23" s="167"/>
      <c r="E23" s="168"/>
      <c r="F23" s="169"/>
      <c r="G23" s="170">
        <f t="shared" si="0"/>
        <v>0</v>
      </c>
      <c r="H23" s="171"/>
      <c r="I23" s="171">
        <f t="shared" si="1"/>
        <v>0</v>
      </c>
      <c r="J23" s="170">
        <f t="shared" si="2"/>
        <v>0</v>
      </c>
      <c r="K23" s="172">
        <f t="shared" si="2"/>
        <v>0</v>
      </c>
      <c r="M23" s="158">
        <f t="shared" si="10"/>
        <v>0</v>
      </c>
      <c r="N23" s="158">
        <f t="shared" si="11"/>
        <v>0</v>
      </c>
      <c r="O23" s="158">
        <f t="shared" si="12"/>
        <v>0</v>
      </c>
      <c r="P23" s="159">
        <f t="shared" si="13"/>
        <v>0</v>
      </c>
    </row>
    <row r="24" spans="1:16" ht="15" customHeight="1" x14ac:dyDescent="0.25">
      <c r="A24" s="164"/>
      <c r="B24" s="165"/>
      <c r="C24" s="166"/>
      <c r="D24" s="167"/>
      <c r="E24" s="168"/>
      <c r="F24" s="169"/>
      <c r="G24" s="170">
        <f t="shared" si="0"/>
        <v>0</v>
      </c>
      <c r="H24" s="171"/>
      <c r="I24" s="171">
        <f t="shared" si="1"/>
        <v>0</v>
      </c>
      <c r="J24" s="170">
        <f t="shared" si="2"/>
        <v>0</v>
      </c>
      <c r="K24" s="172">
        <f t="shared" si="2"/>
        <v>0</v>
      </c>
      <c r="M24" s="158">
        <f t="shared" si="10"/>
        <v>0</v>
      </c>
      <c r="N24" s="158">
        <f t="shared" si="11"/>
        <v>0</v>
      </c>
      <c r="O24" s="158">
        <f t="shared" si="12"/>
        <v>0</v>
      </c>
      <c r="P24" s="159">
        <f t="shared" si="13"/>
        <v>0</v>
      </c>
    </row>
    <row r="25" spans="1:16" ht="15.75" customHeight="1" x14ac:dyDescent="0.25">
      <c r="A25" s="441" t="s">
        <v>114</v>
      </c>
      <c r="B25" s="442"/>
      <c r="C25" s="442"/>
      <c r="D25" s="442"/>
      <c r="E25" s="443"/>
      <c r="F25" s="160"/>
      <c r="G25" s="161"/>
      <c r="H25" s="162"/>
      <c r="I25" s="162"/>
      <c r="J25" s="161"/>
      <c r="K25" s="163"/>
      <c r="M25" s="158">
        <f t="shared" si="10"/>
        <v>0</v>
      </c>
      <c r="N25" s="158">
        <f t="shared" si="11"/>
        <v>0</v>
      </c>
      <c r="O25" s="158">
        <f t="shared" si="12"/>
        <v>0</v>
      </c>
      <c r="P25" s="159">
        <f t="shared" si="13"/>
        <v>0</v>
      </c>
    </row>
    <row r="26" spans="1:16" ht="15" customHeight="1" x14ac:dyDescent="0.25">
      <c r="A26" s="164">
        <v>1</v>
      </c>
      <c r="B26" s="165" t="s">
        <v>173</v>
      </c>
      <c r="C26" s="166"/>
      <c r="D26" s="167">
        <v>75</v>
      </c>
      <c r="E26" s="168">
        <v>91.4</v>
      </c>
      <c r="F26" s="169">
        <v>6.12</v>
      </c>
      <c r="G26" s="170">
        <f t="shared" ref="G26:G42" si="14">+F26*E26</f>
        <v>559.36800000000005</v>
      </c>
      <c r="H26" s="171"/>
      <c r="I26" s="171"/>
      <c r="J26" s="170">
        <f t="shared" ref="J26:K41" si="15">+H26+F26</f>
        <v>6.12</v>
      </c>
      <c r="K26" s="172">
        <f t="shared" si="15"/>
        <v>559.36800000000005</v>
      </c>
      <c r="M26" s="158">
        <f t="shared" si="10"/>
        <v>0</v>
      </c>
      <c r="N26" s="158">
        <f t="shared" si="11"/>
        <v>0</v>
      </c>
      <c r="O26" s="158">
        <f t="shared" si="12"/>
        <v>6.12</v>
      </c>
      <c r="P26" s="159">
        <f t="shared" si="13"/>
        <v>0.45900000000000002</v>
      </c>
    </row>
    <row r="27" spans="1:16" ht="15" customHeight="1" x14ac:dyDescent="0.25">
      <c r="A27" s="164">
        <v>2</v>
      </c>
      <c r="B27" s="165" t="s">
        <v>118</v>
      </c>
      <c r="C27" s="166"/>
      <c r="D27" s="167">
        <v>75</v>
      </c>
      <c r="E27" s="168">
        <v>91.4</v>
      </c>
      <c r="F27" s="169">
        <v>7</v>
      </c>
      <c r="G27" s="170">
        <f t="shared" si="14"/>
        <v>639.80000000000007</v>
      </c>
      <c r="H27" s="171"/>
      <c r="I27" s="171"/>
      <c r="J27" s="170">
        <f t="shared" si="15"/>
        <v>7</v>
      </c>
      <c r="K27" s="172">
        <f t="shared" si="15"/>
        <v>639.80000000000007</v>
      </c>
      <c r="M27" s="158">
        <f t="shared" si="10"/>
        <v>0</v>
      </c>
      <c r="N27" s="158">
        <f t="shared" si="11"/>
        <v>0</v>
      </c>
      <c r="O27" s="158">
        <f t="shared" si="12"/>
        <v>7</v>
      </c>
      <c r="P27" s="159">
        <f t="shared" si="13"/>
        <v>0.52500000000000002</v>
      </c>
    </row>
    <row r="28" spans="1:16" ht="15" customHeight="1" x14ac:dyDescent="0.25">
      <c r="A28" s="164">
        <v>3</v>
      </c>
      <c r="B28" s="165" t="s">
        <v>280</v>
      </c>
      <c r="C28" s="166"/>
      <c r="D28" s="167">
        <v>75</v>
      </c>
      <c r="E28" s="168">
        <v>91.4</v>
      </c>
      <c r="F28" s="169">
        <v>16</v>
      </c>
      <c r="G28" s="170">
        <v>1462.4</v>
      </c>
      <c r="H28" s="171"/>
      <c r="I28" s="171"/>
      <c r="J28" s="170">
        <f t="shared" ref="J28" si="16">+H28+F28</f>
        <v>16</v>
      </c>
      <c r="K28" s="172">
        <f t="shared" ref="K28" si="17">+I28+G28</f>
        <v>1462.4</v>
      </c>
      <c r="M28" s="158">
        <f t="shared" si="10"/>
        <v>0</v>
      </c>
      <c r="N28" s="158">
        <f t="shared" si="11"/>
        <v>0</v>
      </c>
      <c r="O28" s="158">
        <f t="shared" si="12"/>
        <v>16</v>
      </c>
      <c r="P28" s="159">
        <f t="shared" si="13"/>
        <v>1.2</v>
      </c>
    </row>
    <row r="29" spans="1:16" ht="15" customHeight="1" x14ac:dyDescent="0.25">
      <c r="A29" s="164">
        <v>4</v>
      </c>
      <c r="B29" s="165"/>
      <c r="C29" s="166"/>
      <c r="D29" s="167">
        <v>75</v>
      </c>
      <c r="E29" s="168">
        <v>91.4</v>
      </c>
      <c r="F29" s="169"/>
      <c r="G29" s="170">
        <f t="shared" si="14"/>
        <v>0</v>
      </c>
      <c r="H29" s="171"/>
      <c r="I29" s="171"/>
      <c r="J29" s="170">
        <f t="shared" si="15"/>
        <v>0</v>
      </c>
      <c r="K29" s="172">
        <f t="shared" si="15"/>
        <v>0</v>
      </c>
      <c r="M29" s="158">
        <f t="shared" si="10"/>
        <v>0</v>
      </c>
      <c r="N29" s="158">
        <f t="shared" si="11"/>
        <v>0</v>
      </c>
      <c r="O29" s="158">
        <f t="shared" si="12"/>
        <v>0</v>
      </c>
      <c r="P29" s="159">
        <f t="shared" si="13"/>
        <v>0</v>
      </c>
    </row>
    <row r="30" spans="1:16" ht="14.25" customHeight="1" x14ac:dyDescent="0.25">
      <c r="A30" s="164"/>
      <c r="B30" s="165"/>
      <c r="C30" s="166"/>
      <c r="D30" s="167"/>
      <c r="E30" s="168"/>
      <c r="F30" s="169"/>
      <c r="G30" s="170">
        <f t="shared" si="14"/>
        <v>0</v>
      </c>
      <c r="H30" s="171"/>
      <c r="I30" s="171"/>
      <c r="J30" s="170">
        <f t="shared" si="15"/>
        <v>0</v>
      </c>
      <c r="K30" s="172">
        <f t="shared" si="15"/>
        <v>0</v>
      </c>
      <c r="M30" s="158">
        <f t="shared" si="10"/>
        <v>0</v>
      </c>
      <c r="N30" s="158">
        <f t="shared" si="11"/>
        <v>0</v>
      </c>
      <c r="O30" s="158">
        <f t="shared" si="12"/>
        <v>0</v>
      </c>
      <c r="P30" s="159">
        <f t="shared" si="13"/>
        <v>0</v>
      </c>
    </row>
    <row r="31" spans="1:16" ht="15.75" customHeight="1" x14ac:dyDescent="0.25">
      <c r="A31" s="441" t="s">
        <v>115</v>
      </c>
      <c r="B31" s="442"/>
      <c r="C31" s="442"/>
      <c r="D31" s="442"/>
      <c r="E31" s="443"/>
      <c r="F31" s="160"/>
      <c r="G31" s="161"/>
      <c r="H31" s="162"/>
      <c r="I31" s="162"/>
      <c r="J31" s="161"/>
      <c r="K31" s="163"/>
      <c r="M31" s="158">
        <f t="shared" si="10"/>
        <v>0</v>
      </c>
      <c r="N31" s="158">
        <f t="shared" si="11"/>
        <v>0</v>
      </c>
      <c r="O31" s="158">
        <f t="shared" si="12"/>
        <v>0</v>
      </c>
      <c r="P31" s="159">
        <f t="shared" si="13"/>
        <v>0</v>
      </c>
    </row>
    <row r="32" spans="1:16" ht="15" customHeight="1" x14ac:dyDescent="0.25">
      <c r="A32" s="164"/>
      <c r="B32" s="165"/>
      <c r="C32" s="166"/>
      <c r="D32" s="167"/>
      <c r="E32" s="168"/>
      <c r="F32" s="169"/>
      <c r="G32" s="170">
        <f t="shared" ref="G32" si="18">+F32*E32</f>
        <v>0</v>
      </c>
      <c r="H32" s="171"/>
      <c r="I32" s="171">
        <f t="shared" ref="I32" si="19">+H32*E32</f>
        <v>0</v>
      </c>
      <c r="J32" s="170">
        <f t="shared" ref="J32:K32" si="20">+H32+F32</f>
        <v>0</v>
      </c>
      <c r="K32" s="172">
        <f t="shared" si="20"/>
        <v>0</v>
      </c>
      <c r="M32" s="158">
        <f t="shared" si="10"/>
        <v>0</v>
      </c>
      <c r="N32" s="158">
        <f t="shared" si="11"/>
        <v>0</v>
      </c>
      <c r="O32" s="158">
        <f t="shared" si="12"/>
        <v>0</v>
      </c>
      <c r="P32" s="159">
        <f t="shared" si="13"/>
        <v>0</v>
      </c>
    </row>
    <row r="33" spans="1:16" ht="15" customHeight="1" x14ac:dyDescent="0.25">
      <c r="A33" s="164"/>
      <c r="B33" s="165"/>
      <c r="C33" s="166"/>
      <c r="D33" s="167"/>
      <c r="E33" s="168"/>
      <c r="F33" s="169"/>
      <c r="G33" s="170">
        <f t="shared" si="14"/>
        <v>0</v>
      </c>
      <c r="H33" s="171"/>
      <c r="I33" s="171">
        <f t="shared" ref="I33:I42" si="21">+H33*E33</f>
        <v>0</v>
      </c>
      <c r="J33" s="170">
        <f t="shared" si="15"/>
        <v>0</v>
      </c>
      <c r="K33" s="172">
        <f t="shared" si="15"/>
        <v>0</v>
      </c>
      <c r="M33" s="158">
        <f t="shared" si="10"/>
        <v>0</v>
      </c>
      <c r="N33" s="158">
        <f t="shared" si="11"/>
        <v>0</v>
      </c>
      <c r="O33" s="158">
        <f t="shared" si="12"/>
        <v>0</v>
      </c>
      <c r="P33" s="159">
        <f t="shared" si="13"/>
        <v>0</v>
      </c>
    </row>
    <row r="34" spans="1:16" ht="15" customHeight="1" x14ac:dyDescent="0.25">
      <c r="A34" s="164"/>
      <c r="B34" s="165"/>
      <c r="C34" s="166"/>
      <c r="D34" s="167"/>
      <c r="E34" s="168"/>
      <c r="F34" s="169"/>
      <c r="G34" s="170">
        <f t="shared" si="14"/>
        <v>0</v>
      </c>
      <c r="H34" s="171"/>
      <c r="I34" s="171">
        <f t="shared" si="21"/>
        <v>0</v>
      </c>
      <c r="J34" s="170">
        <f t="shared" si="15"/>
        <v>0</v>
      </c>
      <c r="K34" s="172">
        <f t="shared" si="15"/>
        <v>0</v>
      </c>
      <c r="M34" s="158">
        <f t="shared" si="10"/>
        <v>0</v>
      </c>
      <c r="N34" s="158">
        <f t="shared" si="11"/>
        <v>0</v>
      </c>
      <c r="O34" s="158">
        <f t="shared" si="12"/>
        <v>0</v>
      </c>
      <c r="P34" s="159">
        <f t="shared" si="13"/>
        <v>0</v>
      </c>
    </row>
    <row r="35" spans="1:16" ht="15" customHeight="1" x14ac:dyDescent="0.25">
      <c r="A35" s="164"/>
      <c r="B35" s="165"/>
      <c r="C35" s="166"/>
      <c r="D35" s="167"/>
      <c r="E35" s="168"/>
      <c r="F35" s="169"/>
      <c r="G35" s="170">
        <f t="shared" si="14"/>
        <v>0</v>
      </c>
      <c r="H35" s="171"/>
      <c r="I35" s="171">
        <f t="shared" si="21"/>
        <v>0</v>
      </c>
      <c r="J35" s="170">
        <f t="shared" si="15"/>
        <v>0</v>
      </c>
      <c r="K35" s="172">
        <f t="shared" si="15"/>
        <v>0</v>
      </c>
      <c r="M35" s="158">
        <f t="shared" si="10"/>
        <v>0</v>
      </c>
      <c r="N35" s="158">
        <f t="shared" si="11"/>
        <v>0</v>
      </c>
      <c r="O35" s="158">
        <f t="shared" si="12"/>
        <v>0</v>
      </c>
      <c r="P35" s="159">
        <f t="shared" si="13"/>
        <v>0</v>
      </c>
    </row>
    <row r="36" spans="1:16" ht="15" customHeight="1" x14ac:dyDescent="0.25">
      <c r="A36" s="164"/>
      <c r="B36" s="165"/>
      <c r="C36" s="166"/>
      <c r="D36" s="167"/>
      <c r="E36" s="168"/>
      <c r="F36" s="169"/>
      <c r="G36" s="170">
        <f t="shared" si="14"/>
        <v>0</v>
      </c>
      <c r="H36" s="171"/>
      <c r="I36" s="171">
        <f t="shared" si="21"/>
        <v>0</v>
      </c>
      <c r="J36" s="170">
        <f t="shared" si="15"/>
        <v>0</v>
      </c>
      <c r="K36" s="172">
        <f t="shared" si="15"/>
        <v>0</v>
      </c>
      <c r="M36" s="158">
        <f t="shared" si="10"/>
        <v>0</v>
      </c>
      <c r="N36" s="158">
        <f t="shared" si="11"/>
        <v>0</v>
      </c>
      <c r="O36" s="158">
        <f t="shared" si="12"/>
        <v>0</v>
      </c>
      <c r="P36" s="159">
        <f t="shared" si="13"/>
        <v>0</v>
      </c>
    </row>
    <row r="37" spans="1:16" ht="15.75" customHeight="1" x14ac:dyDescent="0.25">
      <c r="A37" s="441" t="s">
        <v>116</v>
      </c>
      <c r="B37" s="442"/>
      <c r="C37" s="442"/>
      <c r="D37" s="442"/>
      <c r="E37" s="443"/>
      <c r="F37" s="160"/>
      <c r="G37" s="161"/>
      <c r="H37" s="162"/>
      <c r="I37" s="162"/>
      <c r="J37" s="161"/>
      <c r="K37" s="163"/>
      <c r="M37" s="158">
        <f t="shared" si="10"/>
        <v>0</v>
      </c>
      <c r="N37" s="158">
        <f t="shared" si="11"/>
        <v>0</v>
      </c>
      <c r="O37" s="158">
        <f t="shared" si="12"/>
        <v>0</v>
      </c>
      <c r="P37" s="159">
        <f t="shared" si="13"/>
        <v>0</v>
      </c>
    </row>
    <row r="38" spans="1:16" ht="15" customHeight="1" x14ac:dyDescent="0.25">
      <c r="A38" s="164"/>
      <c r="B38" s="165"/>
      <c r="C38" s="166"/>
      <c r="D38" s="167"/>
      <c r="E38" s="168"/>
      <c r="F38" s="169"/>
      <c r="G38" s="170">
        <f t="shared" ref="G38" si="22">+F38*E38</f>
        <v>0</v>
      </c>
      <c r="H38" s="171"/>
      <c r="I38" s="171">
        <f t="shared" ref="I38" si="23">+H38*E38</f>
        <v>0</v>
      </c>
      <c r="J38" s="170">
        <f t="shared" ref="J38:K38" si="24">+H38+F38</f>
        <v>0</v>
      </c>
      <c r="K38" s="172">
        <f t="shared" si="24"/>
        <v>0</v>
      </c>
      <c r="M38" s="158">
        <f t="shared" si="10"/>
        <v>0</v>
      </c>
      <c r="N38" s="158">
        <f t="shared" si="11"/>
        <v>0</v>
      </c>
      <c r="O38" s="158">
        <f t="shared" si="12"/>
        <v>0</v>
      </c>
      <c r="P38" s="159">
        <f t="shared" si="13"/>
        <v>0</v>
      </c>
    </row>
    <row r="39" spans="1:16" ht="15" customHeight="1" x14ac:dyDescent="0.25">
      <c r="A39" s="164"/>
      <c r="B39" s="165"/>
      <c r="C39" s="166"/>
      <c r="D39" s="167"/>
      <c r="E39" s="168"/>
      <c r="F39" s="169"/>
      <c r="G39" s="170">
        <f t="shared" si="14"/>
        <v>0</v>
      </c>
      <c r="H39" s="171"/>
      <c r="I39" s="171">
        <f t="shared" si="21"/>
        <v>0</v>
      </c>
      <c r="J39" s="170">
        <f t="shared" si="15"/>
        <v>0</v>
      </c>
      <c r="K39" s="172">
        <f t="shared" si="15"/>
        <v>0</v>
      </c>
      <c r="M39" s="158">
        <f t="shared" si="10"/>
        <v>0</v>
      </c>
      <c r="N39" s="158">
        <f t="shared" si="11"/>
        <v>0</v>
      </c>
      <c r="O39" s="158">
        <f t="shared" si="12"/>
        <v>0</v>
      </c>
      <c r="P39" s="159">
        <f t="shared" si="13"/>
        <v>0</v>
      </c>
    </row>
    <row r="40" spans="1:16" ht="15" customHeight="1" x14ac:dyDescent="0.25">
      <c r="A40" s="164"/>
      <c r="B40" s="165"/>
      <c r="C40" s="166"/>
      <c r="D40" s="167"/>
      <c r="E40" s="168"/>
      <c r="F40" s="169"/>
      <c r="G40" s="170">
        <f t="shared" si="14"/>
        <v>0</v>
      </c>
      <c r="H40" s="171"/>
      <c r="I40" s="171">
        <f t="shared" si="21"/>
        <v>0</v>
      </c>
      <c r="J40" s="170">
        <f t="shared" si="15"/>
        <v>0</v>
      </c>
      <c r="K40" s="172">
        <f t="shared" si="15"/>
        <v>0</v>
      </c>
      <c r="M40" s="158">
        <f t="shared" si="10"/>
        <v>0</v>
      </c>
      <c r="N40" s="158">
        <f t="shared" si="11"/>
        <v>0</v>
      </c>
      <c r="O40" s="158">
        <f t="shared" si="12"/>
        <v>0</v>
      </c>
      <c r="P40" s="159">
        <f t="shared" si="13"/>
        <v>0</v>
      </c>
    </row>
    <row r="41" spans="1:16" ht="15" customHeight="1" x14ac:dyDescent="0.25">
      <c r="A41" s="164"/>
      <c r="B41" s="165"/>
      <c r="C41" s="166"/>
      <c r="D41" s="167"/>
      <c r="E41" s="168"/>
      <c r="F41" s="169"/>
      <c r="G41" s="170">
        <f t="shared" si="14"/>
        <v>0</v>
      </c>
      <c r="H41" s="171"/>
      <c r="I41" s="171">
        <f t="shared" si="21"/>
        <v>0</v>
      </c>
      <c r="J41" s="170">
        <f t="shared" si="15"/>
        <v>0</v>
      </c>
      <c r="K41" s="172">
        <f t="shared" si="15"/>
        <v>0</v>
      </c>
      <c r="M41" s="158">
        <f t="shared" si="10"/>
        <v>0</v>
      </c>
      <c r="N41" s="158">
        <f t="shared" si="11"/>
        <v>0</v>
      </c>
      <c r="O41" s="158">
        <f t="shared" si="12"/>
        <v>0</v>
      </c>
      <c r="P41" s="159">
        <f t="shared" si="13"/>
        <v>0</v>
      </c>
    </row>
    <row r="42" spans="1:16" ht="15" customHeight="1" x14ac:dyDescent="0.25">
      <c r="A42" s="164"/>
      <c r="B42" s="165"/>
      <c r="C42" s="166"/>
      <c r="D42" s="167"/>
      <c r="E42" s="168"/>
      <c r="F42" s="169"/>
      <c r="G42" s="170">
        <f t="shared" si="14"/>
        <v>0</v>
      </c>
      <c r="H42" s="171"/>
      <c r="I42" s="171">
        <f t="shared" si="21"/>
        <v>0</v>
      </c>
      <c r="J42" s="170">
        <f t="shared" ref="J42:K42" si="25">+H42+F42</f>
        <v>0</v>
      </c>
      <c r="K42" s="172">
        <f t="shared" si="25"/>
        <v>0</v>
      </c>
      <c r="M42" s="158">
        <f t="shared" si="10"/>
        <v>0</v>
      </c>
      <c r="N42" s="158">
        <f t="shared" si="11"/>
        <v>0</v>
      </c>
      <c r="O42" s="158">
        <f t="shared" si="12"/>
        <v>0</v>
      </c>
      <c r="P42" s="159">
        <f t="shared" si="13"/>
        <v>0</v>
      </c>
    </row>
    <row r="43" spans="1:16" ht="15.75" customHeight="1" x14ac:dyDescent="0.25">
      <c r="A43" s="441" t="s">
        <v>117</v>
      </c>
      <c r="B43" s="442"/>
      <c r="C43" s="442"/>
      <c r="D43" s="442"/>
      <c r="E43" s="443"/>
      <c r="F43" s="160"/>
      <c r="G43" s="161"/>
      <c r="H43" s="162"/>
      <c r="I43" s="162"/>
      <c r="J43" s="161"/>
      <c r="K43" s="163"/>
      <c r="M43" s="158">
        <f t="shared" si="10"/>
        <v>0</v>
      </c>
      <c r="N43" s="158">
        <f t="shared" si="11"/>
        <v>0</v>
      </c>
      <c r="O43" s="158">
        <f t="shared" si="12"/>
        <v>0</v>
      </c>
      <c r="P43" s="159">
        <f t="shared" si="13"/>
        <v>0</v>
      </c>
    </row>
    <row r="44" spans="1:16" ht="15" customHeight="1" x14ac:dyDescent="0.25">
      <c r="A44" s="164"/>
      <c r="B44" s="165"/>
      <c r="C44" s="166"/>
      <c r="D44" s="167"/>
      <c r="E44" s="168"/>
      <c r="F44" s="169"/>
      <c r="G44" s="170">
        <f t="shared" ref="G44" si="26">+F44*E44</f>
        <v>0</v>
      </c>
      <c r="H44" s="171"/>
      <c r="I44" s="171">
        <f t="shared" ref="I44" si="27">+H44*E44</f>
        <v>0</v>
      </c>
      <c r="J44" s="170">
        <f t="shared" ref="J44:K44" si="28">+H44+F44</f>
        <v>0</v>
      </c>
      <c r="K44" s="172">
        <f t="shared" si="28"/>
        <v>0</v>
      </c>
      <c r="M44" s="158">
        <f t="shared" si="10"/>
        <v>0</v>
      </c>
      <c r="N44" s="158">
        <f t="shared" si="11"/>
        <v>0</v>
      </c>
      <c r="O44" s="158">
        <f t="shared" si="12"/>
        <v>0</v>
      </c>
      <c r="P44" s="159">
        <f t="shared" si="13"/>
        <v>0</v>
      </c>
    </row>
    <row r="45" spans="1:16" ht="15" customHeight="1" x14ac:dyDescent="0.25">
      <c r="A45" s="164"/>
      <c r="B45" s="165"/>
      <c r="C45" s="166"/>
      <c r="D45" s="167"/>
      <c r="E45" s="168"/>
      <c r="F45" s="169"/>
      <c r="G45" s="170"/>
      <c r="H45" s="171"/>
      <c r="I45" s="171"/>
      <c r="J45" s="170"/>
      <c r="K45" s="172"/>
      <c r="M45" s="158">
        <f t="shared" si="10"/>
        <v>0</v>
      </c>
      <c r="N45" s="158">
        <f t="shared" si="11"/>
        <v>0</v>
      </c>
      <c r="O45" s="158">
        <f t="shared" si="12"/>
        <v>0</v>
      </c>
      <c r="P45" s="159">
        <f t="shared" si="13"/>
        <v>0</v>
      </c>
    </row>
    <row r="46" spans="1:16" ht="15" customHeight="1" x14ac:dyDescent="0.25">
      <c r="A46" s="164"/>
      <c r="B46" s="165"/>
      <c r="C46" s="166"/>
      <c r="D46" s="167"/>
      <c r="E46" s="168"/>
      <c r="F46" s="169"/>
      <c r="G46" s="170">
        <f t="shared" ref="G46:G48" si="29">+F46*E46</f>
        <v>0</v>
      </c>
      <c r="H46" s="171"/>
      <c r="I46" s="171">
        <f t="shared" ref="I46:I48" si="30">+H46*E46</f>
        <v>0</v>
      </c>
      <c r="J46" s="170">
        <f t="shared" ref="J46:K48" si="31">+H46+F46</f>
        <v>0</v>
      </c>
      <c r="K46" s="172">
        <f t="shared" si="31"/>
        <v>0</v>
      </c>
      <c r="M46" s="158">
        <f t="shared" si="10"/>
        <v>0</v>
      </c>
      <c r="N46" s="158">
        <f t="shared" si="11"/>
        <v>0</v>
      </c>
      <c r="O46" s="158">
        <f t="shared" si="12"/>
        <v>0</v>
      </c>
      <c r="P46" s="159">
        <f t="shared" si="13"/>
        <v>0</v>
      </c>
    </row>
    <row r="47" spans="1:16" ht="15" customHeight="1" x14ac:dyDescent="0.25">
      <c r="A47" s="164"/>
      <c r="B47" s="165"/>
      <c r="C47" s="166"/>
      <c r="D47" s="167"/>
      <c r="E47" s="168"/>
      <c r="F47" s="169"/>
      <c r="G47" s="170">
        <f t="shared" si="29"/>
        <v>0</v>
      </c>
      <c r="H47" s="171"/>
      <c r="I47" s="171">
        <f t="shared" si="30"/>
        <v>0</v>
      </c>
      <c r="J47" s="170">
        <f t="shared" si="31"/>
        <v>0</v>
      </c>
      <c r="K47" s="172">
        <f t="shared" si="31"/>
        <v>0</v>
      </c>
      <c r="M47" s="158">
        <f t="shared" si="10"/>
        <v>0</v>
      </c>
      <c r="N47" s="158">
        <f t="shared" si="11"/>
        <v>0</v>
      </c>
      <c r="O47" s="158">
        <f t="shared" si="12"/>
        <v>0</v>
      </c>
      <c r="P47" s="159">
        <f t="shared" si="13"/>
        <v>0</v>
      </c>
    </row>
    <row r="48" spans="1:16" ht="15" customHeight="1" thickBot="1" x14ac:dyDescent="0.3">
      <c r="A48" s="164"/>
      <c r="B48" s="165"/>
      <c r="C48" s="166"/>
      <c r="D48" s="167"/>
      <c r="E48" s="168"/>
      <c r="F48" s="169"/>
      <c r="G48" s="170">
        <f t="shared" si="29"/>
        <v>0</v>
      </c>
      <c r="H48" s="171"/>
      <c r="I48" s="171">
        <f t="shared" si="30"/>
        <v>0</v>
      </c>
      <c r="J48" s="170">
        <f t="shared" si="31"/>
        <v>0</v>
      </c>
      <c r="K48" s="172">
        <f t="shared" si="31"/>
        <v>0</v>
      </c>
      <c r="M48" s="158">
        <f t="shared" si="10"/>
        <v>0</v>
      </c>
      <c r="N48" s="158">
        <f t="shared" si="11"/>
        <v>0</v>
      </c>
      <c r="O48" s="158">
        <f t="shared" si="12"/>
        <v>0</v>
      </c>
      <c r="P48" s="159">
        <f t="shared" si="13"/>
        <v>0</v>
      </c>
    </row>
    <row r="49" spans="1:16" ht="35.1" customHeight="1" thickBot="1" x14ac:dyDescent="0.3">
      <c r="A49" s="444" t="str">
        <f>CONCATENATE("TOTAL (",A2," ",D2,") =")</f>
        <v>TOTAL (Screed Measurements - L-28 ) =</v>
      </c>
      <c r="B49" s="445"/>
      <c r="C49" s="445"/>
      <c r="D49" s="445"/>
      <c r="E49" s="446"/>
      <c r="F49" s="173">
        <f t="shared" ref="F49:K49" si="32">SUM(F6:F48)</f>
        <v>102.53</v>
      </c>
      <c r="G49" s="173">
        <f t="shared" si="32"/>
        <v>9075.3997000000018</v>
      </c>
      <c r="H49" s="174">
        <f t="shared" si="32"/>
        <v>0</v>
      </c>
      <c r="I49" s="174">
        <f t="shared" si="32"/>
        <v>0</v>
      </c>
      <c r="J49" s="173">
        <f t="shared" si="32"/>
        <v>102.53</v>
      </c>
      <c r="K49" s="175">
        <f t="shared" si="32"/>
        <v>9075.3997000000018</v>
      </c>
      <c r="M49" s="158">
        <f>+SUM(M6:M48)</f>
        <v>0</v>
      </c>
      <c r="N49" s="158">
        <f>+SUM(N6:N48)</f>
        <v>0</v>
      </c>
      <c r="O49" s="158">
        <f>+SUM(O6:O48)</f>
        <v>102.53</v>
      </c>
      <c r="P49" s="158">
        <f>+SUM(P6:P48)</f>
        <v>7.1758800000000003</v>
      </c>
    </row>
    <row r="50" spans="1:16" x14ac:dyDescent="0.25">
      <c r="I50" s="179"/>
      <c r="J50" s="180"/>
      <c r="K50" s="180"/>
      <c r="M50" s="147"/>
      <c r="N50" s="147"/>
      <c r="O50" s="147"/>
    </row>
    <row r="51" spans="1:16" s="105" customFormat="1" x14ac:dyDescent="0.25">
      <c r="A51" s="176"/>
      <c r="B51" s="177"/>
      <c r="C51" s="142"/>
      <c r="D51" s="142"/>
      <c r="E51" s="178"/>
      <c r="F51" s="178"/>
      <c r="G51" s="178"/>
      <c r="H51" s="178"/>
      <c r="I51" s="179"/>
      <c r="J51" s="179">
        <f>SUM(J7:J48)</f>
        <v>102.53</v>
      </c>
      <c r="K51" s="179">
        <f>SUM(K7:K48)</f>
        <v>9075.3997000000018</v>
      </c>
      <c r="L51" s="142"/>
      <c r="M51" s="147"/>
      <c r="N51" s="147"/>
      <c r="O51" s="147"/>
    </row>
    <row r="52" spans="1:16" s="105" customFormat="1" x14ac:dyDescent="0.25">
      <c r="A52" s="176"/>
      <c r="B52" s="181">
        <f>+A6</f>
        <v>0</v>
      </c>
      <c r="C52" s="182"/>
      <c r="D52" s="182"/>
      <c r="E52" s="183"/>
      <c r="F52" s="184"/>
      <c r="G52" s="184"/>
      <c r="H52" s="185"/>
      <c r="I52" s="185"/>
      <c r="J52" s="184"/>
      <c r="K52" s="184"/>
      <c r="L52" s="149"/>
      <c r="M52" s="147"/>
      <c r="N52" s="147"/>
      <c r="O52" s="147"/>
    </row>
    <row r="53" spans="1:16" s="105" customFormat="1" ht="25.05" customHeight="1" x14ac:dyDescent="0.25">
      <c r="A53" s="176"/>
      <c r="B53" s="186" t="str">
        <f>A25</f>
        <v>From 71mm to 80mm thick</v>
      </c>
      <c r="C53" s="187"/>
      <c r="D53" s="187"/>
      <c r="E53" s="188"/>
      <c r="F53" s="189">
        <f>+SUM(F26:F30)</f>
        <v>29.12</v>
      </c>
      <c r="G53" s="189">
        <f t="shared" ref="G53:K53" si="33">+SUM(G26:G30)</f>
        <v>2661.5680000000002</v>
      </c>
      <c r="H53" s="190">
        <f t="shared" si="33"/>
        <v>0</v>
      </c>
      <c r="I53" s="190">
        <f t="shared" si="33"/>
        <v>0</v>
      </c>
      <c r="J53" s="189">
        <f t="shared" si="33"/>
        <v>29.12</v>
      </c>
      <c r="K53" s="189">
        <f t="shared" si="33"/>
        <v>2661.5680000000002</v>
      </c>
      <c r="L53" s="149"/>
      <c r="M53" s="147"/>
      <c r="N53" s="147"/>
      <c r="O53" s="147"/>
    </row>
    <row r="54" spans="1:16" s="105" customFormat="1" x14ac:dyDescent="0.25">
      <c r="A54" s="176"/>
      <c r="B54" s="181"/>
      <c r="C54" s="182"/>
      <c r="D54" s="182"/>
      <c r="E54" s="183"/>
      <c r="F54" s="184"/>
      <c r="G54" s="184"/>
      <c r="H54" s="185"/>
      <c r="I54" s="185"/>
      <c r="J54" s="184"/>
      <c r="K54" s="184"/>
      <c r="L54" s="149"/>
      <c r="M54" s="147"/>
      <c r="N54" s="147"/>
      <c r="O54" s="147"/>
    </row>
    <row r="55" spans="1:16" s="105" customFormat="1" ht="25.05" customHeight="1" x14ac:dyDescent="0.25">
      <c r="A55" s="176"/>
      <c r="B55" s="186" t="str">
        <f>A17</f>
        <v>From 61mm to 70mm thick(Pre Packed )</v>
      </c>
      <c r="C55" s="187"/>
      <c r="D55" s="187"/>
      <c r="E55" s="188"/>
      <c r="F55" s="189">
        <f>SUM(F18:F24)</f>
        <v>73.41</v>
      </c>
      <c r="G55" s="189">
        <f t="shared" ref="G55:K55" si="34">SUM(G18:G24)</f>
        <v>6413.8317000000006</v>
      </c>
      <c r="H55" s="190">
        <f t="shared" si="34"/>
        <v>0</v>
      </c>
      <c r="I55" s="190">
        <f t="shared" si="34"/>
        <v>0</v>
      </c>
      <c r="J55" s="189">
        <f t="shared" si="34"/>
        <v>73.41</v>
      </c>
      <c r="K55" s="189">
        <f t="shared" si="34"/>
        <v>6413.8317000000006</v>
      </c>
      <c r="L55" s="149"/>
      <c r="M55" s="147"/>
      <c r="N55" s="147"/>
      <c r="O55" s="147"/>
    </row>
    <row r="56" spans="1:16" s="105" customFormat="1" x14ac:dyDescent="0.25">
      <c r="A56" s="176"/>
      <c r="B56" s="181"/>
      <c r="C56" s="182"/>
      <c r="D56" s="182"/>
      <c r="E56" s="183"/>
      <c r="F56" s="184"/>
      <c r="G56" s="184"/>
      <c r="H56" s="185"/>
      <c r="I56" s="185"/>
      <c r="J56" s="184"/>
      <c r="K56" s="184"/>
      <c r="L56" s="149"/>
      <c r="M56" s="147"/>
      <c r="N56" s="147"/>
      <c r="O56" s="147"/>
    </row>
    <row r="57" spans="1:16" s="105" customFormat="1" ht="25.05" customHeight="1" x14ac:dyDescent="0.25">
      <c r="A57" s="176"/>
      <c r="B57" s="186"/>
      <c r="C57" s="187"/>
      <c r="D57" s="187"/>
      <c r="E57" s="188"/>
      <c r="F57" s="189"/>
      <c r="G57" s="189"/>
      <c r="H57" s="190"/>
      <c r="I57" s="190"/>
      <c r="J57" s="189"/>
      <c r="K57" s="189"/>
      <c r="L57" s="149"/>
      <c r="M57" s="147"/>
      <c r="N57" s="147"/>
      <c r="O57" s="147"/>
    </row>
    <row r="58" spans="1:16" s="105" customFormat="1" x14ac:dyDescent="0.25">
      <c r="A58" s="176"/>
      <c r="B58" s="181"/>
      <c r="C58" s="182"/>
      <c r="D58" s="182"/>
      <c r="E58" s="183"/>
      <c r="F58" s="184"/>
      <c r="G58" s="184"/>
      <c r="H58" s="185"/>
      <c r="I58" s="185"/>
      <c r="J58" s="184"/>
      <c r="K58" s="184"/>
      <c r="L58" s="149"/>
      <c r="M58" s="147"/>
      <c r="N58" s="147"/>
      <c r="O58" s="147"/>
    </row>
    <row r="59" spans="1:16" s="105" customFormat="1" ht="25.05" customHeight="1" x14ac:dyDescent="0.25">
      <c r="A59" s="176"/>
      <c r="B59" s="186"/>
      <c r="C59" s="187"/>
      <c r="D59" s="187"/>
      <c r="E59" s="188"/>
      <c r="F59" s="189"/>
      <c r="G59" s="189"/>
      <c r="H59" s="190"/>
      <c r="I59" s="190"/>
      <c r="J59" s="189"/>
      <c r="K59" s="189"/>
      <c r="L59" s="149"/>
      <c r="M59" s="147"/>
      <c r="N59" s="147"/>
      <c r="O59" s="147"/>
    </row>
    <row r="60" spans="1:16" s="105" customFormat="1" ht="25.05" customHeight="1" x14ac:dyDescent="0.25">
      <c r="A60" s="176"/>
      <c r="B60" s="193" t="s">
        <v>45</v>
      </c>
      <c r="C60" s="194"/>
      <c r="D60" s="194"/>
      <c r="E60" s="194"/>
      <c r="F60" s="192">
        <f t="shared" ref="F60:K60" si="35">SUM(F52:F59)</f>
        <v>102.53</v>
      </c>
      <c r="G60" s="192">
        <f t="shared" si="35"/>
        <v>9075.3997000000018</v>
      </c>
      <c r="H60" s="192">
        <f t="shared" si="35"/>
        <v>0</v>
      </c>
      <c r="I60" s="192">
        <f t="shared" si="35"/>
        <v>0</v>
      </c>
      <c r="J60" s="192">
        <f t="shared" si="35"/>
        <v>102.53</v>
      </c>
      <c r="K60" s="192">
        <f t="shared" si="35"/>
        <v>9075.3997000000018</v>
      </c>
      <c r="L60" s="142"/>
    </row>
    <row r="63" spans="1:16" s="105" customFormat="1" x14ac:dyDescent="0.25">
      <c r="A63" s="176"/>
      <c r="B63" s="177"/>
      <c r="C63" s="142"/>
      <c r="D63" s="142"/>
      <c r="E63" s="178"/>
      <c r="F63" s="191"/>
      <c r="G63" s="178"/>
      <c r="H63" s="178"/>
      <c r="I63" s="178"/>
      <c r="J63" s="178"/>
      <c r="K63" s="178"/>
      <c r="L63" s="142"/>
    </row>
  </sheetData>
  <mergeCells count="23">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3:E43"/>
    <mergeCell ref="A7:E7"/>
    <mergeCell ref="A49:E49"/>
    <mergeCell ref="A13:E13"/>
    <mergeCell ref="A25:E25"/>
    <mergeCell ref="A31:E31"/>
    <mergeCell ref="A37:E37"/>
    <mergeCell ref="A17:F17"/>
  </mergeCells>
  <printOptions horizontalCentered="1"/>
  <pageMargins left="0.25" right="0.25" top="0.75" bottom="0.75" header="0.3" footer="0.3"/>
  <pageSetup paperSize="9" scale="6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7" tint="0.39997558519241921"/>
    <pageSetUpPr fitToPage="1"/>
  </sheetPr>
  <dimension ref="A1:R53"/>
  <sheetViews>
    <sheetView topLeftCell="A16" zoomScale="85" zoomScaleNormal="85" zoomScaleSheetLayoutView="85" workbookViewId="0">
      <selection activeCell="K31" sqref="K31"/>
    </sheetView>
  </sheetViews>
  <sheetFormatPr defaultColWidth="9.21875" defaultRowHeight="13.2" x14ac:dyDescent="0.25"/>
  <cols>
    <col min="1" max="1" width="3.77734375" style="176" customWidth="1"/>
    <col min="2" max="2" width="28.77734375" style="177" customWidth="1"/>
    <col min="3" max="3" width="5.44140625" style="142" customWidth="1"/>
    <col min="4" max="4" width="36.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232</v>
      </c>
      <c r="B2" s="145"/>
      <c r="C2" s="149"/>
      <c r="D2" s="149"/>
      <c r="E2" s="149"/>
      <c r="F2" s="134"/>
      <c r="G2" s="134"/>
      <c r="H2" s="134"/>
      <c r="I2" s="134"/>
      <c r="J2" s="134"/>
      <c r="K2" s="424">
        <f>+'1172-001'!H11</f>
        <v>44977</v>
      </c>
      <c r="L2" s="424"/>
      <c r="N2" s="147"/>
      <c r="O2" s="147"/>
      <c r="P2" s="147"/>
      <c r="Q2" s="147"/>
    </row>
    <row r="3" spans="1:18" s="111" customFormat="1" ht="13.8" thickBot="1" x14ac:dyDescent="0.3">
      <c r="A3" s="115"/>
      <c r="B3" s="145"/>
      <c r="F3" s="134"/>
      <c r="G3" s="134"/>
      <c r="H3" s="134"/>
      <c r="I3" s="134"/>
      <c r="J3" s="134"/>
      <c r="K3" s="424" t="str">
        <f>+'1172-001'!H12</f>
        <v>PY-2927-1172-009</v>
      </c>
      <c r="L3" s="424"/>
      <c r="N3" s="147"/>
      <c r="O3" s="147"/>
      <c r="P3" s="147"/>
      <c r="Q3" s="147"/>
    </row>
    <row r="4" spans="1:18"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8"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41" t="s">
        <v>111</v>
      </c>
      <c r="B7" s="442"/>
      <c r="C7" s="442"/>
      <c r="D7" s="442"/>
      <c r="E7" s="442"/>
      <c r="F7" s="443"/>
      <c r="G7" s="160"/>
      <c r="H7" s="161"/>
      <c r="I7" s="162"/>
      <c r="J7" s="162"/>
      <c r="K7" s="161"/>
      <c r="L7" s="163"/>
      <c r="N7" s="158"/>
      <c r="O7" s="158"/>
      <c r="P7" s="158"/>
      <c r="Q7" s="159"/>
      <c r="R7" s="142" t="s">
        <v>239</v>
      </c>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8" ht="15" customHeight="1" x14ac:dyDescent="0.25">
      <c r="A9" s="164"/>
      <c r="B9" s="165"/>
      <c r="C9" s="166"/>
      <c r="D9" s="166"/>
      <c r="E9" s="167"/>
      <c r="F9" s="168"/>
      <c r="G9" s="169"/>
      <c r="H9" s="170">
        <f t="shared" ref="H9:H12" si="0">+G9*F9</f>
        <v>0</v>
      </c>
      <c r="I9" s="171"/>
      <c r="J9" s="171">
        <f t="shared" ref="J9:J23" si="1">+I9*F9</f>
        <v>0</v>
      </c>
      <c r="K9" s="170">
        <f t="shared" ref="K9:L23" si="2">+I9+G9</f>
        <v>0</v>
      </c>
      <c r="L9" s="172">
        <f t="shared" si="2"/>
        <v>0</v>
      </c>
      <c r="N9" s="158">
        <f t="shared" ref="N9:N12" si="3">+I9</f>
        <v>0</v>
      </c>
      <c r="O9" s="158">
        <f t="shared" ref="O9:O12" si="4">+I9*E9/1000</f>
        <v>0</v>
      </c>
      <c r="P9" s="158">
        <f t="shared" ref="P9:P12" si="5">+K9</f>
        <v>0</v>
      </c>
      <c r="Q9" s="159">
        <f t="shared" ref="Q9:Q12" si="6">+K9*E9/1000</f>
        <v>0</v>
      </c>
    </row>
    <row r="10" spans="1:18" ht="15"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8" ht="15"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8" ht="15"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8" ht="15.75" customHeight="1" x14ac:dyDescent="0.25">
      <c r="A13" s="441" t="s">
        <v>112</v>
      </c>
      <c r="B13" s="442"/>
      <c r="C13" s="442"/>
      <c r="D13" s="442"/>
      <c r="E13" s="442"/>
      <c r="F13" s="443"/>
      <c r="G13" s="160"/>
      <c r="H13" s="161"/>
      <c r="I13" s="162"/>
      <c r="J13" s="162"/>
      <c r="K13" s="161"/>
      <c r="L13" s="163"/>
      <c r="N13" s="158"/>
      <c r="O13" s="158"/>
      <c r="P13" s="158"/>
      <c r="Q13" s="159"/>
    </row>
    <row r="14" spans="1:18" ht="30" customHeight="1" x14ac:dyDescent="0.25">
      <c r="A14" s="164">
        <v>1</v>
      </c>
      <c r="B14" s="165" t="s">
        <v>222</v>
      </c>
      <c r="C14" s="166"/>
      <c r="D14" s="166" t="s">
        <v>281</v>
      </c>
      <c r="E14" s="167">
        <v>60</v>
      </c>
      <c r="F14" s="168">
        <v>57.69</v>
      </c>
      <c r="G14" s="169">
        <v>5.54</v>
      </c>
      <c r="H14" s="170">
        <f>+G14*F14</f>
        <v>319.6026</v>
      </c>
      <c r="I14" s="171"/>
      <c r="J14" s="171"/>
      <c r="K14" s="170">
        <f>+(I14+G14)</f>
        <v>5.54</v>
      </c>
      <c r="L14" s="172">
        <f>+J14+H14</f>
        <v>319.6026</v>
      </c>
      <c r="N14" s="158">
        <f>+I14</f>
        <v>0</v>
      </c>
      <c r="O14" s="158">
        <f>+I14*E14/1000</f>
        <v>0</v>
      </c>
      <c r="P14" s="158">
        <f>+K14</f>
        <v>5.54</v>
      </c>
      <c r="Q14" s="159">
        <f>+K14*E14/1000</f>
        <v>0.33239999999999997</v>
      </c>
    </row>
    <row r="15" spans="1:18" ht="28.5" customHeight="1" x14ac:dyDescent="0.25">
      <c r="A15" s="164">
        <v>2</v>
      </c>
      <c r="B15" s="165" t="s">
        <v>263</v>
      </c>
      <c r="C15" s="166"/>
      <c r="D15" s="166"/>
      <c r="E15" s="167">
        <v>60</v>
      </c>
      <c r="F15" s="168">
        <v>57.69</v>
      </c>
      <c r="G15" s="169">
        <v>22.78</v>
      </c>
      <c r="H15" s="170">
        <v>1314.1782000000001</v>
      </c>
      <c r="I15" s="171"/>
      <c r="J15" s="171"/>
      <c r="K15" s="170">
        <f>+(I15+G15)</f>
        <v>22.78</v>
      </c>
      <c r="L15" s="172">
        <f t="shared" si="2"/>
        <v>1314.1782000000001</v>
      </c>
      <c r="N15" s="158">
        <f t="shared" ref="N15:N37" si="7">+I15</f>
        <v>0</v>
      </c>
      <c r="O15" s="158">
        <f t="shared" ref="O15:O37" si="8">+I15*E15/1000</f>
        <v>0</v>
      </c>
      <c r="P15" s="158">
        <f t="shared" ref="P15:P37" si="9">+K15</f>
        <v>22.78</v>
      </c>
      <c r="Q15" s="159">
        <f t="shared" ref="Q15:Q37" si="10">+K15*E15/1000</f>
        <v>1.3668000000000002</v>
      </c>
    </row>
    <row r="16" spans="1:18" ht="28.5" customHeight="1" x14ac:dyDescent="0.25">
      <c r="A16" s="164"/>
      <c r="B16" s="165"/>
      <c r="C16" s="166"/>
      <c r="D16" s="166"/>
      <c r="E16" s="167"/>
      <c r="F16" s="168"/>
      <c r="G16" s="169"/>
      <c r="H16" s="170"/>
      <c r="I16" s="171"/>
      <c r="J16" s="171"/>
      <c r="K16" s="170"/>
      <c r="L16" s="172"/>
      <c r="N16" s="158"/>
      <c r="O16" s="158"/>
      <c r="P16" s="158"/>
      <c r="Q16" s="159"/>
    </row>
    <row r="17" spans="1:17" ht="28.5" customHeight="1" x14ac:dyDescent="0.25">
      <c r="A17" s="441" t="s">
        <v>457</v>
      </c>
      <c r="B17" s="442"/>
      <c r="C17" s="442"/>
      <c r="D17" s="442"/>
      <c r="E17" s="442"/>
      <c r="F17" s="443"/>
      <c r="G17" s="160"/>
      <c r="H17" s="161"/>
      <c r="I17" s="162"/>
      <c r="J17" s="162"/>
      <c r="K17" s="161"/>
      <c r="L17" s="163"/>
      <c r="N17" s="158"/>
      <c r="O17" s="158"/>
      <c r="P17" s="158"/>
      <c r="Q17" s="159"/>
    </row>
    <row r="18" spans="1:17" ht="28.5" customHeight="1" x14ac:dyDescent="0.25">
      <c r="A18" s="164">
        <v>1</v>
      </c>
      <c r="B18" s="165" t="s">
        <v>458</v>
      </c>
      <c r="C18" s="166"/>
      <c r="D18" s="166"/>
      <c r="E18" s="167">
        <v>60</v>
      </c>
      <c r="F18" s="168">
        <v>80.37</v>
      </c>
      <c r="G18" s="169">
        <v>63.638999999999996</v>
      </c>
      <c r="H18" s="170">
        <v>5114.6664300000002</v>
      </c>
      <c r="I18" s="171"/>
      <c r="J18" s="171">
        <f t="shared" ref="J18" si="11">+I18*F18</f>
        <v>0</v>
      </c>
      <c r="K18" s="170">
        <f>+(I18+G18)</f>
        <v>63.638999999999996</v>
      </c>
      <c r="L18" s="172">
        <f t="shared" ref="L18" si="12">+J18+H18</f>
        <v>5114.6664300000002</v>
      </c>
      <c r="N18" s="158"/>
      <c r="O18" s="158"/>
      <c r="P18" s="158"/>
      <c r="Q18" s="159"/>
    </row>
    <row r="19" spans="1:17" ht="28.5" customHeight="1" x14ac:dyDescent="0.25">
      <c r="A19" s="164"/>
      <c r="B19" s="165"/>
      <c r="C19" s="166"/>
      <c r="D19" s="166"/>
      <c r="E19" s="167"/>
      <c r="F19" s="168"/>
      <c r="G19" s="169"/>
      <c r="H19" s="170"/>
      <c r="I19" s="171"/>
      <c r="J19" s="171"/>
      <c r="K19" s="170"/>
      <c r="L19" s="172"/>
      <c r="N19" s="158"/>
      <c r="O19" s="158"/>
      <c r="P19" s="158"/>
      <c r="Q19" s="159"/>
    </row>
    <row r="20" spans="1:17" ht="15" customHeight="1" x14ac:dyDescent="0.25">
      <c r="A20" s="164"/>
      <c r="B20" s="165"/>
      <c r="C20" s="166"/>
      <c r="D20" s="166"/>
      <c r="E20" s="167"/>
      <c r="F20" s="168"/>
      <c r="G20" s="169">
        <v>0</v>
      </c>
      <c r="H20" s="170">
        <v>0</v>
      </c>
      <c r="I20" s="171"/>
      <c r="J20" s="171">
        <f t="shared" si="1"/>
        <v>0</v>
      </c>
      <c r="K20" s="170">
        <f t="shared" si="2"/>
        <v>0</v>
      </c>
      <c r="L20" s="172">
        <f t="shared" si="2"/>
        <v>0</v>
      </c>
      <c r="N20" s="158">
        <f t="shared" si="7"/>
        <v>0</v>
      </c>
      <c r="O20" s="158">
        <f t="shared" si="8"/>
        <v>0</v>
      </c>
      <c r="P20" s="158">
        <f t="shared" si="9"/>
        <v>0</v>
      </c>
      <c r="Q20" s="159">
        <f t="shared" si="10"/>
        <v>0</v>
      </c>
    </row>
    <row r="21" spans="1:17" ht="15" customHeight="1" x14ac:dyDescent="0.25">
      <c r="A21" s="317"/>
      <c r="B21" s="318"/>
      <c r="C21" s="319"/>
      <c r="D21" s="319"/>
      <c r="E21" s="323"/>
      <c r="F21" s="324"/>
      <c r="G21" s="169"/>
      <c r="H21" s="170"/>
      <c r="I21" s="171"/>
      <c r="J21" s="171"/>
      <c r="K21" s="170"/>
      <c r="L21" s="172"/>
      <c r="N21" s="158"/>
      <c r="O21" s="158"/>
      <c r="P21" s="158"/>
      <c r="Q21" s="159"/>
    </row>
    <row r="22" spans="1:17" ht="15.75" customHeight="1" x14ac:dyDescent="0.25">
      <c r="A22" s="441" t="s">
        <v>456</v>
      </c>
      <c r="B22" s="442"/>
      <c r="C22" s="442"/>
      <c r="D22" s="442"/>
      <c r="E22" s="442"/>
      <c r="F22" s="443"/>
      <c r="G22" s="160"/>
      <c r="H22" s="161"/>
      <c r="I22" s="162"/>
      <c r="J22" s="162"/>
      <c r="K22" s="161"/>
      <c r="L22" s="163"/>
      <c r="N22" s="158">
        <f t="shared" si="7"/>
        <v>0</v>
      </c>
      <c r="O22" s="158">
        <f t="shared" si="8"/>
        <v>0</v>
      </c>
      <c r="P22" s="158">
        <f t="shared" si="9"/>
        <v>0</v>
      </c>
      <c r="Q22" s="159">
        <f t="shared" si="10"/>
        <v>0</v>
      </c>
    </row>
    <row r="23" spans="1:17" ht="15" hidden="1" customHeight="1" x14ac:dyDescent="0.25">
      <c r="A23" s="164"/>
      <c r="B23" s="165"/>
      <c r="C23" s="166"/>
      <c r="D23" s="166"/>
      <c r="E23" s="167"/>
      <c r="F23" s="168"/>
      <c r="G23" s="169">
        <v>0</v>
      </c>
      <c r="H23" s="170">
        <v>0</v>
      </c>
      <c r="I23" s="171"/>
      <c r="J23" s="171">
        <f t="shared" si="1"/>
        <v>0</v>
      </c>
      <c r="K23" s="170">
        <f t="shared" si="2"/>
        <v>0</v>
      </c>
      <c r="L23" s="172">
        <f t="shared" si="2"/>
        <v>0</v>
      </c>
      <c r="N23" s="158">
        <f t="shared" si="7"/>
        <v>0</v>
      </c>
      <c r="O23" s="158">
        <f t="shared" si="8"/>
        <v>0</v>
      </c>
      <c r="P23" s="158">
        <f t="shared" si="9"/>
        <v>0</v>
      </c>
      <c r="Q23" s="159">
        <f t="shared" si="10"/>
        <v>0</v>
      </c>
    </row>
    <row r="24" spans="1:17" ht="15" hidden="1" customHeight="1" x14ac:dyDescent="0.25">
      <c r="A24" s="164"/>
      <c r="B24" s="165"/>
      <c r="C24" s="166"/>
      <c r="D24" s="166"/>
      <c r="E24" s="167"/>
      <c r="F24" s="168"/>
      <c r="G24" s="169">
        <v>0</v>
      </c>
      <c r="H24" s="170">
        <v>0</v>
      </c>
      <c r="I24" s="171"/>
      <c r="J24" s="171">
        <f t="shared" ref="J24:J37" si="13">+I24*F24</f>
        <v>0</v>
      </c>
      <c r="K24" s="170">
        <f t="shared" ref="K24:L37" si="14">+I24+G24</f>
        <v>0</v>
      </c>
      <c r="L24" s="172">
        <f t="shared" si="14"/>
        <v>0</v>
      </c>
      <c r="N24" s="158">
        <f t="shared" si="7"/>
        <v>0</v>
      </c>
      <c r="O24" s="158">
        <f t="shared" si="8"/>
        <v>0</v>
      </c>
      <c r="P24" s="158">
        <f t="shared" si="9"/>
        <v>0</v>
      </c>
      <c r="Q24" s="159">
        <f t="shared" si="10"/>
        <v>0</v>
      </c>
    </row>
    <row r="25" spans="1:17" ht="15" customHeight="1" x14ac:dyDescent="0.25">
      <c r="A25" s="164">
        <v>1</v>
      </c>
      <c r="B25" s="165" t="s">
        <v>352</v>
      </c>
      <c r="C25" s="166"/>
      <c r="D25" s="166"/>
      <c r="E25" s="167">
        <v>75</v>
      </c>
      <c r="F25" s="168">
        <v>91.4</v>
      </c>
      <c r="G25" s="169">
        <v>6.29</v>
      </c>
      <c r="H25" s="170">
        <v>574.90600000000006</v>
      </c>
      <c r="I25" s="171"/>
      <c r="J25" s="171"/>
      <c r="K25" s="170">
        <f>+(I25+G25)</f>
        <v>6.29</v>
      </c>
      <c r="L25" s="172">
        <f t="shared" si="14"/>
        <v>574.90600000000006</v>
      </c>
      <c r="N25" s="158">
        <f t="shared" si="7"/>
        <v>0</v>
      </c>
      <c r="O25" s="158">
        <f t="shared" si="8"/>
        <v>0</v>
      </c>
      <c r="P25" s="158">
        <f t="shared" si="9"/>
        <v>6.29</v>
      </c>
      <c r="Q25" s="159">
        <f t="shared" si="10"/>
        <v>0.47175</v>
      </c>
    </row>
    <row r="26" spans="1:17" ht="15" customHeight="1" x14ac:dyDescent="0.25">
      <c r="A26" s="164">
        <v>2</v>
      </c>
      <c r="B26" s="165" t="s">
        <v>353</v>
      </c>
      <c r="C26" s="166"/>
      <c r="D26" s="166"/>
      <c r="E26" s="167">
        <v>75</v>
      </c>
      <c r="F26" s="168">
        <v>91.4</v>
      </c>
      <c r="G26" s="169">
        <v>4.7</v>
      </c>
      <c r="H26" s="170">
        <v>429.58</v>
      </c>
      <c r="I26" s="171"/>
      <c r="J26" s="171"/>
      <c r="K26" s="170">
        <f>+(I26+G26)</f>
        <v>4.7</v>
      </c>
      <c r="L26" s="172">
        <f t="shared" ref="L26:L35" si="15">+J26+H26</f>
        <v>429.58</v>
      </c>
      <c r="N26" s="158">
        <f t="shared" si="7"/>
        <v>0</v>
      </c>
      <c r="O26" s="158">
        <f t="shared" si="8"/>
        <v>0</v>
      </c>
      <c r="P26" s="158">
        <f t="shared" si="9"/>
        <v>4.7</v>
      </c>
      <c r="Q26" s="159">
        <f t="shared" si="10"/>
        <v>0.35249999999999998</v>
      </c>
    </row>
    <row r="27" spans="1:17" ht="15" customHeight="1" x14ac:dyDescent="0.25">
      <c r="A27" s="164"/>
      <c r="B27" s="165"/>
      <c r="C27" s="166"/>
      <c r="D27" s="166"/>
      <c r="E27" s="167"/>
      <c r="F27" s="168"/>
      <c r="G27" s="169"/>
      <c r="H27" s="170"/>
      <c r="I27" s="171"/>
      <c r="J27" s="171"/>
      <c r="K27" s="170"/>
      <c r="L27" s="172"/>
      <c r="N27" s="158">
        <f t="shared" si="7"/>
        <v>0</v>
      </c>
      <c r="O27" s="158">
        <f t="shared" si="8"/>
        <v>0</v>
      </c>
      <c r="P27" s="158">
        <f t="shared" si="9"/>
        <v>0</v>
      </c>
      <c r="Q27" s="159">
        <f t="shared" si="10"/>
        <v>0</v>
      </c>
    </row>
    <row r="28" spans="1:17" ht="15" customHeight="1" x14ac:dyDescent="0.25">
      <c r="A28" s="164"/>
      <c r="B28" s="165"/>
      <c r="C28" s="166"/>
      <c r="D28" s="166"/>
      <c r="E28" s="167"/>
      <c r="F28" s="168"/>
      <c r="G28" s="169"/>
      <c r="H28" s="170"/>
      <c r="I28" s="171"/>
      <c r="J28" s="171"/>
      <c r="K28" s="170"/>
      <c r="L28" s="172"/>
      <c r="N28" s="158">
        <f t="shared" si="7"/>
        <v>0</v>
      </c>
      <c r="O28" s="158">
        <f t="shared" si="8"/>
        <v>0</v>
      </c>
      <c r="P28" s="158">
        <f t="shared" si="9"/>
        <v>0</v>
      </c>
      <c r="Q28" s="159">
        <f t="shared" si="10"/>
        <v>0</v>
      </c>
    </row>
    <row r="29" spans="1:17" ht="15" customHeight="1" x14ac:dyDescent="0.25">
      <c r="A29" s="164"/>
      <c r="B29" s="165"/>
      <c r="C29" s="166"/>
      <c r="D29" s="166"/>
      <c r="E29" s="167"/>
      <c r="F29" s="168"/>
      <c r="G29" s="169"/>
      <c r="H29" s="170"/>
      <c r="I29" s="171"/>
      <c r="J29" s="171"/>
      <c r="K29" s="170"/>
      <c r="L29" s="172"/>
      <c r="N29" s="158">
        <f t="shared" si="7"/>
        <v>0</v>
      </c>
      <c r="O29" s="158">
        <f t="shared" si="8"/>
        <v>0</v>
      </c>
      <c r="P29" s="158">
        <f t="shared" si="9"/>
        <v>0</v>
      </c>
      <c r="Q29" s="159">
        <f t="shared" si="10"/>
        <v>0</v>
      </c>
    </row>
    <row r="30" spans="1:17" ht="15" customHeight="1" x14ac:dyDescent="0.25">
      <c r="A30" s="441" t="s">
        <v>413</v>
      </c>
      <c r="B30" s="442"/>
      <c r="C30" s="442"/>
      <c r="D30" s="442"/>
      <c r="E30" s="442"/>
      <c r="F30" s="443"/>
      <c r="G30" s="160"/>
      <c r="H30" s="161"/>
      <c r="I30" s="162"/>
      <c r="J30" s="162"/>
      <c r="K30" s="161"/>
      <c r="L30" s="163"/>
      <c r="N30" s="158">
        <f t="shared" si="7"/>
        <v>0</v>
      </c>
      <c r="O30" s="158">
        <f t="shared" si="8"/>
        <v>0</v>
      </c>
      <c r="P30" s="158">
        <f t="shared" si="9"/>
        <v>0</v>
      </c>
      <c r="Q30" s="159">
        <f t="shared" si="10"/>
        <v>0</v>
      </c>
    </row>
    <row r="31" spans="1:17" ht="30" customHeight="1" x14ac:dyDescent="0.25">
      <c r="A31" s="164">
        <v>1</v>
      </c>
      <c r="B31" s="165" t="s">
        <v>435</v>
      </c>
      <c r="C31" s="166"/>
      <c r="D31" s="166" t="s">
        <v>415</v>
      </c>
      <c r="E31" s="167">
        <v>120</v>
      </c>
      <c r="F31" s="168">
        <v>118.87</v>
      </c>
      <c r="G31" s="169">
        <f>90%*576.5455</f>
        <v>518.89094999999998</v>
      </c>
      <c r="H31" s="170">
        <f>G31*F31</f>
        <v>61680.567226500003</v>
      </c>
      <c r="I31" s="171"/>
      <c r="J31" s="171">
        <f t="shared" ref="J31" si="16">+I31*F31</f>
        <v>0</v>
      </c>
      <c r="K31" s="170">
        <f>+(I31+G31)</f>
        <v>518.89094999999998</v>
      </c>
      <c r="L31" s="172">
        <f>+J31+H31</f>
        <v>61680.567226500003</v>
      </c>
      <c r="N31" s="158">
        <f t="shared" si="7"/>
        <v>0</v>
      </c>
      <c r="O31" s="158">
        <f t="shared" si="8"/>
        <v>0</v>
      </c>
      <c r="P31" s="158">
        <f t="shared" si="9"/>
        <v>518.89094999999998</v>
      </c>
      <c r="Q31" s="159">
        <f t="shared" si="10"/>
        <v>62.266914</v>
      </c>
    </row>
    <row r="32" spans="1:17" ht="30" customHeight="1" x14ac:dyDescent="0.25">
      <c r="A32" s="164"/>
      <c r="B32" s="165"/>
      <c r="C32" s="166"/>
      <c r="D32" s="166"/>
      <c r="E32" s="167"/>
      <c r="F32" s="168"/>
      <c r="G32" s="169"/>
      <c r="H32" s="170"/>
      <c r="I32" s="171"/>
      <c r="J32" s="171"/>
      <c r="K32" s="170"/>
      <c r="L32" s="172"/>
      <c r="N32" s="158"/>
      <c r="O32" s="158"/>
      <c r="P32" s="158"/>
      <c r="Q32" s="159"/>
    </row>
    <row r="33" spans="1:17" ht="30" customHeight="1" x14ac:dyDescent="0.25">
      <c r="A33" s="164"/>
      <c r="B33" s="165"/>
      <c r="C33" s="166"/>
      <c r="D33" s="166"/>
      <c r="E33" s="167"/>
      <c r="F33" s="168"/>
      <c r="G33" s="169"/>
      <c r="H33" s="170"/>
      <c r="I33" s="171"/>
      <c r="J33" s="171"/>
      <c r="K33" s="170"/>
      <c r="L33" s="172"/>
      <c r="N33" s="158"/>
      <c r="O33" s="158"/>
      <c r="P33" s="158"/>
      <c r="Q33" s="159"/>
    </row>
    <row r="34" spans="1:17" ht="30" customHeight="1" x14ac:dyDescent="0.25">
      <c r="A34" s="164"/>
      <c r="B34" s="165"/>
      <c r="C34" s="166"/>
      <c r="D34" s="166"/>
      <c r="E34" s="167"/>
      <c r="F34" s="168"/>
      <c r="G34" s="169"/>
      <c r="H34" s="170"/>
      <c r="I34" s="171"/>
      <c r="J34" s="171"/>
      <c r="K34" s="170"/>
      <c r="L34" s="172"/>
      <c r="N34" s="158"/>
      <c r="O34" s="158"/>
      <c r="P34" s="158"/>
      <c r="Q34" s="159"/>
    </row>
    <row r="35" spans="1:17" ht="15" customHeight="1" x14ac:dyDescent="0.25">
      <c r="A35" s="164"/>
      <c r="B35" s="165"/>
      <c r="C35" s="166"/>
      <c r="D35" s="166"/>
      <c r="E35" s="167"/>
      <c r="F35" s="168"/>
      <c r="G35" s="169"/>
      <c r="H35" s="170"/>
      <c r="I35" s="171"/>
      <c r="J35" s="171"/>
      <c r="K35" s="170">
        <f t="shared" ref="K35" si="17">+I35+G35</f>
        <v>0</v>
      </c>
      <c r="L35" s="172">
        <f t="shared" si="15"/>
        <v>0</v>
      </c>
      <c r="N35" s="158">
        <f t="shared" si="7"/>
        <v>0</v>
      </c>
      <c r="O35" s="158">
        <f t="shared" si="8"/>
        <v>0</v>
      </c>
      <c r="P35" s="158">
        <f t="shared" si="9"/>
        <v>0</v>
      </c>
      <c r="Q35" s="159">
        <f t="shared" si="10"/>
        <v>0</v>
      </c>
    </row>
    <row r="36" spans="1:17" ht="15" customHeight="1" x14ac:dyDescent="0.25">
      <c r="A36" s="164"/>
      <c r="B36" s="165"/>
      <c r="C36" s="166"/>
      <c r="D36" s="166"/>
      <c r="E36" s="167"/>
      <c r="F36" s="168"/>
      <c r="G36" s="169"/>
      <c r="H36" s="170"/>
      <c r="I36" s="171"/>
      <c r="J36" s="171"/>
      <c r="K36" s="170"/>
      <c r="L36" s="172"/>
      <c r="N36" s="158">
        <f t="shared" si="7"/>
        <v>0</v>
      </c>
      <c r="O36" s="158">
        <f t="shared" si="8"/>
        <v>0</v>
      </c>
      <c r="P36" s="158">
        <f t="shared" si="9"/>
        <v>0</v>
      </c>
      <c r="Q36" s="159">
        <f t="shared" si="10"/>
        <v>0</v>
      </c>
    </row>
    <row r="37" spans="1:17" ht="15" customHeight="1" thickBot="1" x14ac:dyDescent="0.3">
      <c r="A37" s="164"/>
      <c r="B37" s="165"/>
      <c r="C37" s="166"/>
      <c r="D37" s="166"/>
      <c r="E37" s="167"/>
      <c r="F37" s="168"/>
      <c r="G37" s="169"/>
      <c r="H37" s="170">
        <f t="shared" ref="H37" si="18">+G37*F37</f>
        <v>0</v>
      </c>
      <c r="I37" s="171"/>
      <c r="J37" s="171">
        <f t="shared" si="13"/>
        <v>0</v>
      </c>
      <c r="K37" s="170">
        <f t="shared" si="14"/>
        <v>0</v>
      </c>
      <c r="L37" s="172">
        <f t="shared" si="14"/>
        <v>0</v>
      </c>
      <c r="N37" s="158">
        <f t="shared" si="7"/>
        <v>0</v>
      </c>
      <c r="O37" s="158">
        <f t="shared" si="8"/>
        <v>0</v>
      </c>
      <c r="P37" s="158">
        <f t="shared" si="9"/>
        <v>0</v>
      </c>
      <c r="Q37" s="159">
        <f t="shared" si="10"/>
        <v>0</v>
      </c>
    </row>
    <row r="38" spans="1:17" ht="35.1" customHeight="1" thickBot="1" x14ac:dyDescent="0.3">
      <c r="A38" s="444" t="str">
        <f>CONCATENATE("TOTAL (",A2," ",E2,") =")</f>
        <v>TOTAL (Screed Measurements - L-29 ) =</v>
      </c>
      <c r="B38" s="445"/>
      <c r="C38" s="445"/>
      <c r="D38" s="445"/>
      <c r="E38" s="445"/>
      <c r="F38" s="446"/>
      <c r="G38" s="173">
        <f t="shared" ref="G38:L38" si="19">SUM(G6:G37)</f>
        <v>621.83995000000004</v>
      </c>
      <c r="H38" s="173">
        <f t="shared" si="19"/>
        <v>69433.500456499998</v>
      </c>
      <c r="I38" s="174">
        <f t="shared" si="19"/>
        <v>0</v>
      </c>
      <c r="J38" s="174">
        <f t="shared" si="19"/>
        <v>0</v>
      </c>
      <c r="K38" s="173">
        <f t="shared" si="19"/>
        <v>621.83995000000004</v>
      </c>
      <c r="L38" s="175">
        <f t="shared" si="19"/>
        <v>69433.500456499998</v>
      </c>
      <c r="N38" s="158">
        <f>+SUM(N6:N37)</f>
        <v>0</v>
      </c>
      <c r="O38" s="158">
        <f>+SUM(O6:O37)</f>
        <v>0</v>
      </c>
      <c r="P38" s="158">
        <f>+SUM(P6:P37)</f>
        <v>558.20094999999992</v>
      </c>
      <c r="Q38" s="158">
        <f>+SUM(Q6:Q37)</f>
        <v>64.790363999999997</v>
      </c>
    </row>
    <row r="39" spans="1:17" ht="35.1" customHeight="1" x14ac:dyDescent="0.25">
      <c r="A39" s="312"/>
      <c r="B39" s="312"/>
      <c r="C39" s="312"/>
      <c r="D39" s="312"/>
      <c r="E39" s="312"/>
      <c r="F39" s="312"/>
      <c r="G39" s="313"/>
      <c r="H39" s="313"/>
      <c r="I39" s="314"/>
      <c r="J39" s="314"/>
      <c r="K39" s="313"/>
      <c r="L39" s="313"/>
      <c r="N39" s="315"/>
      <c r="O39" s="315"/>
      <c r="P39" s="315"/>
      <c r="Q39" s="315"/>
    </row>
    <row r="40" spans="1:17" ht="35.1" customHeight="1" x14ac:dyDescent="0.25">
      <c r="A40" s="312"/>
      <c r="B40" s="312"/>
      <c r="C40" s="312"/>
      <c r="D40" s="312"/>
      <c r="E40" s="312"/>
      <c r="F40" s="312"/>
      <c r="G40" s="313"/>
      <c r="H40" s="313"/>
      <c r="I40" s="314"/>
      <c r="J40" s="314"/>
      <c r="K40" s="313"/>
      <c r="L40" s="313"/>
      <c r="N40" s="315"/>
      <c r="O40" s="315"/>
      <c r="P40" s="315"/>
      <c r="Q40" s="315"/>
    </row>
    <row r="41" spans="1:17" ht="3" customHeight="1" x14ac:dyDescent="0.25">
      <c r="J41" s="179"/>
      <c r="K41" s="180"/>
      <c r="L41" s="180"/>
      <c r="N41" s="147"/>
      <c r="O41" s="147"/>
      <c r="P41" s="147"/>
    </row>
    <row r="42" spans="1:17" s="105" customFormat="1" ht="27" customHeight="1" x14ac:dyDescent="0.25">
      <c r="A42" s="176"/>
      <c r="B42" s="186" t="str">
        <f>A13</f>
        <v>From 51mm to 60mm thick</v>
      </c>
      <c r="C42" s="187"/>
      <c r="D42" s="187"/>
      <c r="E42" s="187"/>
      <c r="F42" s="188"/>
      <c r="G42" s="189">
        <f>SUM(G14:G16)</f>
        <v>28.32</v>
      </c>
      <c r="H42" s="189">
        <f t="shared" ref="H42:L42" si="20">SUM(H14:H16)</f>
        <v>1633.7808</v>
      </c>
      <c r="I42" s="190">
        <f t="shared" si="20"/>
        <v>0</v>
      </c>
      <c r="J42" s="190">
        <f t="shared" si="20"/>
        <v>0</v>
      </c>
      <c r="K42" s="189">
        <f t="shared" si="20"/>
        <v>28.32</v>
      </c>
      <c r="L42" s="189">
        <f t="shared" si="20"/>
        <v>1633.7808</v>
      </c>
      <c r="M42" s="142"/>
      <c r="N42" s="147"/>
      <c r="O42" s="147"/>
      <c r="P42" s="147"/>
    </row>
    <row r="43" spans="1:17" s="105" customFormat="1" ht="25.05" customHeight="1" x14ac:dyDescent="0.25">
      <c r="A43" s="176"/>
      <c r="B43" s="186" t="str">
        <f>A22</f>
        <v>From 71mm to 80mm thick(Using Mixer Machine )</v>
      </c>
      <c r="C43" s="187"/>
      <c r="D43" s="187"/>
      <c r="E43" s="187"/>
      <c r="F43" s="188"/>
      <c r="G43" s="189">
        <f>+SUM(G22:G29)</f>
        <v>10.99</v>
      </c>
      <c r="H43" s="189">
        <f t="shared" ref="H43:L43" si="21">+SUM(H22:H29)</f>
        <v>1004.4860000000001</v>
      </c>
      <c r="I43" s="190">
        <f t="shared" si="21"/>
        <v>0</v>
      </c>
      <c r="J43" s="190">
        <f t="shared" si="21"/>
        <v>0</v>
      </c>
      <c r="K43" s="189">
        <f t="shared" si="21"/>
        <v>10.99</v>
      </c>
      <c r="L43" s="189">
        <f t="shared" si="21"/>
        <v>1004.4860000000001</v>
      </c>
      <c r="M43" s="149"/>
      <c r="N43" s="147"/>
      <c r="O43" s="147"/>
      <c r="P43" s="147"/>
    </row>
    <row r="44" spans="1:17" s="105" customFormat="1" x14ac:dyDescent="0.25">
      <c r="A44" s="176"/>
      <c r="B44" s="181"/>
      <c r="C44" s="182"/>
      <c r="D44" s="182"/>
      <c r="E44" s="182"/>
      <c r="F44" s="183"/>
      <c r="G44" s="184"/>
      <c r="H44" s="184"/>
      <c r="I44" s="185"/>
      <c r="J44" s="185"/>
      <c r="K44" s="184"/>
      <c r="L44" s="184"/>
      <c r="M44" s="149"/>
      <c r="N44" s="147"/>
      <c r="O44" s="147"/>
      <c r="P44" s="147"/>
    </row>
    <row r="45" spans="1:17" s="105" customFormat="1" ht="25.05" customHeight="1" x14ac:dyDescent="0.25">
      <c r="A45" s="176"/>
      <c r="B45" s="186" t="str">
        <f>A30</f>
        <v>From 111mm to 120mm thick</v>
      </c>
      <c r="C45" s="187"/>
      <c r="D45" s="187"/>
      <c r="E45" s="187"/>
      <c r="F45" s="188"/>
      <c r="G45" s="189">
        <f>SUM(G31:G37)</f>
        <v>518.89094999999998</v>
      </c>
      <c r="H45" s="189">
        <f t="shared" ref="H45:L45" si="22">SUM(H31:H37)</f>
        <v>61680.567226500003</v>
      </c>
      <c r="I45" s="190">
        <f t="shared" si="22"/>
        <v>0</v>
      </c>
      <c r="J45" s="190">
        <f t="shared" si="22"/>
        <v>0</v>
      </c>
      <c r="K45" s="189">
        <f t="shared" si="22"/>
        <v>518.89094999999998</v>
      </c>
      <c r="L45" s="189">
        <f t="shared" si="22"/>
        <v>61680.567226500003</v>
      </c>
      <c r="M45" s="149"/>
      <c r="N45" s="147"/>
      <c r="O45" s="147"/>
      <c r="P45" s="147"/>
    </row>
    <row r="46" spans="1:17" s="105" customFormat="1" x14ac:dyDescent="0.25">
      <c r="A46" s="176"/>
      <c r="B46" s="181"/>
      <c r="C46" s="182"/>
      <c r="D46" s="182"/>
      <c r="E46" s="182"/>
      <c r="F46" s="183"/>
      <c r="G46" s="184"/>
      <c r="H46" s="184"/>
      <c r="I46" s="185"/>
      <c r="J46" s="185"/>
      <c r="K46" s="184"/>
      <c r="L46" s="184"/>
      <c r="M46" s="149"/>
      <c r="N46" s="147"/>
      <c r="O46" s="147"/>
      <c r="P46" s="147"/>
    </row>
    <row r="47" spans="1:17" s="105" customFormat="1" ht="25.05" customHeight="1" x14ac:dyDescent="0.25">
      <c r="A47" s="176"/>
      <c r="B47" s="186" t="str">
        <f>A17</f>
        <v>From 51mm to 60mm thick(Using Mixer Machine )</v>
      </c>
      <c r="C47" s="187"/>
      <c r="D47" s="187"/>
      <c r="E47" s="187"/>
      <c r="F47" s="188"/>
      <c r="G47" s="189">
        <f>SUM(G18:G21)</f>
        <v>63.638999999999996</v>
      </c>
      <c r="H47" s="189">
        <f t="shared" ref="H47:L47" si="23">SUM(H18:H21)</f>
        <v>5114.6664300000002</v>
      </c>
      <c r="I47" s="190">
        <f t="shared" si="23"/>
        <v>0</v>
      </c>
      <c r="J47" s="190">
        <f t="shared" si="23"/>
        <v>0</v>
      </c>
      <c r="K47" s="189">
        <f t="shared" si="23"/>
        <v>63.638999999999996</v>
      </c>
      <c r="L47" s="189">
        <f t="shared" si="23"/>
        <v>5114.6664300000002</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05" customHeight="1" x14ac:dyDescent="0.25">
      <c r="A49" s="176"/>
      <c r="B49" s="186"/>
      <c r="C49" s="187"/>
      <c r="D49" s="187"/>
      <c r="E49" s="187"/>
      <c r="F49" s="188"/>
      <c r="G49" s="189"/>
      <c r="H49" s="189"/>
      <c r="I49" s="190"/>
      <c r="J49" s="190"/>
      <c r="K49" s="189"/>
      <c r="L49" s="189"/>
      <c r="M49" s="149"/>
      <c r="N49" s="147"/>
      <c r="O49" s="147"/>
      <c r="P49" s="147"/>
    </row>
    <row r="50" spans="1:16" s="105" customFormat="1" ht="25.05" customHeight="1" x14ac:dyDescent="0.25">
      <c r="A50" s="176"/>
      <c r="B50" s="193" t="s">
        <v>45</v>
      </c>
      <c r="C50" s="194"/>
      <c r="D50" s="194"/>
      <c r="E50" s="194"/>
      <c r="F50" s="194"/>
      <c r="G50" s="192">
        <f t="shared" ref="G50:L50" si="24">SUM(G43:G49)</f>
        <v>593.51994999999999</v>
      </c>
      <c r="H50" s="192">
        <f t="shared" si="24"/>
        <v>67799.719656500005</v>
      </c>
      <c r="I50" s="192">
        <f t="shared" si="24"/>
        <v>0</v>
      </c>
      <c r="J50" s="192">
        <f t="shared" si="24"/>
        <v>0</v>
      </c>
      <c r="K50" s="192">
        <f t="shared" si="24"/>
        <v>593.51994999999999</v>
      </c>
      <c r="L50" s="192">
        <f t="shared" si="24"/>
        <v>67799.719656500005</v>
      </c>
      <c r="M50" s="142"/>
    </row>
    <row r="53" spans="1:16" s="105" customFormat="1" x14ac:dyDescent="0.25">
      <c r="A53" s="176"/>
      <c r="B53" s="177"/>
      <c r="C53" s="142"/>
      <c r="D53" s="142"/>
      <c r="E53" s="142"/>
      <c r="F53" s="178"/>
      <c r="G53" s="191"/>
      <c r="H53" s="178"/>
      <c r="I53" s="178"/>
      <c r="J53" s="178"/>
      <c r="K53" s="178"/>
      <c r="L53" s="178"/>
      <c r="M53" s="142"/>
    </row>
  </sheetData>
  <mergeCells count="22">
    <mergeCell ref="N4:N5"/>
    <mergeCell ref="O4:O5"/>
    <mergeCell ref="P4:P5"/>
    <mergeCell ref="Q4:Q5"/>
    <mergeCell ref="A38:F38"/>
    <mergeCell ref="A13:F13"/>
    <mergeCell ref="A22:F22"/>
    <mergeCell ref="A30:F30"/>
    <mergeCell ref="A7:F7"/>
    <mergeCell ref="A17:F1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3"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7" tint="0.39997558519241921"/>
    <pageSetUpPr fitToPage="1"/>
  </sheetPr>
  <dimension ref="A1:Q56"/>
  <sheetViews>
    <sheetView zoomScale="85" zoomScaleNormal="85" zoomScaleSheetLayoutView="85" workbookViewId="0">
      <selection activeCell="S45" sqref="S45"/>
    </sheetView>
  </sheetViews>
  <sheetFormatPr defaultColWidth="9.21875" defaultRowHeight="13.2" x14ac:dyDescent="0.25"/>
  <cols>
    <col min="1" max="1" width="3.77734375" style="176" customWidth="1"/>
    <col min="2" max="2" width="28.77734375" style="177" customWidth="1"/>
    <col min="3" max="3" width="14.77734375" style="142" customWidth="1"/>
    <col min="4" max="4" width="25.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270</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41" t="s">
        <v>111</v>
      </c>
      <c r="B7" s="442"/>
      <c r="C7" s="442"/>
      <c r="D7" s="442"/>
      <c r="E7" s="442"/>
      <c r="F7" s="443"/>
      <c r="G7" s="160"/>
      <c r="H7" s="161"/>
      <c r="I7" s="162"/>
      <c r="J7" s="162"/>
      <c r="K7" s="161"/>
      <c r="L7" s="163"/>
      <c r="N7" s="158"/>
      <c r="O7" s="158"/>
      <c r="P7" s="158"/>
      <c r="Q7" s="159"/>
    </row>
    <row r="8" spans="1:17" ht="15" customHeight="1" x14ac:dyDescent="0.25">
      <c r="A8" s="164">
        <v>1</v>
      </c>
      <c r="B8" s="165" t="s">
        <v>273</v>
      </c>
      <c r="C8" s="166"/>
      <c r="D8" s="166" t="s">
        <v>271</v>
      </c>
      <c r="E8" s="167">
        <v>50</v>
      </c>
      <c r="F8" s="168">
        <v>54.74</v>
      </c>
      <c r="G8" s="169">
        <v>14.91</v>
      </c>
      <c r="H8" s="170">
        <v>816.17340000000002</v>
      </c>
      <c r="I8" s="171"/>
      <c r="J8" s="171"/>
      <c r="K8" s="170">
        <f>+I8+G8</f>
        <v>14.91</v>
      </c>
      <c r="L8" s="172">
        <f>+J8+H8</f>
        <v>816.17340000000002</v>
      </c>
      <c r="N8" s="158">
        <f>+I8</f>
        <v>0</v>
      </c>
      <c r="O8" s="158">
        <f>+I8*E8/1000</f>
        <v>0</v>
      </c>
      <c r="P8" s="158">
        <f>+K8</f>
        <v>14.91</v>
      </c>
      <c r="Q8" s="159">
        <f>+K8*E8/1000</f>
        <v>0.74550000000000005</v>
      </c>
    </row>
    <row r="9" spans="1:17" ht="15" customHeight="1" x14ac:dyDescent="0.25">
      <c r="A9" s="164">
        <v>2</v>
      </c>
      <c r="B9" s="165" t="s">
        <v>274</v>
      </c>
      <c r="C9" s="166"/>
      <c r="D9" s="166" t="s">
        <v>272</v>
      </c>
      <c r="E9" s="167">
        <v>50</v>
      </c>
      <c r="F9" s="168">
        <v>54.74</v>
      </c>
      <c r="G9" s="169">
        <v>9.61</v>
      </c>
      <c r="H9" s="170">
        <v>526.05139999999994</v>
      </c>
      <c r="I9" s="171"/>
      <c r="J9" s="171"/>
      <c r="K9" s="170">
        <f>+I9+G9</f>
        <v>9.61</v>
      </c>
      <c r="L9" s="172">
        <f>+J9+H9</f>
        <v>526.05139999999994</v>
      </c>
      <c r="N9" s="158">
        <f t="shared" ref="N9:N41" si="0">+I9</f>
        <v>0</v>
      </c>
      <c r="O9" s="158">
        <f t="shared" ref="O9:O41" si="1">+I9*E9/1000</f>
        <v>0</v>
      </c>
      <c r="P9" s="158">
        <f t="shared" ref="P9:P41" si="2">+K9</f>
        <v>9.61</v>
      </c>
      <c r="Q9" s="159">
        <f t="shared" ref="Q9:Q41" si="3">+K9*E9/1000</f>
        <v>0.48049999999999998</v>
      </c>
    </row>
    <row r="10" spans="1:17" ht="15" customHeight="1" x14ac:dyDescent="0.25">
      <c r="A10" s="164"/>
      <c r="B10" s="165"/>
      <c r="C10" s="166"/>
      <c r="D10" s="166"/>
      <c r="E10" s="167"/>
      <c r="F10" s="168"/>
      <c r="G10" s="169"/>
      <c r="H10" s="170">
        <f t="shared" ref="H10:H17" si="4">+G10*F10</f>
        <v>0</v>
      </c>
      <c r="I10" s="171"/>
      <c r="J10" s="171"/>
      <c r="K10" s="170">
        <f t="shared" ref="K10:L17" si="5">+I10+G10</f>
        <v>0</v>
      </c>
      <c r="L10" s="172">
        <f t="shared" si="5"/>
        <v>0</v>
      </c>
      <c r="N10" s="158">
        <f t="shared" si="0"/>
        <v>0</v>
      </c>
      <c r="O10" s="158">
        <f t="shared" si="1"/>
        <v>0</v>
      </c>
      <c r="P10" s="158">
        <f t="shared" si="2"/>
        <v>0</v>
      </c>
      <c r="Q10" s="159">
        <f t="shared" si="3"/>
        <v>0</v>
      </c>
    </row>
    <row r="11" spans="1:17" ht="15.75" customHeight="1" x14ac:dyDescent="0.25">
      <c r="A11" s="441" t="s">
        <v>112</v>
      </c>
      <c r="B11" s="442"/>
      <c r="C11" s="442"/>
      <c r="D11" s="442"/>
      <c r="E11" s="442"/>
      <c r="F11" s="443"/>
      <c r="G11" s="160"/>
      <c r="H11" s="161"/>
      <c r="I11" s="162"/>
      <c r="J11" s="162"/>
      <c r="K11" s="161"/>
      <c r="L11" s="163"/>
      <c r="N11" s="158">
        <f t="shared" si="0"/>
        <v>0</v>
      </c>
      <c r="O11" s="158">
        <f t="shared" si="1"/>
        <v>0</v>
      </c>
      <c r="P11" s="158">
        <f t="shared" si="2"/>
        <v>0</v>
      </c>
      <c r="Q11" s="159">
        <f t="shared" si="3"/>
        <v>0</v>
      </c>
    </row>
    <row r="12" spans="1:17" ht="33.75" customHeight="1" x14ac:dyDescent="0.25">
      <c r="A12" s="164"/>
      <c r="B12" s="165"/>
      <c r="C12" s="166"/>
      <c r="D12" s="166"/>
      <c r="E12" s="167">
        <v>60</v>
      </c>
      <c r="F12" s="168">
        <v>57.69</v>
      </c>
      <c r="G12" s="169"/>
      <c r="H12" s="170"/>
      <c r="I12" s="171"/>
      <c r="J12" s="171"/>
      <c r="K12" s="170"/>
      <c r="L12" s="172"/>
      <c r="N12" s="158">
        <f t="shared" si="0"/>
        <v>0</v>
      </c>
      <c r="O12" s="158">
        <f t="shared" si="1"/>
        <v>0</v>
      </c>
      <c r="P12" s="158">
        <f t="shared" si="2"/>
        <v>0</v>
      </c>
      <c r="Q12" s="159">
        <f t="shared" si="3"/>
        <v>0</v>
      </c>
    </row>
    <row r="13" spans="1:17" ht="15" customHeight="1" x14ac:dyDescent="0.25">
      <c r="A13" s="164"/>
      <c r="B13" s="165"/>
      <c r="C13" s="166"/>
      <c r="D13" s="166"/>
      <c r="E13" s="167"/>
      <c r="F13" s="168"/>
      <c r="G13" s="169"/>
      <c r="H13" s="170">
        <f t="shared" si="4"/>
        <v>0</v>
      </c>
      <c r="I13" s="171"/>
      <c r="J13" s="171">
        <f t="shared" ref="J13:J17" si="6">+I13*F13</f>
        <v>0</v>
      </c>
      <c r="K13" s="170">
        <f t="shared" si="5"/>
        <v>0</v>
      </c>
      <c r="L13" s="172">
        <f t="shared" si="5"/>
        <v>0</v>
      </c>
      <c r="N13" s="158">
        <f t="shared" si="0"/>
        <v>0</v>
      </c>
      <c r="O13" s="158">
        <f t="shared" si="1"/>
        <v>0</v>
      </c>
      <c r="P13" s="158">
        <f t="shared" si="2"/>
        <v>0</v>
      </c>
      <c r="Q13" s="159">
        <f t="shared" si="3"/>
        <v>0</v>
      </c>
    </row>
    <row r="14" spans="1:17" ht="15.75" customHeight="1" x14ac:dyDescent="0.25">
      <c r="A14" s="441" t="s">
        <v>113</v>
      </c>
      <c r="B14" s="442"/>
      <c r="C14" s="442"/>
      <c r="D14" s="442"/>
      <c r="E14" s="442"/>
      <c r="F14" s="443"/>
      <c r="G14" s="160"/>
      <c r="H14" s="161"/>
      <c r="I14" s="162"/>
      <c r="J14" s="162"/>
      <c r="K14" s="161"/>
      <c r="L14" s="163"/>
      <c r="N14" s="158">
        <f t="shared" si="0"/>
        <v>0</v>
      </c>
      <c r="O14" s="158">
        <f t="shared" si="1"/>
        <v>0</v>
      </c>
      <c r="P14" s="158">
        <f t="shared" si="2"/>
        <v>0</v>
      </c>
      <c r="Q14" s="159">
        <f t="shared" si="3"/>
        <v>0</v>
      </c>
    </row>
    <row r="15" spans="1:17" ht="15" customHeight="1" x14ac:dyDescent="0.25">
      <c r="A15" s="164"/>
      <c r="B15" s="165"/>
      <c r="C15" s="166"/>
      <c r="D15" s="166"/>
      <c r="E15" s="167"/>
      <c r="F15" s="168"/>
      <c r="G15" s="169"/>
      <c r="H15" s="170"/>
      <c r="I15" s="171"/>
      <c r="J15" s="171">
        <f t="shared" ref="J15" si="7">+I15*F15</f>
        <v>0</v>
      </c>
      <c r="K15" s="170">
        <f t="shared" si="5"/>
        <v>0</v>
      </c>
      <c r="L15" s="172">
        <f t="shared" si="5"/>
        <v>0</v>
      </c>
      <c r="N15" s="158">
        <f t="shared" si="0"/>
        <v>0</v>
      </c>
      <c r="O15" s="158">
        <f t="shared" si="1"/>
        <v>0</v>
      </c>
      <c r="P15" s="158">
        <f t="shared" si="2"/>
        <v>0</v>
      </c>
      <c r="Q15" s="159">
        <f t="shared" si="3"/>
        <v>0</v>
      </c>
    </row>
    <row r="16" spans="1:17" ht="15" customHeight="1" x14ac:dyDescent="0.25">
      <c r="A16" s="164"/>
      <c r="B16" s="165"/>
      <c r="C16" s="166"/>
      <c r="D16" s="166"/>
      <c r="E16" s="167"/>
      <c r="F16" s="168"/>
      <c r="G16" s="169"/>
      <c r="H16" s="170"/>
      <c r="I16" s="171"/>
      <c r="J16" s="171"/>
      <c r="K16" s="170"/>
      <c r="L16" s="172"/>
      <c r="N16" s="158">
        <f t="shared" si="0"/>
        <v>0</v>
      </c>
      <c r="O16" s="158">
        <f t="shared" si="1"/>
        <v>0</v>
      </c>
      <c r="P16" s="158">
        <f t="shared" si="2"/>
        <v>0</v>
      </c>
      <c r="Q16" s="159">
        <f t="shared" si="3"/>
        <v>0</v>
      </c>
    </row>
    <row r="17" spans="1:17" ht="15" hidden="1" customHeight="1" x14ac:dyDescent="0.25">
      <c r="A17" s="164"/>
      <c r="B17" s="165"/>
      <c r="C17" s="166"/>
      <c r="D17" s="166"/>
      <c r="E17" s="167"/>
      <c r="F17" s="168"/>
      <c r="G17" s="169"/>
      <c r="H17" s="170">
        <f t="shared" si="4"/>
        <v>0</v>
      </c>
      <c r="I17" s="171"/>
      <c r="J17" s="171">
        <f t="shared" si="6"/>
        <v>0</v>
      </c>
      <c r="K17" s="170">
        <f t="shared" si="5"/>
        <v>0</v>
      </c>
      <c r="L17" s="172">
        <f t="shared" si="5"/>
        <v>0</v>
      </c>
      <c r="N17" s="158">
        <f t="shared" si="0"/>
        <v>0</v>
      </c>
      <c r="O17" s="158">
        <f t="shared" si="1"/>
        <v>0</v>
      </c>
      <c r="P17" s="158">
        <f t="shared" si="2"/>
        <v>0</v>
      </c>
      <c r="Q17" s="159">
        <f t="shared" si="3"/>
        <v>0</v>
      </c>
    </row>
    <row r="18" spans="1:17" ht="15.75" hidden="1" customHeight="1" x14ac:dyDescent="0.25">
      <c r="A18" s="441" t="s">
        <v>114</v>
      </c>
      <c r="B18" s="442"/>
      <c r="C18" s="442"/>
      <c r="D18" s="442"/>
      <c r="E18" s="442"/>
      <c r="F18" s="443"/>
      <c r="G18" s="160"/>
      <c r="H18" s="161"/>
      <c r="I18" s="162"/>
      <c r="J18" s="162"/>
      <c r="K18" s="161"/>
      <c r="L18" s="163"/>
      <c r="N18" s="158">
        <f t="shared" si="0"/>
        <v>0</v>
      </c>
      <c r="O18" s="158">
        <f t="shared" si="1"/>
        <v>0</v>
      </c>
      <c r="P18" s="158">
        <f t="shared" si="2"/>
        <v>0</v>
      </c>
      <c r="Q18" s="159">
        <f t="shared" si="3"/>
        <v>0</v>
      </c>
    </row>
    <row r="19" spans="1:17" ht="15" hidden="1" customHeight="1" x14ac:dyDescent="0.25">
      <c r="A19" s="164"/>
      <c r="B19" s="165"/>
      <c r="C19" s="166"/>
      <c r="D19" s="166"/>
      <c r="E19" s="167"/>
      <c r="F19" s="168">
        <v>91.4</v>
      </c>
      <c r="G19" s="169"/>
      <c r="H19" s="170"/>
      <c r="I19" s="171"/>
      <c r="J19" s="171"/>
      <c r="K19" s="170"/>
      <c r="L19" s="172"/>
      <c r="N19" s="158">
        <f t="shared" si="0"/>
        <v>0</v>
      </c>
      <c r="O19" s="158">
        <f t="shared" si="1"/>
        <v>0</v>
      </c>
      <c r="P19" s="158">
        <f t="shared" si="2"/>
        <v>0</v>
      </c>
      <c r="Q19" s="159">
        <f t="shared" si="3"/>
        <v>0</v>
      </c>
    </row>
    <row r="20" spans="1:17" ht="15" hidden="1" customHeight="1" x14ac:dyDescent="0.25">
      <c r="A20" s="164"/>
      <c r="B20" s="165"/>
      <c r="C20" s="166"/>
      <c r="D20" s="166"/>
      <c r="E20" s="167"/>
      <c r="F20" s="168">
        <v>91.4</v>
      </c>
      <c r="G20" s="169"/>
      <c r="H20" s="170"/>
      <c r="I20" s="171"/>
      <c r="J20" s="171"/>
      <c r="K20" s="170"/>
      <c r="L20" s="172"/>
      <c r="N20" s="158">
        <f t="shared" si="0"/>
        <v>0</v>
      </c>
      <c r="O20" s="158">
        <f t="shared" si="1"/>
        <v>0</v>
      </c>
      <c r="P20" s="158">
        <f t="shared" si="2"/>
        <v>0</v>
      </c>
      <c r="Q20" s="159">
        <f t="shared" si="3"/>
        <v>0</v>
      </c>
    </row>
    <row r="21" spans="1:17" ht="15" hidden="1" customHeight="1" x14ac:dyDescent="0.25">
      <c r="A21" s="164"/>
      <c r="B21" s="165"/>
      <c r="C21" s="166"/>
      <c r="D21" s="166"/>
      <c r="E21" s="167"/>
      <c r="F21" s="168"/>
      <c r="G21" s="169"/>
      <c r="H21" s="170">
        <f t="shared" ref="H21:H35" si="8">+G21*F21</f>
        <v>0</v>
      </c>
      <c r="I21" s="171"/>
      <c r="J21" s="171"/>
      <c r="K21" s="170">
        <f t="shared" ref="K21:L35" si="9">+I21+G21</f>
        <v>0</v>
      </c>
      <c r="L21" s="172">
        <f t="shared" si="9"/>
        <v>0</v>
      </c>
      <c r="N21" s="158">
        <f t="shared" si="0"/>
        <v>0</v>
      </c>
      <c r="O21" s="158">
        <f t="shared" si="1"/>
        <v>0</v>
      </c>
      <c r="P21" s="158">
        <f t="shared" si="2"/>
        <v>0</v>
      </c>
      <c r="Q21" s="159">
        <f t="shared" si="3"/>
        <v>0</v>
      </c>
    </row>
    <row r="22" spans="1:17" ht="15" hidden="1" customHeight="1" x14ac:dyDescent="0.25">
      <c r="A22" s="164"/>
      <c r="B22" s="165"/>
      <c r="C22" s="166"/>
      <c r="D22" s="166"/>
      <c r="E22" s="167"/>
      <c r="F22" s="168"/>
      <c r="G22" s="169"/>
      <c r="H22" s="170">
        <f t="shared" si="8"/>
        <v>0</v>
      </c>
      <c r="I22" s="171"/>
      <c r="J22" s="171">
        <f t="shared" ref="J22:J35" si="10">+I22*F22</f>
        <v>0</v>
      </c>
      <c r="K22" s="170">
        <f t="shared" si="9"/>
        <v>0</v>
      </c>
      <c r="L22" s="172">
        <f t="shared" si="9"/>
        <v>0</v>
      </c>
      <c r="N22" s="158">
        <f t="shared" si="0"/>
        <v>0</v>
      </c>
      <c r="O22" s="158">
        <f t="shared" si="1"/>
        <v>0</v>
      </c>
      <c r="P22" s="158">
        <f t="shared" si="2"/>
        <v>0</v>
      </c>
      <c r="Q22" s="159">
        <f t="shared" si="3"/>
        <v>0</v>
      </c>
    </row>
    <row r="23" spans="1:17" ht="14.25" hidden="1" customHeight="1" x14ac:dyDescent="0.25">
      <c r="A23" s="164"/>
      <c r="B23" s="165"/>
      <c r="C23" s="166"/>
      <c r="D23" s="166"/>
      <c r="E23" s="167"/>
      <c r="F23" s="168"/>
      <c r="G23" s="169"/>
      <c r="H23" s="170">
        <f t="shared" si="8"/>
        <v>0</v>
      </c>
      <c r="I23" s="171"/>
      <c r="J23" s="171">
        <f t="shared" si="10"/>
        <v>0</v>
      </c>
      <c r="K23" s="170">
        <f t="shared" si="9"/>
        <v>0</v>
      </c>
      <c r="L23" s="172">
        <f t="shared" si="9"/>
        <v>0</v>
      </c>
      <c r="N23" s="158">
        <f t="shared" si="0"/>
        <v>0</v>
      </c>
      <c r="O23" s="158">
        <f t="shared" si="1"/>
        <v>0</v>
      </c>
      <c r="P23" s="158">
        <f t="shared" si="2"/>
        <v>0</v>
      </c>
      <c r="Q23" s="159">
        <f t="shared" si="3"/>
        <v>0</v>
      </c>
    </row>
    <row r="24" spans="1:17" ht="15.75" hidden="1" customHeight="1" x14ac:dyDescent="0.25">
      <c r="A24" s="441" t="s">
        <v>115</v>
      </c>
      <c r="B24" s="442"/>
      <c r="C24" s="442"/>
      <c r="D24" s="442"/>
      <c r="E24" s="442"/>
      <c r="F24" s="443"/>
      <c r="G24" s="160"/>
      <c r="H24" s="161"/>
      <c r="I24" s="162"/>
      <c r="J24" s="162"/>
      <c r="K24" s="161"/>
      <c r="L24" s="163"/>
      <c r="N24" s="158">
        <f t="shared" si="0"/>
        <v>0</v>
      </c>
      <c r="O24" s="158">
        <f t="shared" si="1"/>
        <v>0</v>
      </c>
      <c r="P24" s="158">
        <f t="shared" si="2"/>
        <v>0</v>
      </c>
      <c r="Q24" s="159">
        <f t="shared" si="3"/>
        <v>0</v>
      </c>
    </row>
    <row r="25" spans="1:17" ht="15" hidden="1" customHeight="1" x14ac:dyDescent="0.25">
      <c r="A25" s="164"/>
      <c r="B25" s="165"/>
      <c r="C25" s="166"/>
      <c r="D25" s="166"/>
      <c r="E25" s="167"/>
      <c r="F25" s="168"/>
      <c r="G25" s="169"/>
      <c r="H25" s="170">
        <f t="shared" ref="H25" si="11">+G25*F25</f>
        <v>0</v>
      </c>
      <c r="I25" s="171"/>
      <c r="J25" s="171">
        <f t="shared" ref="J25" si="12">+I25*F25</f>
        <v>0</v>
      </c>
      <c r="K25" s="170">
        <f t="shared" ref="K25:L25" si="13">+I25+G25</f>
        <v>0</v>
      </c>
      <c r="L25" s="172">
        <f t="shared" si="13"/>
        <v>0</v>
      </c>
      <c r="N25" s="158">
        <f t="shared" si="0"/>
        <v>0</v>
      </c>
      <c r="O25" s="158">
        <f t="shared" si="1"/>
        <v>0</v>
      </c>
      <c r="P25" s="158">
        <f t="shared" si="2"/>
        <v>0</v>
      </c>
      <c r="Q25" s="159">
        <f t="shared" si="3"/>
        <v>0</v>
      </c>
    </row>
    <row r="26" spans="1:17" ht="15" hidden="1" customHeight="1" x14ac:dyDescent="0.25">
      <c r="A26" s="164"/>
      <c r="B26" s="165"/>
      <c r="C26" s="166"/>
      <c r="D26" s="166"/>
      <c r="E26" s="167"/>
      <c r="F26" s="168"/>
      <c r="G26" s="169"/>
      <c r="H26" s="170">
        <f t="shared" si="8"/>
        <v>0</v>
      </c>
      <c r="I26" s="171"/>
      <c r="J26" s="171">
        <f t="shared" si="10"/>
        <v>0</v>
      </c>
      <c r="K26" s="170">
        <f t="shared" si="9"/>
        <v>0</v>
      </c>
      <c r="L26" s="172">
        <f t="shared" si="9"/>
        <v>0</v>
      </c>
      <c r="N26" s="158">
        <f t="shared" si="0"/>
        <v>0</v>
      </c>
      <c r="O26" s="158">
        <f t="shared" si="1"/>
        <v>0</v>
      </c>
      <c r="P26" s="158">
        <f t="shared" si="2"/>
        <v>0</v>
      </c>
      <c r="Q26" s="159">
        <f t="shared" si="3"/>
        <v>0</v>
      </c>
    </row>
    <row r="27" spans="1:17" ht="15" hidden="1" customHeight="1" x14ac:dyDescent="0.25">
      <c r="A27" s="164"/>
      <c r="B27" s="165"/>
      <c r="C27" s="166"/>
      <c r="D27" s="166"/>
      <c r="E27" s="167"/>
      <c r="F27" s="168"/>
      <c r="G27" s="169"/>
      <c r="H27" s="170">
        <f t="shared" si="8"/>
        <v>0</v>
      </c>
      <c r="I27" s="171"/>
      <c r="J27" s="171">
        <f t="shared" si="10"/>
        <v>0</v>
      </c>
      <c r="K27" s="170">
        <f t="shared" si="9"/>
        <v>0</v>
      </c>
      <c r="L27" s="172">
        <f t="shared" si="9"/>
        <v>0</v>
      </c>
      <c r="N27" s="158">
        <f t="shared" si="0"/>
        <v>0</v>
      </c>
      <c r="O27" s="158">
        <f t="shared" si="1"/>
        <v>0</v>
      </c>
      <c r="P27" s="158">
        <f t="shared" si="2"/>
        <v>0</v>
      </c>
      <c r="Q27" s="159">
        <f t="shared" si="3"/>
        <v>0</v>
      </c>
    </row>
    <row r="28" spans="1:17" ht="15" hidden="1" customHeight="1" x14ac:dyDescent="0.25">
      <c r="A28" s="164"/>
      <c r="B28" s="165"/>
      <c r="C28" s="166"/>
      <c r="D28" s="166"/>
      <c r="E28" s="167"/>
      <c r="F28" s="168"/>
      <c r="G28" s="169"/>
      <c r="H28" s="170">
        <f t="shared" si="8"/>
        <v>0</v>
      </c>
      <c r="I28" s="171"/>
      <c r="J28" s="171">
        <f t="shared" si="10"/>
        <v>0</v>
      </c>
      <c r="K28" s="170">
        <f t="shared" si="9"/>
        <v>0</v>
      </c>
      <c r="L28" s="172">
        <f t="shared" si="9"/>
        <v>0</v>
      </c>
      <c r="N28" s="158">
        <f t="shared" si="0"/>
        <v>0</v>
      </c>
      <c r="O28" s="158">
        <f t="shared" si="1"/>
        <v>0</v>
      </c>
      <c r="P28" s="158">
        <f t="shared" si="2"/>
        <v>0</v>
      </c>
      <c r="Q28" s="159">
        <f t="shared" si="3"/>
        <v>0</v>
      </c>
    </row>
    <row r="29" spans="1:17" ht="15" hidden="1" customHeight="1" x14ac:dyDescent="0.25">
      <c r="A29" s="164"/>
      <c r="B29" s="165"/>
      <c r="C29" s="166"/>
      <c r="D29" s="166"/>
      <c r="E29" s="167"/>
      <c r="F29" s="168"/>
      <c r="G29" s="169"/>
      <c r="H29" s="170">
        <f t="shared" si="8"/>
        <v>0</v>
      </c>
      <c r="I29" s="171"/>
      <c r="J29" s="171">
        <f t="shared" si="10"/>
        <v>0</v>
      </c>
      <c r="K29" s="170">
        <f t="shared" si="9"/>
        <v>0</v>
      </c>
      <c r="L29" s="172">
        <f t="shared" si="9"/>
        <v>0</v>
      </c>
      <c r="N29" s="158">
        <f t="shared" si="0"/>
        <v>0</v>
      </c>
      <c r="O29" s="158">
        <f t="shared" si="1"/>
        <v>0</v>
      </c>
      <c r="P29" s="158">
        <f t="shared" si="2"/>
        <v>0</v>
      </c>
      <c r="Q29" s="159">
        <f t="shared" si="3"/>
        <v>0</v>
      </c>
    </row>
    <row r="30" spans="1:17" ht="15.75" hidden="1" customHeight="1" x14ac:dyDescent="0.25">
      <c r="A30" s="441" t="s">
        <v>116</v>
      </c>
      <c r="B30" s="442"/>
      <c r="C30" s="442"/>
      <c r="D30" s="442"/>
      <c r="E30" s="442"/>
      <c r="F30" s="443"/>
      <c r="G30" s="160"/>
      <c r="H30" s="161"/>
      <c r="I30" s="162"/>
      <c r="J30" s="162"/>
      <c r="K30" s="161"/>
      <c r="L30" s="163"/>
      <c r="N30" s="158">
        <f t="shared" si="0"/>
        <v>0</v>
      </c>
      <c r="O30" s="158">
        <f t="shared" si="1"/>
        <v>0</v>
      </c>
      <c r="P30" s="158">
        <f t="shared" si="2"/>
        <v>0</v>
      </c>
      <c r="Q30" s="159">
        <f t="shared" si="3"/>
        <v>0</v>
      </c>
    </row>
    <row r="31" spans="1:17" ht="15" hidden="1" customHeight="1" x14ac:dyDescent="0.25">
      <c r="A31" s="164"/>
      <c r="B31" s="165"/>
      <c r="C31" s="166"/>
      <c r="D31" s="166"/>
      <c r="E31" s="167"/>
      <c r="F31" s="168"/>
      <c r="G31" s="169"/>
      <c r="H31" s="170">
        <f t="shared" ref="H31" si="14">+G31*F31</f>
        <v>0</v>
      </c>
      <c r="I31" s="171"/>
      <c r="J31" s="171">
        <f t="shared" ref="J31" si="15">+I31*F31</f>
        <v>0</v>
      </c>
      <c r="K31" s="170">
        <f t="shared" ref="K31:L31" si="16">+I31+G31</f>
        <v>0</v>
      </c>
      <c r="L31" s="172">
        <f t="shared" si="16"/>
        <v>0</v>
      </c>
      <c r="N31" s="158">
        <f t="shared" si="0"/>
        <v>0</v>
      </c>
      <c r="O31" s="158">
        <f t="shared" si="1"/>
        <v>0</v>
      </c>
      <c r="P31" s="158">
        <f t="shared" si="2"/>
        <v>0</v>
      </c>
      <c r="Q31" s="159">
        <f t="shared" si="3"/>
        <v>0</v>
      </c>
    </row>
    <row r="32" spans="1:17" ht="15" hidden="1" customHeight="1" x14ac:dyDescent="0.25">
      <c r="A32" s="164"/>
      <c r="B32" s="165"/>
      <c r="C32" s="166"/>
      <c r="D32" s="166"/>
      <c r="E32" s="167"/>
      <c r="F32" s="168"/>
      <c r="G32" s="169"/>
      <c r="H32" s="170">
        <f t="shared" si="8"/>
        <v>0</v>
      </c>
      <c r="I32" s="171"/>
      <c r="J32" s="171">
        <f t="shared" si="10"/>
        <v>0</v>
      </c>
      <c r="K32" s="170">
        <f t="shared" si="9"/>
        <v>0</v>
      </c>
      <c r="L32" s="172">
        <f t="shared" si="9"/>
        <v>0</v>
      </c>
      <c r="N32" s="158">
        <f t="shared" si="0"/>
        <v>0</v>
      </c>
      <c r="O32" s="158">
        <f t="shared" si="1"/>
        <v>0</v>
      </c>
      <c r="P32" s="158">
        <f t="shared" si="2"/>
        <v>0</v>
      </c>
      <c r="Q32" s="159">
        <f t="shared" si="3"/>
        <v>0</v>
      </c>
    </row>
    <row r="33" spans="1:17" ht="15" hidden="1" customHeight="1" x14ac:dyDescent="0.25">
      <c r="A33" s="164"/>
      <c r="B33" s="165"/>
      <c r="C33" s="166"/>
      <c r="D33" s="166"/>
      <c r="E33" s="167"/>
      <c r="F33" s="168"/>
      <c r="G33" s="169"/>
      <c r="H33" s="170">
        <f t="shared" si="8"/>
        <v>0</v>
      </c>
      <c r="I33" s="171"/>
      <c r="J33" s="171">
        <f t="shared" si="10"/>
        <v>0</v>
      </c>
      <c r="K33" s="170">
        <f t="shared" si="9"/>
        <v>0</v>
      </c>
      <c r="L33" s="172">
        <f t="shared" si="9"/>
        <v>0</v>
      </c>
      <c r="N33" s="158">
        <f t="shared" si="0"/>
        <v>0</v>
      </c>
      <c r="O33" s="158">
        <f t="shared" si="1"/>
        <v>0</v>
      </c>
      <c r="P33" s="158">
        <f t="shared" si="2"/>
        <v>0</v>
      </c>
      <c r="Q33" s="159">
        <f t="shared" si="3"/>
        <v>0</v>
      </c>
    </row>
    <row r="34" spans="1:17" ht="15" hidden="1" customHeight="1" x14ac:dyDescent="0.25">
      <c r="A34" s="164"/>
      <c r="B34" s="165"/>
      <c r="C34" s="166"/>
      <c r="D34" s="166"/>
      <c r="E34" s="167"/>
      <c r="F34" s="168"/>
      <c r="G34" s="169"/>
      <c r="H34" s="170">
        <f t="shared" si="8"/>
        <v>0</v>
      </c>
      <c r="I34" s="171"/>
      <c r="J34" s="171">
        <f t="shared" si="10"/>
        <v>0</v>
      </c>
      <c r="K34" s="170">
        <f t="shared" si="9"/>
        <v>0</v>
      </c>
      <c r="L34" s="172">
        <f t="shared" si="9"/>
        <v>0</v>
      </c>
      <c r="N34" s="158">
        <f t="shared" si="0"/>
        <v>0</v>
      </c>
      <c r="O34" s="158">
        <f t="shared" si="1"/>
        <v>0</v>
      </c>
      <c r="P34" s="158">
        <f t="shared" si="2"/>
        <v>0</v>
      </c>
      <c r="Q34" s="159">
        <f t="shared" si="3"/>
        <v>0</v>
      </c>
    </row>
    <row r="35" spans="1:17" ht="15" hidden="1" customHeight="1" x14ac:dyDescent="0.25">
      <c r="A35" s="164"/>
      <c r="B35" s="165"/>
      <c r="C35" s="166"/>
      <c r="D35" s="166"/>
      <c r="E35" s="167"/>
      <c r="F35" s="168"/>
      <c r="G35" s="169"/>
      <c r="H35" s="170">
        <f t="shared" si="8"/>
        <v>0</v>
      </c>
      <c r="I35" s="171"/>
      <c r="J35" s="171">
        <f t="shared" si="10"/>
        <v>0</v>
      </c>
      <c r="K35" s="170">
        <f t="shared" si="9"/>
        <v>0</v>
      </c>
      <c r="L35" s="172">
        <f t="shared" si="9"/>
        <v>0</v>
      </c>
      <c r="N35" s="158">
        <f t="shared" si="0"/>
        <v>0</v>
      </c>
      <c r="O35" s="158">
        <f t="shared" si="1"/>
        <v>0</v>
      </c>
      <c r="P35" s="158">
        <f t="shared" si="2"/>
        <v>0</v>
      </c>
      <c r="Q35" s="159">
        <f t="shared" si="3"/>
        <v>0</v>
      </c>
    </row>
    <row r="36" spans="1:17" ht="15.75" hidden="1" customHeight="1" x14ac:dyDescent="0.25">
      <c r="A36" s="441" t="s">
        <v>117</v>
      </c>
      <c r="B36" s="442"/>
      <c r="C36" s="442"/>
      <c r="D36" s="442"/>
      <c r="E36" s="442"/>
      <c r="F36" s="443"/>
      <c r="G36" s="160"/>
      <c r="H36" s="161"/>
      <c r="I36" s="162"/>
      <c r="J36" s="162"/>
      <c r="K36" s="161"/>
      <c r="L36" s="163"/>
      <c r="N36" s="158">
        <f t="shared" si="0"/>
        <v>0</v>
      </c>
      <c r="O36" s="158">
        <f t="shared" si="1"/>
        <v>0</v>
      </c>
      <c r="P36" s="158">
        <f t="shared" si="2"/>
        <v>0</v>
      </c>
      <c r="Q36" s="159">
        <f t="shared" si="3"/>
        <v>0</v>
      </c>
    </row>
    <row r="37" spans="1:17" ht="15" hidden="1" customHeight="1" x14ac:dyDescent="0.25">
      <c r="A37" s="164"/>
      <c r="B37" s="165"/>
      <c r="C37" s="166"/>
      <c r="D37" s="166"/>
      <c r="E37" s="167"/>
      <c r="F37" s="168"/>
      <c r="G37" s="169"/>
      <c r="H37" s="170">
        <f t="shared" ref="H37" si="17">+G37*F37</f>
        <v>0</v>
      </c>
      <c r="I37" s="171"/>
      <c r="J37" s="171">
        <f t="shared" ref="J37" si="18">+I37*F37</f>
        <v>0</v>
      </c>
      <c r="K37" s="170">
        <f t="shared" ref="K37:L37" si="19">+I37+G37</f>
        <v>0</v>
      </c>
      <c r="L37" s="172">
        <f t="shared" si="19"/>
        <v>0</v>
      </c>
      <c r="N37" s="158">
        <f t="shared" si="0"/>
        <v>0</v>
      </c>
      <c r="O37" s="158">
        <f t="shared" si="1"/>
        <v>0</v>
      </c>
      <c r="P37" s="158">
        <f t="shared" si="2"/>
        <v>0</v>
      </c>
      <c r="Q37" s="159">
        <f t="shared" si="3"/>
        <v>0</v>
      </c>
    </row>
    <row r="38" spans="1:17" ht="15" hidden="1" customHeight="1" x14ac:dyDescent="0.25">
      <c r="A38" s="164"/>
      <c r="B38" s="165"/>
      <c r="C38" s="166"/>
      <c r="D38" s="166"/>
      <c r="E38" s="167"/>
      <c r="F38" s="168"/>
      <c r="G38" s="169"/>
      <c r="H38" s="170"/>
      <c r="I38" s="171"/>
      <c r="J38" s="171"/>
      <c r="K38" s="170"/>
      <c r="L38" s="172"/>
      <c r="N38" s="158">
        <f t="shared" si="0"/>
        <v>0</v>
      </c>
      <c r="O38" s="158">
        <f t="shared" si="1"/>
        <v>0</v>
      </c>
      <c r="P38" s="158">
        <f t="shared" si="2"/>
        <v>0</v>
      </c>
      <c r="Q38" s="159">
        <f t="shared" si="3"/>
        <v>0</v>
      </c>
    </row>
    <row r="39" spans="1:17" ht="15" hidden="1" customHeight="1" x14ac:dyDescent="0.25">
      <c r="A39" s="164"/>
      <c r="B39" s="165"/>
      <c r="C39" s="166"/>
      <c r="D39" s="166"/>
      <c r="E39" s="167"/>
      <c r="F39" s="168"/>
      <c r="G39" s="169"/>
      <c r="H39" s="170">
        <f t="shared" ref="H39:H41" si="20">+G39*F39</f>
        <v>0</v>
      </c>
      <c r="I39" s="171"/>
      <c r="J39" s="171">
        <f t="shared" ref="J39:J41" si="21">+I39*F39</f>
        <v>0</v>
      </c>
      <c r="K39" s="170">
        <f t="shared" ref="K39:L41" si="22">+I39+G39</f>
        <v>0</v>
      </c>
      <c r="L39" s="172">
        <f t="shared" si="22"/>
        <v>0</v>
      </c>
      <c r="N39" s="158">
        <f t="shared" si="0"/>
        <v>0</v>
      </c>
      <c r="O39" s="158">
        <f t="shared" si="1"/>
        <v>0</v>
      </c>
      <c r="P39" s="158">
        <f t="shared" si="2"/>
        <v>0</v>
      </c>
      <c r="Q39" s="159">
        <f t="shared" si="3"/>
        <v>0</v>
      </c>
    </row>
    <row r="40" spans="1:17" ht="15" customHeight="1" x14ac:dyDescent="0.25">
      <c r="A40" s="164"/>
      <c r="B40" s="165"/>
      <c r="C40" s="166"/>
      <c r="D40" s="166"/>
      <c r="E40" s="167"/>
      <c r="F40" s="168"/>
      <c r="G40" s="169"/>
      <c r="H40" s="170">
        <f t="shared" si="20"/>
        <v>0</v>
      </c>
      <c r="I40" s="171"/>
      <c r="J40" s="171">
        <f t="shared" si="21"/>
        <v>0</v>
      </c>
      <c r="K40" s="170">
        <f t="shared" si="22"/>
        <v>0</v>
      </c>
      <c r="L40" s="172">
        <f t="shared" si="22"/>
        <v>0</v>
      </c>
      <c r="N40" s="158">
        <f t="shared" si="0"/>
        <v>0</v>
      </c>
      <c r="O40" s="158">
        <f t="shared" si="1"/>
        <v>0</v>
      </c>
      <c r="P40" s="158">
        <f t="shared" si="2"/>
        <v>0</v>
      </c>
      <c r="Q40" s="159">
        <f t="shared" si="3"/>
        <v>0</v>
      </c>
    </row>
    <row r="41" spans="1:17" ht="15" customHeight="1" thickBot="1" x14ac:dyDescent="0.3">
      <c r="A41" s="164"/>
      <c r="B41" s="165"/>
      <c r="C41" s="166"/>
      <c r="D41" s="166"/>
      <c r="E41" s="167"/>
      <c r="F41" s="168"/>
      <c r="G41" s="169"/>
      <c r="H41" s="170">
        <f t="shared" si="20"/>
        <v>0</v>
      </c>
      <c r="I41" s="171"/>
      <c r="J41" s="171">
        <f t="shared" si="21"/>
        <v>0</v>
      </c>
      <c r="K41" s="170">
        <f t="shared" si="22"/>
        <v>0</v>
      </c>
      <c r="L41" s="172">
        <f t="shared" si="22"/>
        <v>0</v>
      </c>
      <c r="N41" s="158">
        <f t="shared" si="0"/>
        <v>0</v>
      </c>
      <c r="O41" s="158">
        <f t="shared" si="1"/>
        <v>0</v>
      </c>
      <c r="P41" s="158">
        <f t="shared" si="2"/>
        <v>0</v>
      </c>
      <c r="Q41" s="159">
        <f t="shared" si="3"/>
        <v>0</v>
      </c>
    </row>
    <row r="42" spans="1:17" ht="35.1" customHeight="1" thickBot="1" x14ac:dyDescent="0.3">
      <c r="A42" s="444" t="str">
        <f>CONCATENATE("TOTAL (",A2," ",E2,") =")</f>
        <v>TOTAL (Screed Measurements - L-30 ) =</v>
      </c>
      <c r="B42" s="445"/>
      <c r="C42" s="445"/>
      <c r="D42" s="445"/>
      <c r="E42" s="445"/>
      <c r="F42" s="446"/>
      <c r="G42" s="173">
        <f t="shared" ref="G42:L42" si="23">SUM(G6:G41)</f>
        <v>24.52</v>
      </c>
      <c r="H42" s="173">
        <f t="shared" si="23"/>
        <v>1342.2248</v>
      </c>
      <c r="I42" s="174">
        <f t="shared" si="23"/>
        <v>0</v>
      </c>
      <c r="J42" s="174">
        <f t="shared" si="23"/>
        <v>0</v>
      </c>
      <c r="K42" s="173">
        <f t="shared" si="23"/>
        <v>24.52</v>
      </c>
      <c r="L42" s="175">
        <f t="shared" si="23"/>
        <v>1342.2248</v>
      </c>
      <c r="N42" s="158">
        <f>+SUM(N6:N41)</f>
        <v>0</v>
      </c>
      <c r="O42" s="158">
        <f>+SUM(O6:O41)</f>
        <v>0</v>
      </c>
      <c r="P42" s="158">
        <f>+SUM(P6:P41)</f>
        <v>24.52</v>
      </c>
      <c r="Q42" s="158">
        <f>+SUM(Q6:Q41)</f>
        <v>1.226</v>
      </c>
    </row>
    <row r="43" spans="1:17" x14ac:dyDescent="0.25">
      <c r="J43" s="179"/>
      <c r="K43" s="180"/>
      <c r="L43" s="180"/>
      <c r="N43" s="147"/>
      <c r="O43" s="147"/>
      <c r="P43" s="147"/>
    </row>
    <row r="44" spans="1:17" s="105" customFormat="1" x14ac:dyDescent="0.25">
      <c r="A44" s="176"/>
      <c r="B44" s="177"/>
      <c r="C44" s="142"/>
      <c r="D44" s="142"/>
      <c r="E44" s="142"/>
      <c r="F44" s="178"/>
      <c r="G44" s="178"/>
      <c r="H44" s="178"/>
      <c r="I44" s="178"/>
      <c r="J44" s="179"/>
      <c r="K44" s="179">
        <f>SUM(K7:K41)</f>
        <v>24.52</v>
      </c>
      <c r="L44" s="179">
        <f>SUM(L7:L41)</f>
        <v>1342.2248</v>
      </c>
      <c r="M44" s="142"/>
      <c r="N44" s="147"/>
      <c r="O44" s="147"/>
      <c r="P44" s="147"/>
    </row>
    <row r="45" spans="1:17" s="105" customFormat="1" x14ac:dyDescent="0.25">
      <c r="A45" s="176"/>
      <c r="B45" s="181">
        <f>+A6</f>
        <v>0</v>
      </c>
      <c r="C45" s="182"/>
      <c r="D45" s="182"/>
      <c r="E45" s="182"/>
      <c r="F45" s="183"/>
      <c r="G45" s="184"/>
      <c r="H45" s="184"/>
      <c r="I45" s="185"/>
      <c r="J45" s="185"/>
      <c r="K45" s="184"/>
      <c r="L45" s="184"/>
      <c r="M45" s="149"/>
      <c r="N45" s="147"/>
      <c r="O45" s="147"/>
      <c r="P45" s="147"/>
    </row>
    <row r="46" spans="1:17" s="105" customFormat="1" ht="25.05" customHeight="1" x14ac:dyDescent="0.25">
      <c r="A46" s="176"/>
      <c r="B46" s="186" t="str">
        <f>A7</f>
        <v>From 41mm to 50mm thick</v>
      </c>
      <c r="C46" s="187"/>
      <c r="D46" s="187"/>
      <c r="E46" s="187"/>
      <c r="F46" s="188"/>
      <c r="G46" s="189">
        <f>+SUM(G8:G10)</f>
        <v>24.52</v>
      </c>
      <c r="H46" s="189">
        <f t="shared" ref="H46:L46" si="24">+SUM(H8:H10)</f>
        <v>1342.2248</v>
      </c>
      <c r="I46" s="190">
        <f t="shared" si="24"/>
        <v>0</v>
      </c>
      <c r="J46" s="190">
        <f t="shared" si="24"/>
        <v>0</v>
      </c>
      <c r="K46" s="189">
        <f t="shared" si="24"/>
        <v>24.52</v>
      </c>
      <c r="L46" s="189">
        <f t="shared" si="24"/>
        <v>1342.2248</v>
      </c>
      <c r="M46" s="149"/>
      <c r="N46" s="147"/>
      <c r="O46" s="147"/>
      <c r="P46" s="147"/>
    </row>
    <row r="47" spans="1:17" s="105" customFormat="1" x14ac:dyDescent="0.25">
      <c r="A47" s="176"/>
      <c r="B47" s="181"/>
      <c r="C47" s="182"/>
      <c r="D47" s="182"/>
      <c r="E47" s="182"/>
      <c r="F47" s="183"/>
      <c r="G47" s="184"/>
      <c r="H47" s="184"/>
      <c r="I47" s="185"/>
      <c r="J47" s="185"/>
      <c r="K47" s="184"/>
      <c r="L47" s="184"/>
      <c r="M47" s="149"/>
      <c r="N47" s="147"/>
      <c r="O47" s="147"/>
      <c r="P47" s="147"/>
    </row>
    <row r="48" spans="1:17" s="105" customFormat="1" ht="25.05" customHeight="1" x14ac:dyDescent="0.25">
      <c r="A48" s="176"/>
      <c r="B48" s="186"/>
      <c r="C48" s="187"/>
      <c r="D48" s="187"/>
      <c r="E48" s="187"/>
      <c r="F48" s="188"/>
      <c r="G48" s="189"/>
      <c r="H48" s="189"/>
      <c r="I48" s="190"/>
      <c r="J48" s="190"/>
      <c r="K48" s="189"/>
      <c r="L48" s="189"/>
      <c r="M48" s="149"/>
      <c r="N48" s="147"/>
      <c r="O48" s="147"/>
      <c r="P48" s="147"/>
    </row>
    <row r="49" spans="1:16" s="105" customFormat="1" x14ac:dyDescent="0.25">
      <c r="A49" s="176"/>
      <c r="B49" s="181"/>
      <c r="C49" s="182"/>
      <c r="D49" s="182"/>
      <c r="E49" s="182"/>
      <c r="F49" s="183"/>
      <c r="G49" s="184"/>
      <c r="H49" s="184"/>
      <c r="I49" s="185"/>
      <c r="J49" s="185"/>
      <c r="K49" s="184"/>
      <c r="L49" s="184"/>
      <c r="M49" s="149"/>
      <c r="N49" s="147"/>
      <c r="O49" s="147"/>
      <c r="P49" s="147"/>
    </row>
    <row r="50" spans="1:16" s="105" customFormat="1" ht="25.05" customHeight="1" x14ac:dyDescent="0.25">
      <c r="A50" s="176"/>
      <c r="B50" s="186"/>
      <c r="C50" s="187"/>
      <c r="D50" s="187"/>
      <c r="E50" s="187"/>
      <c r="F50" s="188"/>
      <c r="G50" s="189"/>
      <c r="H50" s="189"/>
      <c r="I50" s="190"/>
      <c r="J50" s="190"/>
      <c r="K50" s="189"/>
      <c r="L50" s="189"/>
      <c r="M50" s="149"/>
      <c r="N50" s="147"/>
      <c r="O50" s="147"/>
      <c r="P50" s="147"/>
    </row>
    <row r="51" spans="1:16" s="105" customFormat="1" x14ac:dyDescent="0.25">
      <c r="A51" s="176"/>
      <c r="B51" s="181"/>
      <c r="C51" s="182"/>
      <c r="D51" s="182"/>
      <c r="E51" s="182"/>
      <c r="F51" s="183"/>
      <c r="G51" s="184"/>
      <c r="H51" s="184"/>
      <c r="I51" s="185"/>
      <c r="J51" s="185"/>
      <c r="K51" s="184"/>
      <c r="L51" s="184"/>
      <c r="M51" s="149"/>
      <c r="N51" s="147"/>
      <c r="O51" s="147"/>
      <c r="P51" s="147"/>
    </row>
    <row r="52" spans="1:16" s="105" customFormat="1" ht="25.05" customHeight="1" x14ac:dyDescent="0.25">
      <c r="A52" s="176"/>
      <c r="B52" s="186"/>
      <c r="C52" s="187"/>
      <c r="D52" s="187"/>
      <c r="E52" s="187"/>
      <c r="F52" s="188"/>
      <c r="G52" s="189"/>
      <c r="H52" s="189"/>
      <c r="I52" s="190"/>
      <c r="J52" s="190"/>
      <c r="K52" s="189"/>
      <c r="L52" s="189"/>
      <c r="M52" s="149"/>
      <c r="N52" s="147"/>
      <c r="O52" s="147"/>
      <c r="P52" s="147"/>
    </row>
    <row r="53" spans="1:16" s="105" customFormat="1" ht="25.05" customHeight="1" x14ac:dyDescent="0.25">
      <c r="A53" s="176"/>
      <c r="B53" s="193" t="s">
        <v>45</v>
      </c>
      <c r="C53" s="194"/>
      <c r="D53" s="194"/>
      <c r="E53" s="194"/>
      <c r="F53" s="194"/>
      <c r="G53" s="192">
        <f t="shared" ref="G53:L53" si="25">SUM(G45:G52)</f>
        <v>24.52</v>
      </c>
      <c r="H53" s="192">
        <f t="shared" si="25"/>
        <v>1342.2248</v>
      </c>
      <c r="I53" s="192">
        <f t="shared" si="25"/>
        <v>0</v>
      </c>
      <c r="J53" s="192">
        <f t="shared" si="25"/>
        <v>0</v>
      </c>
      <c r="K53" s="192">
        <f t="shared" si="25"/>
        <v>24.52</v>
      </c>
      <c r="L53" s="192">
        <f t="shared" si="25"/>
        <v>1342.2248</v>
      </c>
      <c r="M53" s="142"/>
    </row>
    <row r="56" spans="1:16" s="105" customFormat="1" x14ac:dyDescent="0.25">
      <c r="A56" s="176"/>
      <c r="B56" s="177"/>
      <c r="C56" s="142"/>
      <c r="D56" s="142"/>
      <c r="E56" s="142"/>
      <c r="F56" s="178"/>
      <c r="G56" s="191"/>
      <c r="H56" s="178"/>
      <c r="I56" s="178"/>
      <c r="J56" s="178"/>
      <c r="K56" s="178"/>
      <c r="L56" s="178"/>
      <c r="M56" s="142"/>
    </row>
  </sheetData>
  <mergeCells count="24">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 ref="A36:F36"/>
    <mergeCell ref="A42:F42"/>
    <mergeCell ref="A7:F7"/>
    <mergeCell ref="A11:F11"/>
    <mergeCell ref="A14:F14"/>
    <mergeCell ref="A18:F18"/>
    <mergeCell ref="A24:F24"/>
    <mergeCell ref="A30:F30"/>
  </mergeCells>
  <printOptions horizontalCentered="1"/>
  <pageMargins left="0.25" right="0.25" top="0.75" bottom="0.75" header="0.3" footer="0.3"/>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V125"/>
  <sheetViews>
    <sheetView view="pageBreakPreview" topLeftCell="A7" zoomScale="90" zoomScaleNormal="85" zoomScaleSheetLayoutView="90" workbookViewId="0">
      <pane xSplit="6" ySplit="3" topLeftCell="G65" activePane="bottomRight" state="frozen"/>
      <selection activeCell="A7" sqref="A7"/>
      <selection pane="topRight" activeCell="G7" sqref="G7"/>
      <selection pane="bottomLeft" activeCell="A10" sqref="A10"/>
      <selection pane="bottomRight" activeCell="L72" sqref="L72"/>
    </sheetView>
  </sheetViews>
  <sheetFormatPr defaultColWidth="9.21875" defaultRowHeight="15" customHeight="1" x14ac:dyDescent="0.25"/>
  <cols>
    <col min="1" max="1" width="5.77734375" style="73" customWidth="1"/>
    <col min="2" max="2" width="40.77734375" style="76" customWidth="1"/>
    <col min="3" max="3" width="13.5546875" style="73" customWidth="1"/>
    <col min="4" max="4" width="13.44140625" style="73" customWidth="1"/>
    <col min="5" max="5" width="13.5546875" style="73" customWidth="1"/>
    <col min="6" max="8" width="16.5546875" style="73" customWidth="1"/>
    <col min="9" max="9" width="12.5546875" style="73" customWidth="1"/>
    <col min="10" max="10" width="16.5546875" style="73" customWidth="1"/>
    <col min="11" max="11" width="13.77734375" style="73" customWidth="1"/>
    <col min="12" max="12" width="16.5546875" style="73" customWidth="1"/>
    <col min="13" max="13" width="26.5546875" style="73" customWidth="1"/>
    <col min="14" max="14" width="0" style="73" hidden="1" customWidth="1"/>
    <col min="15" max="15" width="13.5546875" style="73" hidden="1" customWidth="1"/>
    <col min="16" max="16" width="11.21875" style="73" hidden="1" customWidth="1"/>
    <col min="17" max="17" width="14.77734375" style="73" hidden="1" customWidth="1"/>
    <col min="18" max="19" width="0" style="73" hidden="1" customWidth="1"/>
    <col min="20" max="20" width="10.21875" style="73" hidden="1" customWidth="1"/>
    <col min="21" max="21" width="13.5546875" style="105" hidden="1" customWidth="1"/>
    <col min="22" max="22" width="11.77734375" style="105" hidden="1" customWidth="1"/>
    <col min="23" max="25" width="0" style="73" hidden="1" customWidth="1"/>
    <col min="26" max="16384" width="9.21875" style="73"/>
  </cols>
  <sheetData>
    <row r="1" spans="1:22" s="74" customFormat="1" ht="20.100000000000001" hidden="1" customHeight="1" x14ac:dyDescent="0.25">
      <c r="A1" s="71"/>
      <c r="B1" s="72"/>
      <c r="C1" s="71"/>
      <c r="D1" s="71"/>
      <c r="E1" s="73"/>
      <c r="F1" s="73"/>
      <c r="G1" s="73"/>
      <c r="H1" s="73"/>
      <c r="I1" s="73"/>
      <c r="J1" s="73"/>
      <c r="K1" s="73"/>
      <c r="L1" s="73"/>
      <c r="M1" s="73"/>
      <c r="U1" s="339"/>
      <c r="V1" s="339"/>
    </row>
    <row r="2" spans="1:22" s="74" customFormat="1" ht="20.100000000000001" hidden="1" customHeight="1" x14ac:dyDescent="0.25">
      <c r="A2" s="71"/>
      <c r="B2" s="72"/>
      <c r="C2" s="71"/>
      <c r="D2" s="71"/>
      <c r="E2" s="73"/>
      <c r="F2" s="73"/>
      <c r="G2" s="73"/>
      <c r="H2" s="73"/>
      <c r="I2" s="73"/>
      <c r="J2" s="73"/>
      <c r="K2" s="73"/>
      <c r="L2" s="73"/>
      <c r="M2" s="73"/>
      <c r="U2" s="339"/>
      <c r="V2" s="339"/>
    </row>
    <row r="3" spans="1:22" s="74" customFormat="1" ht="20.100000000000001" hidden="1" customHeight="1" x14ac:dyDescent="0.25">
      <c r="A3" s="71"/>
      <c r="B3" s="72"/>
      <c r="C3" s="71"/>
      <c r="D3" s="71"/>
      <c r="E3" s="73"/>
      <c r="F3" s="73"/>
      <c r="G3" s="73"/>
      <c r="H3" s="73"/>
      <c r="I3" s="73"/>
      <c r="J3" s="73"/>
      <c r="K3" s="73"/>
      <c r="L3" s="73"/>
      <c r="M3" s="73"/>
      <c r="U3" s="339"/>
      <c r="V3" s="339"/>
    </row>
    <row r="4" spans="1:22" s="74" customFormat="1" ht="20.100000000000001" hidden="1" customHeight="1" x14ac:dyDescent="0.25">
      <c r="A4" s="71"/>
      <c r="B4" s="72"/>
      <c r="C4" s="71"/>
      <c r="D4" s="71"/>
      <c r="E4" s="73"/>
      <c r="F4" s="73"/>
      <c r="G4" s="73"/>
      <c r="H4" s="73"/>
      <c r="I4" s="73"/>
      <c r="J4" s="73"/>
      <c r="K4" s="73"/>
      <c r="L4" s="73"/>
      <c r="M4" s="73"/>
      <c r="U4" s="339"/>
      <c r="V4" s="339"/>
    </row>
    <row r="5" spans="1:22" ht="15" hidden="1" customHeight="1" x14ac:dyDescent="0.25">
      <c r="A5" s="75" t="s">
        <v>25</v>
      </c>
      <c r="C5" s="77"/>
      <c r="D5" s="77"/>
      <c r="E5" s="400"/>
      <c r="F5" s="400"/>
      <c r="G5" s="230"/>
      <c r="H5" s="230"/>
      <c r="I5" s="230"/>
      <c r="J5" s="230"/>
      <c r="K5" s="230"/>
      <c r="L5" s="230"/>
      <c r="M5" s="230">
        <f>'1172-001'!H11</f>
        <v>44977</v>
      </c>
      <c r="N5" s="78"/>
    </row>
    <row r="6" spans="1:22" ht="15" hidden="1" customHeight="1" thickBot="1" x14ac:dyDescent="0.3">
      <c r="C6" s="77"/>
      <c r="D6" s="77"/>
      <c r="E6" s="400"/>
      <c r="F6" s="400"/>
      <c r="G6" s="230"/>
      <c r="H6" s="230"/>
      <c r="I6" s="230"/>
      <c r="J6" s="230"/>
      <c r="K6" s="399"/>
      <c r="L6" s="399"/>
      <c r="M6" s="230" t="str">
        <f>'1172-001'!H12</f>
        <v>PY-2927-1172-009</v>
      </c>
      <c r="N6" s="78"/>
    </row>
    <row r="7" spans="1:22" ht="20.100000000000001" customHeight="1" thickTop="1" thickBot="1" x14ac:dyDescent="0.3">
      <c r="A7" s="401" t="s">
        <v>26</v>
      </c>
      <c r="B7" s="404" t="s">
        <v>27</v>
      </c>
      <c r="C7" s="393" t="s">
        <v>124</v>
      </c>
      <c r="D7" s="394"/>
      <c r="E7" s="394"/>
      <c r="F7" s="395"/>
      <c r="G7" s="393" t="s">
        <v>146</v>
      </c>
      <c r="H7" s="394"/>
      <c r="I7" s="394"/>
      <c r="J7" s="394"/>
      <c r="K7" s="394"/>
      <c r="L7" s="395"/>
      <c r="M7" s="237"/>
    </row>
    <row r="8" spans="1:22" ht="13.2" customHeight="1" thickBot="1" x14ac:dyDescent="0.3">
      <c r="A8" s="402"/>
      <c r="B8" s="405"/>
      <c r="C8" s="407"/>
      <c r="D8" s="408"/>
      <c r="E8" s="409"/>
      <c r="F8" s="410"/>
      <c r="G8" s="396" t="s">
        <v>33</v>
      </c>
      <c r="H8" s="397"/>
      <c r="I8" s="396" t="s">
        <v>17</v>
      </c>
      <c r="J8" s="397"/>
      <c r="K8" s="398" t="s">
        <v>147</v>
      </c>
      <c r="L8" s="397"/>
      <c r="M8" s="236"/>
    </row>
    <row r="9" spans="1:22" s="81" customFormat="1" ht="21" customHeight="1" thickBot="1" x14ac:dyDescent="0.3">
      <c r="A9" s="403"/>
      <c r="B9" s="406"/>
      <c r="C9" s="79" t="s">
        <v>125</v>
      </c>
      <c r="D9" s="80" t="s">
        <v>126</v>
      </c>
      <c r="E9" s="245" t="s">
        <v>19</v>
      </c>
      <c r="F9" s="246" t="s">
        <v>20</v>
      </c>
      <c r="G9" s="245" t="s">
        <v>19</v>
      </c>
      <c r="H9" s="246" t="s">
        <v>20</v>
      </c>
      <c r="I9" s="245" t="s">
        <v>19</v>
      </c>
      <c r="J9" s="246" t="s">
        <v>20</v>
      </c>
      <c r="K9" s="263" t="s">
        <v>19</v>
      </c>
      <c r="L9" s="232" t="s">
        <v>20</v>
      </c>
      <c r="M9" s="238" t="s">
        <v>127</v>
      </c>
      <c r="U9" s="340"/>
      <c r="V9" s="340"/>
    </row>
    <row r="10" spans="1:22" s="81" customFormat="1" ht="13.8" thickTop="1" x14ac:dyDescent="0.25">
      <c r="A10" s="82"/>
      <c r="B10" s="94"/>
      <c r="C10" s="84"/>
      <c r="D10" s="85"/>
      <c r="E10" s="86"/>
      <c r="F10" s="248"/>
      <c r="G10" s="252"/>
      <c r="H10" s="248"/>
      <c r="I10" s="252"/>
      <c r="J10" s="248"/>
      <c r="K10" s="83"/>
      <c r="L10" s="233"/>
      <c r="M10" s="239"/>
      <c r="U10" s="340"/>
      <c r="V10" s="340"/>
    </row>
    <row r="11" spans="1:22" s="81" customFormat="1" ht="25.05" customHeight="1" x14ac:dyDescent="0.25">
      <c r="A11" s="110" t="s">
        <v>28</v>
      </c>
      <c r="B11" s="95" t="s">
        <v>29</v>
      </c>
      <c r="C11" s="90"/>
      <c r="D11" s="91"/>
      <c r="E11" s="92"/>
      <c r="F11" s="249"/>
      <c r="G11" s="253"/>
      <c r="H11" s="249"/>
      <c r="I11" s="253"/>
      <c r="J11" s="249"/>
      <c r="K11" s="89"/>
      <c r="L11" s="234"/>
      <c r="M11" s="240"/>
      <c r="U11" s="340"/>
      <c r="V11" s="340"/>
    </row>
    <row r="12" spans="1:22" s="81" customFormat="1" ht="5.0999999999999996" customHeight="1" x14ac:dyDescent="0.25">
      <c r="A12" s="110"/>
      <c r="B12" s="95"/>
      <c r="C12" s="90"/>
      <c r="D12" s="91"/>
      <c r="E12" s="92"/>
      <c r="F12" s="249"/>
      <c r="G12" s="253"/>
      <c r="H12" s="249"/>
      <c r="I12" s="253"/>
      <c r="J12" s="249"/>
      <c r="K12" s="89"/>
      <c r="L12" s="234"/>
      <c r="M12" s="240"/>
      <c r="U12" s="340"/>
      <c r="V12" s="340"/>
    </row>
    <row r="13" spans="1:22" s="81" customFormat="1" ht="25.05" customHeight="1" x14ac:dyDescent="0.25">
      <c r="A13" s="110"/>
      <c r="B13" s="202" t="s">
        <v>53</v>
      </c>
      <c r="C13" s="90"/>
      <c r="D13" s="91"/>
      <c r="E13" s="92"/>
      <c r="F13" s="249"/>
      <c r="G13" s="253"/>
      <c r="H13" s="249"/>
      <c r="I13" s="253"/>
      <c r="J13" s="249"/>
      <c r="K13" s="89"/>
      <c r="L13" s="234"/>
      <c r="M13" s="240"/>
      <c r="U13" s="340"/>
      <c r="V13" s="340"/>
    </row>
    <row r="14" spans="1:22" s="81" customFormat="1" ht="5.0999999999999996" customHeight="1" x14ac:dyDescent="0.25">
      <c r="A14" s="110"/>
      <c r="B14" s="95"/>
      <c r="C14" s="90"/>
      <c r="D14" s="91"/>
      <c r="E14" s="92"/>
      <c r="F14" s="249"/>
      <c r="G14" s="253"/>
      <c r="H14" s="249"/>
      <c r="I14" s="253"/>
      <c r="J14" s="249"/>
      <c r="K14" s="89"/>
      <c r="L14" s="234"/>
      <c r="M14" s="240"/>
      <c r="U14" s="340"/>
      <c r="V14" s="340"/>
    </row>
    <row r="15" spans="1:22" s="81" customFormat="1" ht="50.1" customHeight="1" x14ac:dyDescent="0.25">
      <c r="A15" s="110"/>
      <c r="B15" s="198" t="s">
        <v>54</v>
      </c>
      <c r="C15" s="90"/>
      <c r="D15" s="91"/>
      <c r="E15" s="92"/>
      <c r="F15" s="249"/>
      <c r="G15" s="253"/>
      <c r="H15" s="249"/>
      <c r="I15" s="253"/>
      <c r="J15" s="249"/>
      <c r="K15" s="89"/>
      <c r="L15" s="234"/>
      <c r="M15" s="240"/>
      <c r="U15" s="340"/>
      <c r="V15" s="340"/>
    </row>
    <row r="16" spans="1:22" s="81" customFormat="1" ht="25.05" customHeight="1" x14ac:dyDescent="0.25">
      <c r="A16" s="199" t="s">
        <v>28</v>
      </c>
      <c r="B16" s="197" t="s">
        <v>55</v>
      </c>
      <c r="C16" s="87" t="s">
        <v>56</v>
      </c>
      <c r="D16" s="91">
        <v>57.69</v>
      </c>
      <c r="E16" s="92"/>
      <c r="F16" s="249" t="s">
        <v>105</v>
      </c>
      <c r="G16" s="331">
        <f>'sc--b-01'!F70+'SC-L-23'!F55</f>
        <v>144.68799999999999</v>
      </c>
      <c r="H16" s="249">
        <f>'sc--b-01'!G70+'SC-L-23'!G55</f>
        <v>8347.0507200000011</v>
      </c>
      <c r="I16" s="325">
        <f t="shared" ref="I16:J19" si="0">K16-G16</f>
        <v>17.680000000000007</v>
      </c>
      <c r="J16" s="326">
        <f t="shared" si="0"/>
        <v>1019.9592000000011</v>
      </c>
      <c r="K16" s="89">
        <f>'SC-L-23'!J55+'sc--b-01'!J70</f>
        <v>162.36799999999999</v>
      </c>
      <c r="L16" s="234">
        <f>'SC-L-23'!K55+'sc--b-01'!K70</f>
        <v>9367.0099200000022</v>
      </c>
      <c r="M16" s="240"/>
      <c r="U16" s="340">
        <v>8347.0507200000011</v>
      </c>
      <c r="V16" s="340">
        <f>H16-U16</f>
        <v>0</v>
      </c>
    </row>
    <row r="17" spans="1:22" s="81" customFormat="1" ht="25.05" customHeight="1" x14ac:dyDescent="0.25">
      <c r="A17" s="199" t="s">
        <v>57</v>
      </c>
      <c r="B17" s="197" t="s">
        <v>62</v>
      </c>
      <c r="C17" s="87" t="s">
        <v>56</v>
      </c>
      <c r="D17" s="91">
        <v>54.74</v>
      </c>
      <c r="E17" s="92"/>
      <c r="F17" s="249" t="s">
        <v>105</v>
      </c>
      <c r="G17" s="332">
        <f>BOQ!K17</f>
        <v>235.93</v>
      </c>
      <c r="H17" s="249">
        <f>BOQ!L17</f>
        <v>12914.808199999999</v>
      </c>
      <c r="I17" s="325">
        <f t="shared" si="0"/>
        <v>0</v>
      </c>
      <c r="J17" s="326">
        <f t="shared" si="0"/>
        <v>0</v>
      </c>
      <c r="K17" s="253">
        <f>'SC-L-30'!K46+'SC-19'!J50</f>
        <v>235.93</v>
      </c>
      <c r="L17" s="234">
        <f>'SC-L-30'!L46+'SC-19'!K50</f>
        <v>12914.808199999999</v>
      </c>
      <c r="M17" s="240"/>
      <c r="O17" s="81">
        <v>45.5</v>
      </c>
      <c r="P17" s="298">
        <f>O17*K17/1000</f>
        <v>10.734815000000001</v>
      </c>
      <c r="U17" s="340">
        <v>12914.808199999999</v>
      </c>
      <c r="V17" s="340">
        <f t="shared" ref="V17:V80" si="1">H17-U17</f>
        <v>0</v>
      </c>
    </row>
    <row r="18" spans="1:22" s="81" customFormat="1" ht="25.05" customHeight="1" x14ac:dyDescent="0.25">
      <c r="A18" s="199" t="s">
        <v>58</v>
      </c>
      <c r="B18" s="197" t="s">
        <v>63</v>
      </c>
      <c r="C18" s="87" t="s">
        <v>56</v>
      </c>
      <c r="D18" s="91">
        <v>62.25</v>
      </c>
      <c r="E18" s="92"/>
      <c r="F18" s="249" t="s">
        <v>105</v>
      </c>
      <c r="G18" s="331">
        <f>BOQ!K18</f>
        <v>376.75099999999998</v>
      </c>
      <c r="H18" s="249">
        <f>BOQ!L18</f>
        <v>23454.659949999997</v>
      </c>
      <c r="I18" s="325">
        <f t="shared" si="0"/>
        <v>0</v>
      </c>
      <c r="J18" s="326">
        <f t="shared" si="0"/>
        <v>0</v>
      </c>
      <c r="K18" s="89">
        <f>'SC-18'!J51+'SC-L-23'!J59+'sc-07'!J54</f>
        <v>376.75099999999998</v>
      </c>
      <c r="L18" s="234">
        <f>'SC-18'!K51+'SC-L-23'!K59+'sc-07'!K54</f>
        <v>23454.659949999997</v>
      </c>
      <c r="M18" s="240"/>
      <c r="O18" s="81">
        <v>65.5</v>
      </c>
      <c r="P18" s="298">
        <f t="shared" ref="P18:P102" si="2">O18*K18/1000</f>
        <v>24.677190499999998</v>
      </c>
      <c r="U18" s="340">
        <v>23454.659949999997</v>
      </c>
      <c r="V18" s="340">
        <f t="shared" si="1"/>
        <v>0</v>
      </c>
    </row>
    <row r="19" spans="1:22" s="81" customFormat="1" ht="25.05" customHeight="1" x14ac:dyDescent="0.25">
      <c r="A19" s="199" t="s">
        <v>59</v>
      </c>
      <c r="B19" s="197" t="s">
        <v>64</v>
      </c>
      <c r="C19" s="87" t="s">
        <v>56</v>
      </c>
      <c r="D19" s="91">
        <v>65.05</v>
      </c>
      <c r="E19" s="92"/>
      <c r="F19" s="249" t="s">
        <v>105</v>
      </c>
      <c r="G19" s="332">
        <f>BOQ!K19</f>
        <v>426.5</v>
      </c>
      <c r="H19" s="249">
        <f>BOQ!L19</f>
        <v>27743.824999999997</v>
      </c>
      <c r="I19" s="325">
        <f t="shared" si="0"/>
        <v>0</v>
      </c>
      <c r="J19" s="326">
        <f t="shared" si="0"/>
        <v>0</v>
      </c>
      <c r="K19" s="89">
        <f>'SC-L-23'!J60</f>
        <v>426.5</v>
      </c>
      <c r="L19" s="234">
        <f>'SC-L-23'!K60</f>
        <v>27743.824999999997</v>
      </c>
      <c r="M19" s="240"/>
      <c r="O19" s="298"/>
      <c r="P19" s="298">
        <f t="shared" si="2"/>
        <v>0</v>
      </c>
      <c r="U19" s="340">
        <v>27743.824999999997</v>
      </c>
      <c r="V19" s="340">
        <f t="shared" si="1"/>
        <v>0</v>
      </c>
    </row>
    <row r="20" spans="1:22" s="81" customFormat="1" ht="25.05" customHeight="1" x14ac:dyDescent="0.25">
      <c r="A20" s="199" t="s">
        <v>60</v>
      </c>
      <c r="B20" s="197" t="s">
        <v>65</v>
      </c>
      <c r="C20" s="87" t="s">
        <v>56</v>
      </c>
      <c r="D20" s="91">
        <v>68.95</v>
      </c>
      <c r="E20" s="92"/>
      <c r="F20" s="249" t="s">
        <v>105</v>
      </c>
      <c r="G20" s="253"/>
      <c r="H20" s="249"/>
      <c r="I20" s="253"/>
      <c r="J20" s="249"/>
      <c r="K20" s="89"/>
      <c r="L20" s="234"/>
      <c r="M20" s="240"/>
      <c r="P20" s="298">
        <f t="shared" si="2"/>
        <v>0</v>
      </c>
      <c r="U20" s="340"/>
      <c r="V20" s="340">
        <f t="shared" si="1"/>
        <v>0</v>
      </c>
    </row>
    <row r="21" spans="1:22" s="81" customFormat="1" ht="25.05" customHeight="1" x14ac:dyDescent="0.25">
      <c r="A21" s="199" t="s">
        <v>61</v>
      </c>
      <c r="B21" s="197" t="s">
        <v>66</v>
      </c>
      <c r="C21" s="87" t="s">
        <v>56</v>
      </c>
      <c r="D21" s="91">
        <v>73.11</v>
      </c>
      <c r="E21" s="92"/>
      <c r="F21" s="249" t="s">
        <v>105</v>
      </c>
      <c r="G21" s="253"/>
      <c r="H21" s="249"/>
      <c r="I21" s="253"/>
      <c r="J21" s="249"/>
      <c r="K21" s="89"/>
      <c r="L21" s="234"/>
      <c r="M21" s="240"/>
      <c r="P21" s="298">
        <f t="shared" si="2"/>
        <v>0</v>
      </c>
      <c r="U21" s="340"/>
      <c r="V21" s="340">
        <f t="shared" si="1"/>
        <v>0</v>
      </c>
    </row>
    <row r="22" spans="1:22" s="81" customFormat="1" ht="5.0999999999999996" customHeight="1" x14ac:dyDescent="0.25">
      <c r="A22" s="199"/>
      <c r="B22" s="95"/>
      <c r="C22" s="90"/>
      <c r="D22" s="91"/>
      <c r="E22" s="92"/>
      <c r="F22" s="249"/>
      <c r="G22" s="253"/>
      <c r="H22" s="249"/>
      <c r="I22" s="253"/>
      <c r="J22" s="249"/>
      <c r="K22" s="89"/>
      <c r="L22" s="234"/>
      <c r="M22" s="240"/>
      <c r="P22" s="298">
        <f t="shared" si="2"/>
        <v>0</v>
      </c>
      <c r="U22" s="340"/>
      <c r="V22" s="340">
        <f t="shared" si="1"/>
        <v>0</v>
      </c>
    </row>
    <row r="23" spans="1:22" s="81" customFormat="1" ht="25.05" customHeight="1" x14ac:dyDescent="0.25">
      <c r="A23" s="199"/>
      <c r="B23" s="202" t="s">
        <v>67</v>
      </c>
      <c r="C23" s="90"/>
      <c r="D23" s="91"/>
      <c r="E23" s="92"/>
      <c r="F23" s="249"/>
      <c r="G23" s="253"/>
      <c r="H23" s="249"/>
      <c r="I23" s="253"/>
      <c r="J23" s="249"/>
      <c r="K23" s="89"/>
      <c r="L23" s="234"/>
      <c r="M23" s="240"/>
      <c r="P23" s="298">
        <f t="shared" si="2"/>
        <v>0</v>
      </c>
      <c r="U23" s="340"/>
      <c r="V23" s="340">
        <f t="shared" si="1"/>
        <v>0</v>
      </c>
    </row>
    <row r="24" spans="1:22" s="81" customFormat="1" ht="5.0999999999999996" customHeight="1" x14ac:dyDescent="0.25">
      <c r="A24" s="199"/>
      <c r="B24" s="201"/>
      <c r="C24" s="90"/>
      <c r="D24" s="91"/>
      <c r="E24" s="92"/>
      <c r="F24" s="249"/>
      <c r="G24" s="253"/>
      <c r="H24" s="249"/>
      <c r="I24" s="253"/>
      <c r="J24" s="249"/>
      <c r="K24" s="89"/>
      <c r="L24" s="234"/>
      <c r="M24" s="240"/>
      <c r="P24" s="298">
        <f t="shared" si="2"/>
        <v>0</v>
      </c>
      <c r="U24" s="340"/>
      <c r="V24" s="340">
        <f t="shared" si="1"/>
        <v>0</v>
      </c>
    </row>
    <row r="25" spans="1:22" s="294" customFormat="1" ht="50.1" customHeight="1" x14ac:dyDescent="0.25">
      <c r="A25" s="284"/>
      <c r="B25" s="285" t="s">
        <v>72</v>
      </c>
      <c r="C25" s="286"/>
      <c r="D25" s="287"/>
      <c r="E25" s="288"/>
      <c r="F25" s="289"/>
      <c r="G25" s="290"/>
      <c r="H25" s="289"/>
      <c r="I25" s="290"/>
      <c r="J25" s="289"/>
      <c r="K25" s="291"/>
      <c r="L25" s="292"/>
      <c r="M25" s="293"/>
      <c r="P25" s="298">
        <f t="shared" si="2"/>
        <v>0</v>
      </c>
      <c r="U25" s="341"/>
      <c r="V25" s="340">
        <f t="shared" si="1"/>
        <v>0</v>
      </c>
    </row>
    <row r="26" spans="1:22" s="81" customFormat="1" ht="5.0999999999999996" customHeight="1" x14ac:dyDescent="0.25">
      <c r="A26" s="199"/>
      <c r="B26" s="201"/>
      <c r="C26" s="90"/>
      <c r="D26" s="91"/>
      <c r="E26" s="92"/>
      <c r="F26" s="249"/>
      <c r="G26" s="253"/>
      <c r="H26" s="249"/>
      <c r="I26" s="253"/>
      <c r="J26" s="249"/>
      <c r="K26" s="89"/>
      <c r="L26" s="234"/>
      <c r="M26" s="240"/>
      <c r="P26" s="298">
        <f t="shared" si="2"/>
        <v>0</v>
      </c>
      <c r="U26" s="340"/>
      <c r="V26" s="340">
        <f t="shared" si="1"/>
        <v>0</v>
      </c>
    </row>
    <row r="27" spans="1:22" ht="25.05" customHeight="1" x14ac:dyDescent="0.25">
      <c r="A27" s="199" t="s">
        <v>68</v>
      </c>
      <c r="B27" s="197" t="s">
        <v>64</v>
      </c>
      <c r="C27" s="87" t="s">
        <v>56</v>
      </c>
      <c r="D27" s="91">
        <v>91.4</v>
      </c>
      <c r="E27" s="92"/>
      <c r="F27" s="249" t="s">
        <v>105</v>
      </c>
      <c r="G27" s="253"/>
      <c r="H27" s="249"/>
      <c r="I27" s="253"/>
      <c r="J27" s="249"/>
      <c r="K27" s="89"/>
      <c r="L27" s="234"/>
      <c r="M27" s="240"/>
      <c r="P27" s="298">
        <f t="shared" si="2"/>
        <v>0</v>
      </c>
      <c r="V27" s="340">
        <f t="shared" si="1"/>
        <v>0</v>
      </c>
    </row>
    <row r="28" spans="1:22" s="81" customFormat="1" ht="39.6" x14ac:dyDescent="0.25">
      <c r="A28" s="199" t="s">
        <v>69</v>
      </c>
      <c r="B28" s="197" t="s">
        <v>63</v>
      </c>
      <c r="C28" s="87" t="s">
        <v>56</v>
      </c>
      <c r="D28" s="91">
        <v>87.37</v>
      </c>
      <c r="E28" s="92">
        <v>753.97</v>
      </c>
      <c r="F28" s="249">
        <f>E28*D28</f>
        <v>65874.358900000007</v>
      </c>
      <c r="G28" s="332">
        <f>'sc-l-20'!F51+'sc-l-22'!F51+'sc-l-27'!G54+'SC-L-26'!F53+'sc-l-28'!F55+'SC-L-23'!F56</f>
        <v>1033</v>
      </c>
      <c r="H28" s="249">
        <f>'sc-l-20'!G51+'sc-l-22'!G51+'sc-l-27'!H54+'SC-L-26'!G53+'sc-l-28'!G55+'SC-L-23'!G56</f>
        <v>90253.209999999992</v>
      </c>
      <c r="I28" s="325">
        <f>K28-G28</f>
        <v>0</v>
      </c>
      <c r="J28" s="326">
        <f>L28-H28</f>
        <v>0</v>
      </c>
      <c r="K28" s="89">
        <f>'sc-l-20'!J51+'sc-l-22'!J51+'sc-l-27'!K54+'SC-L-26'!J53+'sc-l-28'!J55+'SC-L-23'!J56</f>
        <v>1033</v>
      </c>
      <c r="L28" s="234">
        <f>'sc-l-20'!K51+'sc-l-22'!K51+'sc-l-27'!L54+'SC-L-26'!K53+'sc-l-28'!K55+'SC-L-23'!K56</f>
        <v>90253.209999999992</v>
      </c>
      <c r="M28" s="243" t="s">
        <v>128</v>
      </c>
      <c r="O28" s="81">
        <v>65.5</v>
      </c>
      <c r="P28" s="298">
        <f t="shared" si="2"/>
        <v>67.661500000000004</v>
      </c>
      <c r="U28" s="340">
        <v>90253.209999999992</v>
      </c>
      <c r="V28" s="340">
        <f t="shared" si="1"/>
        <v>0</v>
      </c>
    </row>
    <row r="29" spans="1:22" s="81" customFormat="1" ht="25.05" customHeight="1" x14ac:dyDescent="0.25">
      <c r="A29" s="199" t="s">
        <v>70</v>
      </c>
      <c r="B29" s="197" t="s">
        <v>65</v>
      </c>
      <c r="C29" s="87" t="s">
        <v>56</v>
      </c>
      <c r="D29" s="91">
        <v>98.97</v>
      </c>
      <c r="E29" s="92"/>
      <c r="F29" s="249" t="s">
        <v>105</v>
      </c>
      <c r="G29" s="253"/>
      <c r="H29" s="249"/>
      <c r="I29" s="253"/>
      <c r="J29" s="249"/>
      <c r="K29" s="89"/>
      <c r="L29" s="234"/>
      <c r="M29" s="240"/>
      <c r="P29" s="298">
        <f t="shared" si="2"/>
        <v>0</v>
      </c>
      <c r="U29" s="340"/>
      <c r="V29" s="340">
        <f t="shared" si="1"/>
        <v>0</v>
      </c>
    </row>
    <row r="30" spans="1:22" s="81" customFormat="1" ht="25.05" customHeight="1" x14ac:dyDescent="0.25">
      <c r="A30" s="199" t="s">
        <v>71</v>
      </c>
      <c r="B30" s="197" t="s">
        <v>66</v>
      </c>
      <c r="C30" s="87" t="s">
        <v>56</v>
      </c>
      <c r="D30" s="91">
        <v>105.57</v>
      </c>
      <c r="E30" s="92"/>
      <c r="F30" s="249" t="s">
        <v>105</v>
      </c>
      <c r="G30" s="253"/>
      <c r="H30" s="249"/>
      <c r="I30" s="253"/>
      <c r="J30" s="249"/>
      <c r="K30" s="89"/>
      <c r="L30" s="234"/>
      <c r="M30" s="240"/>
      <c r="P30" s="298">
        <f t="shared" si="2"/>
        <v>0</v>
      </c>
      <c r="U30" s="340"/>
      <c r="V30" s="340">
        <f t="shared" si="1"/>
        <v>0</v>
      </c>
    </row>
    <row r="31" spans="1:22" s="81" customFormat="1" ht="5.0999999999999996" customHeight="1" x14ac:dyDescent="0.25">
      <c r="A31" s="110"/>
      <c r="B31" s="95"/>
      <c r="C31" s="90"/>
      <c r="D31" s="91"/>
      <c r="E31" s="92"/>
      <c r="F31" s="249"/>
      <c r="G31" s="253"/>
      <c r="H31" s="249"/>
      <c r="I31" s="253"/>
      <c r="J31" s="249"/>
      <c r="K31" s="89"/>
      <c r="L31" s="234"/>
      <c r="M31" s="240"/>
      <c r="P31" s="298">
        <f t="shared" si="2"/>
        <v>0</v>
      </c>
      <c r="U31" s="340"/>
      <c r="V31" s="340">
        <f t="shared" si="1"/>
        <v>0</v>
      </c>
    </row>
    <row r="32" spans="1:22" s="81" customFormat="1" ht="50.1" customHeight="1" x14ac:dyDescent="0.25">
      <c r="A32" s="110"/>
      <c r="B32" s="198" t="s">
        <v>73</v>
      </c>
      <c r="C32" s="90"/>
      <c r="D32" s="91"/>
      <c r="E32" s="92"/>
      <c r="F32" s="249"/>
      <c r="G32" s="253"/>
      <c r="H32" s="249"/>
      <c r="I32" s="253"/>
      <c r="J32" s="249"/>
      <c r="K32" s="89"/>
      <c r="L32" s="234"/>
      <c r="M32" s="240"/>
      <c r="P32" s="298">
        <f t="shared" si="2"/>
        <v>0</v>
      </c>
      <c r="U32" s="340"/>
      <c r="V32" s="340">
        <f t="shared" si="1"/>
        <v>0</v>
      </c>
    </row>
    <row r="33" spans="1:22" s="81" customFormat="1" ht="25.05" customHeight="1" x14ac:dyDescent="0.25">
      <c r="A33" s="199" t="s">
        <v>74</v>
      </c>
      <c r="B33" s="197" t="s">
        <v>75</v>
      </c>
      <c r="C33" s="90"/>
      <c r="D33" s="91"/>
      <c r="E33" s="92"/>
      <c r="F33" s="249"/>
      <c r="G33" s="331">
        <f>'in-l-06'!F51+'in-l-27'!G34+'IN-L-26'!F30+'IN-L-25'!G29+'in-l-8'!F51+'IN-L-28'!G27+'IN-L-07'!F51+'in-l-10'!F51+'IN-L-16'!F51+'IN-L-21'!F51</f>
        <v>1343.3310000000001</v>
      </c>
      <c r="H33" s="249">
        <f>'in-l-06'!G51+'in-l-27'!H34+'IN-L-26'!G30+'IN-L-25'!H29+'in-l-8'!G51+'IN-L-28'!H27+'IN-L-07'!G51+'in-l-10'!G51+'IN-L-16'!G51+'IN-L-21'!G51</f>
        <v>69722.752049999996</v>
      </c>
      <c r="I33" s="325">
        <f>K33-G33</f>
        <v>0</v>
      </c>
      <c r="J33" s="326">
        <f>L33-H33</f>
        <v>0</v>
      </c>
      <c r="K33" s="89">
        <f>'in-l-06'!J51+'in-l-27'!K34+'IN-L-26'!J30+'IN-L-25'!K29+'in-l-8'!J51+'IN-L-28'!K27+'IN-L-07'!J51+'in-l-10'!J51+'IN-L-16'!J51+'IN-L-21'!J51</f>
        <v>1343.3310000000001</v>
      </c>
      <c r="L33" s="234">
        <f>'in-l-06'!K51+'in-l-27'!L34+'IN-L-26'!K30+'IN-L-25'!L29+'in-l-8'!K51+'IN-L-28'!L27+'IN-L-07'!K51+'in-l-10'!K51+'IN-L-16'!K51+'IN-L-21'!K51</f>
        <v>69722.752049999996</v>
      </c>
      <c r="M33" s="240"/>
      <c r="P33" s="298">
        <f t="shared" si="2"/>
        <v>0</v>
      </c>
      <c r="U33" s="340">
        <v>69722.752049999996</v>
      </c>
      <c r="V33" s="340">
        <f t="shared" si="1"/>
        <v>0</v>
      </c>
    </row>
    <row r="34" spans="1:22" s="81" customFormat="1" ht="5.0999999999999996" customHeight="1" x14ac:dyDescent="0.25">
      <c r="A34" s="110"/>
      <c r="B34" s="95"/>
      <c r="C34" s="90"/>
      <c r="D34" s="91"/>
      <c r="E34" s="92"/>
      <c r="F34" s="249"/>
      <c r="G34" s="253"/>
      <c r="H34" s="249"/>
      <c r="I34" s="253"/>
      <c r="J34" s="249"/>
      <c r="K34" s="89"/>
      <c r="L34" s="234"/>
      <c r="M34" s="240"/>
      <c r="P34" s="298">
        <f t="shared" si="2"/>
        <v>0</v>
      </c>
      <c r="U34" s="340"/>
      <c r="V34" s="340">
        <f t="shared" si="1"/>
        <v>0</v>
      </c>
    </row>
    <row r="35" spans="1:22" s="81" customFormat="1" ht="50.1" customHeight="1" x14ac:dyDescent="0.25">
      <c r="A35" s="110"/>
      <c r="B35" s="198" t="s">
        <v>76</v>
      </c>
      <c r="C35" s="90"/>
      <c r="D35" s="91"/>
      <c r="E35" s="92"/>
      <c r="F35" s="249"/>
      <c r="G35" s="253"/>
      <c r="H35" s="249"/>
      <c r="I35" s="253"/>
      <c r="J35" s="249"/>
      <c r="K35" s="89"/>
      <c r="L35" s="234"/>
      <c r="M35" s="240"/>
      <c r="P35" s="298">
        <f t="shared" si="2"/>
        <v>0</v>
      </c>
      <c r="U35" s="340"/>
      <c r="V35" s="340">
        <f t="shared" si="1"/>
        <v>0</v>
      </c>
    </row>
    <row r="36" spans="1:22" s="294" customFormat="1" ht="40.5" customHeight="1" x14ac:dyDescent="0.25">
      <c r="A36" s="284" t="s">
        <v>77</v>
      </c>
      <c r="B36" s="295" t="s">
        <v>75</v>
      </c>
      <c r="C36" s="296" t="s">
        <v>56</v>
      </c>
      <c r="D36" s="287">
        <v>51.83</v>
      </c>
      <c r="E36" s="288">
        <v>753.97</v>
      </c>
      <c r="F36" s="289">
        <v>39078.269999999997</v>
      </c>
      <c r="G36" s="331">
        <f>'IN-L-20'!F17+'in-l-22'!F17+'IN-b-01 (2)'!F51+'in-18 '!F51+'in-23'!F32+'in-l-29'!F26</f>
        <v>1142.5349999999999</v>
      </c>
      <c r="H36" s="289">
        <f>'IN-L-20'!G17+'in-l-22'!G17+'IN-b-01 (2)'!G51+'in-18 '!G51+'in-23'!G32+'in-l-29'!G26</f>
        <v>59217.589049999995</v>
      </c>
      <c r="I36" s="325">
        <f>K36-G36</f>
        <v>0</v>
      </c>
      <c r="J36" s="326">
        <f>L36-H36</f>
        <v>0</v>
      </c>
      <c r="K36" s="291">
        <f>'IN-L-20'!J17+'in-l-22'!J17+'IN-b-01 (2)'!J51+'in-18 '!J51+'in-23'!J32+'in-l-29'!J26</f>
        <v>1142.5349999999999</v>
      </c>
      <c r="L36" s="292">
        <f>'IN-L-20'!K17+'in-l-22'!K17+'IN-b-01 (2)'!K51+'in-18 '!K51+'in-23'!K32+'in-l-29'!K26</f>
        <v>59217.589049999995</v>
      </c>
      <c r="M36" s="297" t="s">
        <v>129</v>
      </c>
      <c r="P36" s="298">
        <f t="shared" si="2"/>
        <v>0</v>
      </c>
      <c r="U36" s="341">
        <v>59217.589049999995</v>
      </c>
      <c r="V36" s="340">
        <f t="shared" si="1"/>
        <v>0</v>
      </c>
    </row>
    <row r="37" spans="1:22" s="81" customFormat="1" ht="5.0999999999999996" customHeight="1" x14ac:dyDescent="0.25">
      <c r="A37" s="110"/>
      <c r="B37" s="95"/>
      <c r="C37" s="90"/>
      <c r="D37" s="91"/>
      <c r="E37" s="92"/>
      <c r="F37" s="249"/>
      <c r="G37" s="253"/>
      <c r="H37" s="249"/>
      <c r="I37" s="253"/>
      <c r="J37" s="249"/>
      <c r="K37" s="89"/>
      <c r="L37" s="234"/>
      <c r="M37" s="240"/>
      <c r="P37" s="298">
        <f t="shared" si="2"/>
        <v>0</v>
      </c>
      <c r="U37" s="340"/>
      <c r="V37" s="340">
        <f t="shared" si="1"/>
        <v>0</v>
      </c>
    </row>
    <row r="38" spans="1:22" s="81" customFormat="1" ht="25.05" customHeight="1" x14ac:dyDescent="0.25">
      <c r="A38" s="110"/>
      <c r="B38" s="202" t="s">
        <v>78</v>
      </c>
      <c r="C38" s="90"/>
      <c r="D38" s="91"/>
      <c r="E38" s="92"/>
      <c r="F38" s="249"/>
      <c r="G38" s="253"/>
      <c r="H38" s="249"/>
      <c r="I38" s="253"/>
      <c r="J38" s="249"/>
      <c r="K38" s="89"/>
      <c r="L38" s="234"/>
      <c r="M38" s="240"/>
      <c r="P38" s="298">
        <f t="shared" si="2"/>
        <v>0</v>
      </c>
      <c r="U38" s="340"/>
      <c r="V38" s="340">
        <f t="shared" si="1"/>
        <v>0</v>
      </c>
    </row>
    <row r="39" spans="1:22" s="81" customFormat="1" ht="5.0999999999999996" customHeight="1" x14ac:dyDescent="0.25">
      <c r="A39" s="110"/>
      <c r="B39" s="95"/>
      <c r="C39" s="90"/>
      <c r="D39" s="91"/>
      <c r="E39" s="92"/>
      <c r="F39" s="249"/>
      <c r="G39" s="253"/>
      <c r="H39" s="249"/>
      <c r="I39" s="253"/>
      <c r="J39" s="249"/>
      <c r="K39" s="89"/>
      <c r="L39" s="234"/>
      <c r="M39" s="240"/>
      <c r="P39" s="298">
        <f t="shared" si="2"/>
        <v>0</v>
      </c>
      <c r="U39" s="340"/>
      <c r="V39" s="340">
        <f t="shared" si="1"/>
        <v>0</v>
      </c>
    </row>
    <row r="40" spans="1:22" s="81" customFormat="1" ht="50.1" customHeight="1" x14ac:dyDescent="0.25">
      <c r="A40" s="199"/>
      <c r="B40" s="198" t="s">
        <v>79</v>
      </c>
      <c r="C40" s="90"/>
      <c r="D40" s="91"/>
      <c r="E40" s="92"/>
      <c r="F40" s="249"/>
      <c r="G40" s="253"/>
      <c r="H40" s="249"/>
      <c r="I40" s="253"/>
      <c r="J40" s="249"/>
      <c r="K40" s="89"/>
      <c r="L40" s="234"/>
      <c r="M40" s="240"/>
      <c r="P40" s="298">
        <f t="shared" si="2"/>
        <v>0</v>
      </c>
      <c r="U40" s="340"/>
      <c r="V40" s="340">
        <f t="shared" si="1"/>
        <v>0</v>
      </c>
    </row>
    <row r="41" spans="1:22" s="81" customFormat="1" ht="25.05" customHeight="1" x14ac:dyDescent="0.25">
      <c r="A41" s="199" t="s">
        <v>28</v>
      </c>
      <c r="B41" s="197" t="s">
        <v>64</v>
      </c>
      <c r="C41" s="87" t="s">
        <v>56</v>
      </c>
      <c r="D41" s="91">
        <v>65.05</v>
      </c>
      <c r="E41" s="92"/>
      <c r="F41" s="200" t="s">
        <v>105</v>
      </c>
      <c r="G41" s="254"/>
      <c r="H41" s="200"/>
      <c r="I41" s="254"/>
      <c r="J41" s="200"/>
      <c r="K41" s="264"/>
      <c r="L41" s="255"/>
      <c r="M41" s="240"/>
      <c r="O41" s="81">
        <v>75.5</v>
      </c>
      <c r="P41" s="298">
        <f t="shared" si="2"/>
        <v>0</v>
      </c>
      <c r="U41" s="340"/>
      <c r="V41" s="340">
        <f t="shared" si="1"/>
        <v>0</v>
      </c>
    </row>
    <row r="42" spans="1:22" s="81" customFormat="1" ht="25.05" customHeight="1" x14ac:dyDescent="0.25">
      <c r="A42" s="199" t="s">
        <v>57</v>
      </c>
      <c r="B42" s="197" t="s">
        <v>63</v>
      </c>
      <c r="C42" s="87" t="s">
        <v>56</v>
      </c>
      <c r="D42" s="91">
        <v>62.25</v>
      </c>
      <c r="E42" s="92"/>
      <c r="F42" s="200" t="s">
        <v>105</v>
      </c>
      <c r="G42" s="254"/>
      <c r="H42" s="200"/>
      <c r="I42" s="254"/>
      <c r="J42" s="200"/>
      <c r="K42" s="264"/>
      <c r="L42" s="255"/>
      <c r="M42" s="240"/>
      <c r="O42" s="81">
        <v>65.5</v>
      </c>
      <c r="P42" s="298">
        <f t="shared" si="2"/>
        <v>0</v>
      </c>
      <c r="U42" s="340"/>
      <c r="V42" s="340">
        <f t="shared" si="1"/>
        <v>0</v>
      </c>
    </row>
    <row r="43" spans="1:22" s="81" customFormat="1" ht="25.05" customHeight="1" x14ac:dyDescent="0.25">
      <c r="A43" s="199" t="s">
        <v>58</v>
      </c>
      <c r="B43" s="197" t="s">
        <v>65</v>
      </c>
      <c r="C43" s="87" t="s">
        <v>56</v>
      </c>
      <c r="D43" s="91">
        <v>68.95</v>
      </c>
      <c r="E43" s="92"/>
      <c r="F43" s="200" t="s">
        <v>105</v>
      </c>
      <c r="G43" s="254"/>
      <c r="H43" s="200"/>
      <c r="I43" s="254"/>
      <c r="J43" s="200"/>
      <c r="K43" s="264"/>
      <c r="L43" s="255"/>
      <c r="M43" s="240"/>
      <c r="O43" s="81">
        <v>85.5</v>
      </c>
      <c r="P43" s="298">
        <f t="shared" si="2"/>
        <v>0</v>
      </c>
      <c r="U43" s="340"/>
      <c r="V43" s="340">
        <f t="shared" si="1"/>
        <v>0</v>
      </c>
    </row>
    <row r="44" spans="1:22" s="81" customFormat="1" ht="25.05" customHeight="1" x14ac:dyDescent="0.25">
      <c r="A44" s="199" t="s">
        <v>59</v>
      </c>
      <c r="B44" s="197" t="s">
        <v>66</v>
      </c>
      <c r="C44" s="87" t="s">
        <v>56</v>
      </c>
      <c r="D44" s="91">
        <v>73.11</v>
      </c>
      <c r="E44" s="92"/>
      <c r="F44" s="200" t="s">
        <v>105</v>
      </c>
      <c r="G44" s="333">
        <f>'SC-GL'!G98</f>
        <v>101.48</v>
      </c>
      <c r="H44" s="200">
        <f>'SC-GL'!H98</f>
        <v>7419.2027999999991</v>
      </c>
      <c r="I44" s="325">
        <f>K44-G44</f>
        <v>0</v>
      </c>
      <c r="J44" s="326">
        <f>L44-H44</f>
        <v>0</v>
      </c>
      <c r="K44" s="264">
        <f>'SC-GL'!K98</f>
        <v>101.48</v>
      </c>
      <c r="L44" s="255">
        <f>'SC-GL'!L98</f>
        <v>7419.2027999999991</v>
      </c>
      <c r="M44" s="240"/>
      <c r="O44" s="81">
        <v>95.5</v>
      </c>
      <c r="P44" s="298">
        <f t="shared" si="2"/>
        <v>9.6913400000000003</v>
      </c>
      <c r="U44" s="340">
        <v>7419.2027999999991</v>
      </c>
      <c r="V44" s="340">
        <f t="shared" si="1"/>
        <v>0</v>
      </c>
    </row>
    <row r="45" spans="1:22" s="81" customFormat="1" ht="5.0999999999999996" customHeight="1" x14ac:dyDescent="0.25">
      <c r="A45" s="199"/>
      <c r="B45" s="95"/>
      <c r="C45" s="90"/>
      <c r="D45" s="91"/>
      <c r="E45" s="92"/>
      <c r="F45" s="249"/>
      <c r="G45" s="253"/>
      <c r="H45" s="249"/>
      <c r="I45" s="253"/>
      <c r="J45" s="249"/>
      <c r="K45" s="89"/>
      <c r="L45" s="234"/>
      <c r="M45" s="240"/>
      <c r="P45" s="298">
        <f t="shared" si="2"/>
        <v>0</v>
      </c>
      <c r="U45" s="340"/>
      <c r="V45" s="340">
        <f t="shared" si="1"/>
        <v>0</v>
      </c>
    </row>
    <row r="46" spans="1:22" s="81" customFormat="1" ht="50.1" customHeight="1" x14ac:dyDescent="0.25">
      <c r="A46" s="199"/>
      <c r="B46" s="198" t="s">
        <v>80</v>
      </c>
      <c r="C46" s="90"/>
      <c r="D46" s="91"/>
      <c r="E46" s="92"/>
      <c r="F46" s="249"/>
      <c r="G46" s="253"/>
      <c r="H46" s="249"/>
      <c r="I46" s="253"/>
      <c r="J46" s="249"/>
      <c r="K46" s="89"/>
      <c r="L46" s="234"/>
      <c r="M46" s="240"/>
      <c r="P46" s="298">
        <f t="shared" si="2"/>
        <v>0</v>
      </c>
      <c r="U46" s="340"/>
      <c r="V46" s="340">
        <f t="shared" si="1"/>
        <v>0</v>
      </c>
    </row>
    <row r="47" spans="1:22" s="81" customFormat="1" ht="25.05" customHeight="1" x14ac:dyDescent="0.25">
      <c r="A47" s="199" t="s">
        <v>60</v>
      </c>
      <c r="B47" s="197" t="s">
        <v>81</v>
      </c>
      <c r="C47" s="90"/>
      <c r="D47" s="91"/>
      <c r="E47" s="92"/>
      <c r="F47" s="249"/>
      <c r="G47" s="253"/>
      <c r="H47" s="249"/>
      <c r="I47" s="253"/>
      <c r="J47" s="249"/>
      <c r="K47" s="89"/>
      <c r="L47" s="234"/>
      <c r="M47" s="240"/>
      <c r="P47" s="298">
        <f t="shared" si="2"/>
        <v>0</v>
      </c>
      <c r="U47" s="340"/>
      <c r="V47" s="340">
        <f t="shared" si="1"/>
        <v>0</v>
      </c>
    </row>
    <row r="48" spans="1:22" s="81" customFormat="1" ht="5.0999999999999996" customHeight="1" x14ac:dyDescent="0.25">
      <c r="A48" s="199"/>
      <c r="B48" s="95"/>
      <c r="C48" s="90"/>
      <c r="D48" s="91"/>
      <c r="E48" s="92"/>
      <c r="F48" s="249"/>
      <c r="G48" s="253"/>
      <c r="H48" s="249"/>
      <c r="I48" s="253"/>
      <c r="J48" s="249"/>
      <c r="K48" s="89"/>
      <c r="L48" s="234"/>
      <c r="M48" s="240"/>
      <c r="P48" s="298">
        <f t="shared" si="2"/>
        <v>0</v>
      </c>
      <c r="U48" s="340"/>
      <c r="V48" s="340">
        <f t="shared" si="1"/>
        <v>0</v>
      </c>
    </row>
    <row r="49" spans="1:22" s="81" customFormat="1" ht="50.1" customHeight="1" x14ac:dyDescent="0.25">
      <c r="A49" s="199"/>
      <c r="B49" s="198" t="s">
        <v>82</v>
      </c>
      <c r="C49" s="90"/>
      <c r="D49" s="91"/>
      <c r="E49" s="92"/>
      <c r="F49" s="249"/>
      <c r="G49" s="253"/>
      <c r="H49" s="249"/>
      <c r="I49" s="253"/>
      <c r="J49" s="249"/>
      <c r="K49" s="89"/>
      <c r="L49" s="234"/>
      <c r="M49" s="240"/>
      <c r="P49" s="298">
        <f t="shared" si="2"/>
        <v>0</v>
      </c>
      <c r="U49" s="340"/>
      <c r="V49" s="340">
        <f t="shared" si="1"/>
        <v>0</v>
      </c>
    </row>
    <row r="50" spans="1:22" s="81" customFormat="1" ht="25.05" customHeight="1" x14ac:dyDescent="0.25">
      <c r="A50" s="199" t="s">
        <v>61</v>
      </c>
      <c r="B50" s="197" t="s">
        <v>81</v>
      </c>
      <c r="C50" s="87" t="s">
        <v>56</v>
      </c>
      <c r="D50" s="91"/>
      <c r="E50" s="92"/>
      <c r="F50" s="249"/>
      <c r="G50" s="253"/>
      <c r="H50" s="249"/>
      <c r="I50" s="253"/>
      <c r="J50" s="249"/>
      <c r="K50" s="89"/>
      <c r="L50" s="234"/>
      <c r="M50" s="240"/>
      <c r="P50" s="298">
        <f t="shared" si="2"/>
        <v>0</v>
      </c>
      <c r="U50" s="340"/>
      <c r="V50" s="340">
        <f t="shared" si="1"/>
        <v>0</v>
      </c>
    </row>
    <row r="51" spans="1:22" s="81" customFormat="1" ht="5.0999999999999996" customHeight="1" x14ac:dyDescent="0.25">
      <c r="A51" s="110"/>
      <c r="B51" s="95"/>
      <c r="C51" s="90"/>
      <c r="D51" s="91"/>
      <c r="E51" s="92"/>
      <c r="F51" s="249"/>
      <c r="G51" s="253"/>
      <c r="H51" s="249"/>
      <c r="I51" s="253"/>
      <c r="J51" s="249"/>
      <c r="K51" s="89"/>
      <c r="L51" s="234"/>
      <c r="M51" s="240"/>
      <c r="P51" s="298">
        <f t="shared" si="2"/>
        <v>0</v>
      </c>
      <c r="U51" s="340"/>
      <c r="V51" s="340">
        <f t="shared" si="1"/>
        <v>0</v>
      </c>
    </row>
    <row r="52" spans="1:22" s="208" customFormat="1" ht="100.05" customHeight="1" x14ac:dyDescent="0.25">
      <c r="A52" s="203"/>
      <c r="B52" s="198" t="s">
        <v>83</v>
      </c>
      <c r="C52" s="205"/>
      <c r="D52" s="206"/>
      <c r="E52" s="207"/>
      <c r="F52" s="250"/>
      <c r="G52" s="256"/>
      <c r="H52" s="250"/>
      <c r="I52" s="256"/>
      <c r="J52" s="250"/>
      <c r="K52" s="204"/>
      <c r="L52" s="235"/>
      <c r="M52" s="240"/>
      <c r="P52" s="298">
        <f t="shared" si="2"/>
        <v>0</v>
      </c>
      <c r="U52" s="342"/>
      <c r="V52" s="340">
        <f t="shared" si="1"/>
        <v>0</v>
      </c>
    </row>
    <row r="53" spans="1:22" s="81" customFormat="1" ht="92.4" x14ac:dyDescent="0.25">
      <c r="A53" s="199" t="s">
        <v>28</v>
      </c>
      <c r="B53" s="197" t="s">
        <v>84</v>
      </c>
      <c r="C53" s="87" t="s">
        <v>56</v>
      </c>
      <c r="D53" s="91">
        <v>57.69</v>
      </c>
      <c r="E53" s="92">
        <v>796.27</v>
      </c>
      <c r="F53" s="249">
        <v>45936.82</v>
      </c>
      <c r="G53" s="331">
        <f>'SC-L-02'!G66+'SC-L-4'!G62+'SC-GL'!G97+'SC-L-25'!G53+'sc-l-27'!G51+'sc-l-29'!G42</f>
        <v>1605.9799999999998</v>
      </c>
      <c r="H53" s="249">
        <f>'SC-L-02'!H66+'SC-L-4'!H62+'SC-GL'!H97+'SC-L-25'!H53+'sc-l-27'!H51+'sc-l-29'!H42</f>
        <v>92648.98619999997</v>
      </c>
      <c r="I53" s="325">
        <f>K53-G53</f>
        <v>0</v>
      </c>
      <c r="J53" s="326">
        <f>L53-H53</f>
        <v>0</v>
      </c>
      <c r="K53" s="89">
        <f>'SC-L-02'!K66+'SC-L-4'!K62+'SC-GL'!K97+'SC-L-25'!K53+'sc-l-27'!K51+'sc-l-29'!K42</f>
        <v>1605.9799999999998</v>
      </c>
      <c r="L53" s="234">
        <f>'SC-L-02'!L66+'SC-L-4'!L62+'SC-GL'!L97+'SC-L-25'!L53+'sc-l-27'!L51+'sc-l-29'!L42</f>
        <v>92648.98619999997</v>
      </c>
      <c r="M53" s="243" t="s">
        <v>130</v>
      </c>
      <c r="O53" s="81">
        <v>55.5</v>
      </c>
      <c r="P53" s="298">
        <f t="shared" si="2"/>
        <v>89.131889999999984</v>
      </c>
      <c r="U53" s="340">
        <v>92648.98619999997</v>
      </c>
      <c r="V53" s="340">
        <f t="shared" si="1"/>
        <v>0</v>
      </c>
    </row>
    <row r="54" spans="1:22" s="81" customFormat="1" ht="25.05" customHeight="1" x14ac:dyDescent="0.25">
      <c r="A54" s="199" t="s">
        <v>57</v>
      </c>
      <c r="B54" s="197" t="s">
        <v>85</v>
      </c>
      <c r="C54" s="87" t="s">
        <v>56</v>
      </c>
      <c r="D54" s="91">
        <v>57.69</v>
      </c>
      <c r="E54" s="92"/>
      <c r="F54" s="200" t="s">
        <v>105</v>
      </c>
      <c r="G54" s="254"/>
      <c r="H54" s="200"/>
      <c r="I54" s="254"/>
      <c r="J54" s="200"/>
      <c r="K54" s="264"/>
      <c r="L54" s="255"/>
      <c r="M54" s="240"/>
      <c r="P54" s="298">
        <f t="shared" si="2"/>
        <v>0</v>
      </c>
      <c r="U54" s="340"/>
      <c r="V54" s="340">
        <f t="shared" si="1"/>
        <v>0</v>
      </c>
    </row>
    <row r="55" spans="1:22" s="81" customFormat="1" ht="24.75" customHeight="1" x14ac:dyDescent="0.25">
      <c r="A55" s="199" t="s">
        <v>58</v>
      </c>
      <c r="B55" s="197" t="s">
        <v>86</v>
      </c>
      <c r="C55" s="87" t="s">
        <v>56</v>
      </c>
      <c r="D55" s="91">
        <v>57.69</v>
      </c>
      <c r="E55" s="92"/>
      <c r="F55" s="200" t="s">
        <v>105</v>
      </c>
      <c r="G55" s="254"/>
      <c r="H55" s="200"/>
      <c r="I55" s="254"/>
      <c r="J55" s="200"/>
      <c r="K55" s="264"/>
      <c r="L55" s="255"/>
      <c r="M55" s="240"/>
      <c r="P55" s="298">
        <f t="shared" si="2"/>
        <v>0</v>
      </c>
      <c r="U55" s="340"/>
      <c r="V55" s="340">
        <f t="shared" si="1"/>
        <v>0</v>
      </c>
    </row>
    <row r="56" spans="1:22" s="81" customFormat="1" ht="25.05" customHeight="1" x14ac:dyDescent="0.25">
      <c r="A56" s="199" t="s">
        <v>59</v>
      </c>
      <c r="B56" s="197" t="s">
        <v>87</v>
      </c>
      <c r="C56" s="87" t="s">
        <v>56</v>
      </c>
      <c r="D56" s="91">
        <v>57.69</v>
      </c>
      <c r="E56" s="92"/>
      <c r="F56" s="200" t="s">
        <v>105</v>
      </c>
      <c r="G56" s="254"/>
      <c r="H56" s="200"/>
      <c r="I56" s="254"/>
      <c r="J56" s="200"/>
      <c r="K56" s="264"/>
      <c r="L56" s="255"/>
      <c r="M56" s="240"/>
      <c r="P56" s="298">
        <f t="shared" si="2"/>
        <v>0</v>
      </c>
      <c r="U56" s="340"/>
      <c r="V56" s="340">
        <f t="shared" si="1"/>
        <v>0</v>
      </c>
    </row>
    <row r="57" spans="1:22" s="81" customFormat="1" ht="25.05" customHeight="1" x14ac:dyDescent="0.25">
      <c r="A57" s="199" t="s">
        <v>60</v>
      </c>
      <c r="B57" s="197" t="s">
        <v>88</v>
      </c>
      <c r="C57" s="87" t="s">
        <v>56</v>
      </c>
      <c r="D57" s="91">
        <v>57.69</v>
      </c>
      <c r="E57" s="92"/>
      <c r="F57" s="200" t="s">
        <v>105</v>
      </c>
      <c r="G57" s="254"/>
      <c r="H57" s="200"/>
      <c r="I57" s="254"/>
      <c r="J57" s="200"/>
      <c r="K57" s="264"/>
      <c r="L57" s="255"/>
      <c r="M57" s="240"/>
      <c r="P57" s="298">
        <f t="shared" si="2"/>
        <v>0</v>
      </c>
      <c r="U57" s="340"/>
      <c r="V57" s="340">
        <f t="shared" si="1"/>
        <v>0</v>
      </c>
    </row>
    <row r="58" spans="1:22" s="81" customFormat="1" ht="25.05" customHeight="1" x14ac:dyDescent="0.25">
      <c r="A58" s="199" t="s">
        <v>61</v>
      </c>
      <c r="B58" s="197" t="s">
        <v>89</v>
      </c>
      <c r="C58" s="87" t="s">
        <v>56</v>
      </c>
      <c r="D58" s="91">
        <v>54.74</v>
      </c>
      <c r="E58" s="92"/>
      <c r="F58" s="200" t="s">
        <v>105</v>
      </c>
      <c r="G58" s="254"/>
      <c r="H58" s="200"/>
      <c r="I58" s="254"/>
      <c r="J58" s="200"/>
      <c r="K58" s="264"/>
      <c r="L58" s="255"/>
      <c r="M58" s="240"/>
      <c r="P58" s="298">
        <f t="shared" si="2"/>
        <v>0</v>
      </c>
      <c r="U58" s="340"/>
      <c r="V58" s="340">
        <f t="shared" si="1"/>
        <v>0</v>
      </c>
    </row>
    <row r="59" spans="1:22" s="81" customFormat="1" ht="25.05" customHeight="1" x14ac:dyDescent="0.25">
      <c r="A59" s="199" t="s">
        <v>68</v>
      </c>
      <c r="B59" s="197" t="s">
        <v>91</v>
      </c>
      <c r="C59" s="87" t="s">
        <v>56</v>
      </c>
      <c r="D59" s="91">
        <v>62.25</v>
      </c>
      <c r="E59" s="92"/>
      <c r="F59" s="200" t="s">
        <v>105</v>
      </c>
      <c r="G59" s="334">
        <f>'SC-06'!F54+'SC-L-25'!G54+'sc-08'!F51+'SC-10'!F58+'SC-16'!F53+'SC-21'!F52</f>
        <v>521.54500000000007</v>
      </c>
      <c r="H59" s="200">
        <f>'SC-06'!G54+'SC-L-25'!H54+'sc-08'!G51+'SC-10'!G58+'SC-16'!G53+'SC-21'!G52</f>
        <v>32466.176249999997</v>
      </c>
      <c r="I59" s="325">
        <f>K59-G59</f>
        <v>24.299999999999955</v>
      </c>
      <c r="J59" s="326">
        <f>L59-H59</f>
        <v>3868.3170000000027</v>
      </c>
      <c r="K59" s="264">
        <f>'SC-06'!J54+'SC-L-25'!K54+'sc-08'!J51+'SC-10'!J58+'SC-16'!J53+'SC-21'!J52</f>
        <v>545.84500000000003</v>
      </c>
      <c r="L59" s="255">
        <f>'SC-06'!K54+'SC-L-25'!L54+'sc-08'!K51+'SC-10'!K58+'SC-16'!K53+'SC-21'!K52</f>
        <v>36334.49325</v>
      </c>
      <c r="M59" s="240"/>
      <c r="P59" s="298">
        <f t="shared" si="2"/>
        <v>0</v>
      </c>
      <c r="U59" s="340">
        <v>32466.176249999997</v>
      </c>
      <c r="V59" s="340">
        <f t="shared" si="1"/>
        <v>0</v>
      </c>
    </row>
    <row r="60" spans="1:22" s="81" customFormat="1" ht="92.4" x14ac:dyDescent="0.25">
      <c r="A60" s="199" t="s">
        <v>90</v>
      </c>
      <c r="B60" s="197" t="s">
        <v>92</v>
      </c>
      <c r="C60" s="87" t="s">
        <v>56</v>
      </c>
      <c r="D60" s="91">
        <v>65.05</v>
      </c>
      <c r="E60" s="92">
        <v>915.74</v>
      </c>
      <c r="F60" s="200">
        <v>59568.89</v>
      </c>
      <c r="G60" s="333">
        <f>'SC-L-4'!G64</f>
        <v>188.41</v>
      </c>
      <c r="H60" s="200">
        <f>'SC-L-4'!H64</f>
        <v>12256.070499999998</v>
      </c>
      <c r="I60" s="325">
        <f>K60-G60</f>
        <v>0</v>
      </c>
      <c r="J60" s="326">
        <f>L60-H60</f>
        <v>0</v>
      </c>
      <c r="K60" s="264">
        <f>'SC-L-4'!K64</f>
        <v>188.41</v>
      </c>
      <c r="L60" s="255">
        <f>'SC-L-4'!L64</f>
        <v>12256.070499999998</v>
      </c>
      <c r="M60" s="243" t="s">
        <v>130</v>
      </c>
      <c r="P60" s="298">
        <f t="shared" si="2"/>
        <v>0</v>
      </c>
      <c r="U60" s="340">
        <v>12256.070499999998</v>
      </c>
      <c r="V60" s="340">
        <f t="shared" si="1"/>
        <v>0</v>
      </c>
    </row>
    <row r="61" spans="1:22" s="81" customFormat="1" ht="25.05" customHeight="1" x14ac:dyDescent="0.25">
      <c r="A61" s="199" t="s">
        <v>70</v>
      </c>
      <c r="B61" s="197" t="s">
        <v>93</v>
      </c>
      <c r="C61" s="87" t="s">
        <v>56</v>
      </c>
      <c r="D61" s="91">
        <v>68.95</v>
      </c>
      <c r="E61" s="92"/>
      <c r="F61" s="200" t="s">
        <v>105</v>
      </c>
      <c r="G61" s="254"/>
      <c r="H61" s="200"/>
      <c r="I61" s="254"/>
      <c r="J61" s="200"/>
      <c r="K61" s="264"/>
      <c r="L61" s="255"/>
      <c r="M61" s="240"/>
      <c r="P61" s="298">
        <f t="shared" si="2"/>
        <v>0</v>
      </c>
      <c r="U61" s="340"/>
      <c r="V61" s="340">
        <f t="shared" si="1"/>
        <v>0</v>
      </c>
    </row>
    <row r="62" spans="1:22" s="81" customFormat="1" ht="25.05" customHeight="1" x14ac:dyDescent="0.25">
      <c r="A62" s="199" t="s">
        <v>71</v>
      </c>
      <c r="B62" s="197" t="s">
        <v>94</v>
      </c>
      <c r="C62" s="87" t="s">
        <v>56</v>
      </c>
      <c r="D62" s="91">
        <v>73.11</v>
      </c>
      <c r="E62" s="92"/>
      <c r="F62" s="200" t="s">
        <v>105</v>
      </c>
      <c r="G62" s="333">
        <f>'sc--b-01'!F69</f>
        <v>49.47</v>
      </c>
      <c r="H62" s="200">
        <f>'sc--b-01'!G69</f>
        <v>3616.7516999999998</v>
      </c>
      <c r="I62" s="325">
        <f>K62-G62</f>
        <v>0</v>
      </c>
      <c r="J62" s="326">
        <f>L62-H62</f>
        <v>0</v>
      </c>
      <c r="K62" s="264">
        <f>'sc--b-01'!J69</f>
        <v>49.47</v>
      </c>
      <c r="L62" s="255">
        <f>'sc--b-01'!K69</f>
        <v>3616.7516999999998</v>
      </c>
      <c r="M62" s="240"/>
      <c r="P62" s="298">
        <f t="shared" si="2"/>
        <v>0</v>
      </c>
      <c r="U62" s="340">
        <v>3616.7516999999998</v>
      </c>
      <c r="V62" s="340">
        <f t="shared" si="1"/>
        <v>0</v>
      </c>
    </row>
    <row r="63" spans="1:22" s="81" customFormat="1" ht="5.0999999999999996" customHeight="1" x14ac:dyDescent="0.25">
      <c r="A63" s="199"/>
      <c r="B63" s="197"/>
      <c r="C63" s="90"/>
      <c r="D63" s="91"/>
      <c r="E63" s="92"/>
      <c r="F63" s="249"/>
      <c r="G63" s="253"/>
      <c r="H63" s="249"/>
      <c r="I63" s="253"/>
      <c r="J63" s="249"/>
      <c r="K63" s="89"/>
      <c r="L63" s="234"/>
      <c r="M63" s="240"/>
      <c r="P63" s="298">
        <f t="shared" si="2"/>
        <v>0</v>
      </c>
      <c r="U63" s="340"/>
      <c r="V63" s="340">
        <f t="shared" si="1"/>
        <v>0</v>
      </c>
    </row>
    <row r="64" spans="1:22" s="81" customFormat="1" ht="100.05" customHeight="1" x14ac:dyDescent="0.25">
      <c r="A64" s="199"/>
      <c r="B64" s="198" t="s">
        <v>436</v>
      </c>
      <c r="C64" s="90"/>
      <c r="D64" s="91"/>
      <c r="E64" s="92"/>
      <c r="F64" s="249"/>
      <c r="G64" s="253"/>
      <c r="H64" s="249"/>
      <c r="I64" s="253"/>
      <c r="J64" s="249"/>
      <c r="K64" s="89"/>
      <c r="L64" s="234"/>
      <c r="M64" s="240"/>
      <c r="P64" s="298">
        <f t="shared" si="2"/>
        <v>0</v>
      </c>
      <c r="U64" s="340"/>
      <c r="V64" s="340">
        <f t="shared" si="1"/>
        <v>0</v>
      </c>
    </row>
    <row r="65" spans="1:22" s="81" customFormat="1" ht="25.05" customHeight="1" x14ac:dyDescent="0.25">
      <c r="A65" s="199" t="s">
        <v>74</v>
      </c>
      <c r="B65" s="197" t="s">
        <v>55</v>
      </c>
      <c r="C65" s="87" t="s">
        <v>56</v>
      </c>
      <c r="D65" s="91">
        <v>80.37</v>
      </c>
      <c r="E65" s="92">
        <v>354.88</v>
      </c>
      <c r="F65" s="249">
        <v>28521.71</v>
      </c>
      <c r="G65" s="332">
        <f>'SC-L-4'!G60+'SC-L-23'!F58+'SC-19'!F52+'SC-L-26'!F55+'sc-l-29'!G47</f>
        <v>474.09899999999999</v>
      </c>
      <c r="H65" s="249">
        <f>'SC-L-4'!H60+'SC-L-23'!G58+'SC-19'!G52+'SC-L-26'!G55+'sc-l-29'!H47</f>
        <v>38103.336629999998</v>
      </c>
      <c r="I65" s="325">
        <f t="shared" ref="I65:J68" si="3">K65-G65</f>
        <v>0</v>
      </c>
      <c r="J65" s="326">
        <f t="shared" si="3"/>
        <v>0</v>
      </c>
      <c r="K65" s="89">
        <f>'SC-L-4'!K60+'SC-L-23'!J58+'SC-19'!J52+'SC-L-26'!J55+'sc-l-29'!K47</f>
        <v>474.09899999999999</v>
      </c>
      <c r="L65" s="234">
        <f>'SC-L-4'!L60+'SC-L-23'!K58+'SC-19'!K52+'SC-L-26'!K55+'sc-l-29'!L47</f>
        <v>38103.336629999998</v>
      </c>
      <c r="M65" s="243" t="s">
        <v>131</v>
      </c>
      <c r="O65" s="81">
        <v>55.5</v>
      </c>
      <c r="P65" s="298">
        <f t="shared" si="2"/>
        <v>26.3124945</v>
      </c>
      <c r="U65" s="340">
        <v>32988.6702</v>
      </c>
      <c r="V65" s="340">
        <f t="shared" si="1"/>
        <v>5114.6664299999975</v>
      </c>
    </row>
    <row r="66" spans="1:22" s="81" customFormat="1" ht="25.05" customHeight="1" x14ac:dyDescent="0.25">
      <c r="A66" s="199" t="s">
        <v>77</v>
      </c>
      <c r="B66" s="197" t="s">
        <v>89</v>
      </c>
      <c r="C66" s="87" t="s">
        <v>56</v>
      </c>
      <c r="D66" s="91">
        <v>80.37</v>
      </c>
      <c r="E66" s="92"/>
      <c r="F66" s="200" t="s">
        <v>105</v>
      </c>
      <c r="G66" s="333">
        <f>'SC-14'!F51+'SC-16'!F51</f>
        <v>29</v>
      </c>
      <c r="H66" s="200">
        <f>'SC-14'!G51+'SC-16'!G51</f>
        <v>2330.7300000000005</v>
      </c>
      <c r="I66" s="325">
        <f t="shared" si="3"/>
        <v>0</v>
      </c>
      <c r="J66" s="326">
        <f t="shared" si="3"/>
        <v>0</v>
      </c>
      <c r="K66" s="264">
        <f>'SC-14'!J51+'SC-16'!J51</f>
        <v>29</v>
      </c>
      <c r="L66" s="255">
        <f>'SC-14'!K51+'SC-16'!K51</f>
        <v>2330.7300000000005</v>
      </c>
      <c r="M66" s="240"/>
      <c r="O66" s="81">
        <v>45.5</v>
      </c>
      <c r="P66" s="298">
        <f t="shared" si="2"/>
        <v>1.3194999999999999</v>
      </c>
      <c r="U66" s="340">
        <v>2330.7300000000005</v>
      </c>
      <c r="V66" s="340">
        <f t="shared" si="1"/>
        <v>0</v>
      </c>
    </row>
    <row r="67" spans="1:22" s="81" customFormat="1" ht="25.05" customHeight="1" x14ac:dyDescent="0.25">
      <c r="A67" s="199" t="s">
        <v>96</v>
      </c>
      <c r="B67" s="197" t="s">
        <v>100</v>
      </c>
      <c r="C67" s="87" t="s">
        <v>56</v>
      </c>
      <c r="D67" s="91">
        <v>87.37</v>
      </c>
      <c r="E67" s="92"/>
      <c r="F67" s="200" t="s">
        <v>105</v>
      </c>
      <c r="G67" s="333">
        <f>'SC-06'!F56</f>
        <v>48.02</v>
      </c>
      <c r="H67" s="200">
        <f>'SC-06'!G56</f>
        <v>4195.5074000000004</v>
      </c>
      <c r="I67" s="325">
        <f t="shared" si="3"/>
        <v>0</v>
      </c>
      <c r="J67" s="326">
        <f t="shared" si="3"/>
        <v>0</v>
      </c>
      <c r="K67" s="264">
        <f>'SC-06'!J56</f>
        <v>48.02</v>
      </c>
      <c r="L67" s="255">
        <f>'SC-06'!K56</f>
        <v>4195.5074000000004</v>
      </c>
      <c r="M67" s="240"/>
      <c r="O67" s="81">
        <v>65.5</v>
      </c>
      <c r="P67" s="298">
        <f t="shared" si="2"/>
        <v>3.1453100000000003</v>
      </c>
      <c r="U67" s="340">
        <v>4195.5074000000004</v>
      </c>
      <c r="V67" s="340">
        <f t="shared" si="1"/>
        <v>0</v>
      </c>
    </row>
    <row r="68" spans="1:22" s="81" customFormat="1" ht="25.05" customHeight="1" x14ac:dyDescent="0.25">
      <c r="A68" s="199" t="s">
        <v>97</v>
      </c>
      <c r="B68" s="197" t="s">
        <v>101</v>
      </c>
      <c r="C68" s="87" t="s">
        <v>56</v>
      </c>
      <c r="D68" s="91">
        <v>91.4</v>
      </c>
      <c r="E68" s="92"/>
      <c r="F68" s="200" t="s">
        <v>105</v>
      </c>
      <c r="G68" s="333">
        <f>'sc-l-28'!F53+'SC-L-01'!G49+'sc-l-29'!G43</f>
        <v>59.31</v>
      </c>
      <c r="H68" s="200">
        <f>'sc-l-28'!G53+'SC-L-01'!H49+'sc-l-29'!H43</f>
        <v>4915.0140000000001</v>
      </c>
      <c r="I68" s="325">
        <f t="shared" si="3"/>
        <v>0</v>
      </c>
      <c r="J68" s="326">
        <f t="shared" si="3"/>
        <v>0</v>
      </c>
      <c r="K68" s="264">
        <f>'sc-l-28'!J53+'SC-L-01'!K49+'sc-l-29'!K43</f>
        <v>59.31</v>
      </c>
      <c r="L68" s="255">
        <f>'sc-l-28'!K53+'SC-L-01'!L49+'sc-l-29'!L43</f>
        <v>4915.0140000000001</v>
      </c>
      <c r="M68" s="240"/>
      <c r="O68" s="81">
        <v>75.5</v>
      </c>
      <c r="P68" s="298">
        <f t="shared" si="2"/>
        <v>4.4779049999999998</v>
      </c>
      <c r="U68" s="340">
        <v>4915.0140000000001</v>
      </c>
      <c r="V68" s="340">
        <f t="shared" si="1"/>
        <v>0</v>
      </c>
    </row>
    <row r="69" spans="1:22" s="81" customFormat="1" ht="25.05" customHeight="1" x14ac:dyDescent="0.25">
      <c r="A69" s="199" t="s">
        <v>98</v>
      </c>
      <c r="B69" s="197" t="s">
        <v>102</v>
      </c>
      <c r="C69" s="87" t="s">
        <v>56</v>
      </c>
      <c r="D69" s="91">
        <v>98.97</v>
      </c>
      <c r="E69" s="92"/>
      <c r="F69" s="200" t="s">
        <v>105</v>
      </c>
      <c r="G69" s="254"/>
      <c r="H69" s="200"/>
      <c r="I69" s="254"/>
      <c r="J69" s="200"/>
      <c r="K69" s="264"/>
      <c r="L69" s="255"/>
      <c r="M69" s="390" t="s">
        <v>365</v>
      </c>
      <c r="P69" s="298">
        <f t="shared" si="2"/>
        <v>0</v>
      </c>
      <c r="U69" s="340"/>
      <c r="V69" s="340">
        <f t="shared" si="1"/>
        <v>0</v>
      </c>
    </row>
    <row r="70" spans="1:22" s="81" customFormat="1" ht="25.05" customHeight="1" x14ac:dyDescent="0.25">
      <c r="A70" s="199" t="s">
        <v>99</v>
      </c>
      <c r="B70" s="197" t="s">
        <v>103</v>
      </c>
      <c r="C70" s="87" t="s">
        <v>56</v>
      </c>
      <c r="D70" s="91">
        <v>105.57</v>
      </c>
      <c r="E70" s="92"/>
      <c r="F70" s="200" t="s">
        <v>105</v>
      </c>
      <c r="G70" s="254"/>
      <c r="H70" s="200"/>
      <c r="I70" s="254"/>
      <c r="J70" s="200"/>
      <c r="K70" s="264"/>
      <c r="L70" s="255"/>
      <c r="M70" s="391"/>
      <c r="P70" s="298">
        <f t="shared" si="2"/>
        <v>0</v>
      </c>
      <c r="U70" s="340"/>
      <c r="V70" s="340">
        <f t="shared" si="1"/>
        <v>0</v>
      </c>
    </row>
    <row r="71" spans="1:22" s="81" customFormat="1" ht="25.05" customHeight="1" x14ac:dyDescent="0.25">
      <c r="A71" s="199"/>
      <c r="B71" s="197" t="s">
        <v>355</v>
      </c>
      <c r="C71" s="87" t="s">
        <v>56</v>
      </c>
      <c r="D71" s="345">
        <v>112.17</v>
      </c>
      <c r="E71" s="92"/>
      <c r="F71" s="200" t="s">
        <v>105</v>
      </c>
      <c r="G71" s="343"/>
      <c r="H71" s="344"/>
      <c r="I71" s="325"/>
      <c r="J71" s="326"/>
      <c r="K71" s="327"/>
      <c r="L71" s="328"/>
      <c r="M71" s="391"/>
      <c r="P71" s="298">
        <f t="shared" si="2"/>
        <v>0</v>
      </c>
      <c r="U71" s="340"/>
      <c r="V71" s="340">
        <f t="shared" si="1"/>
        <v>0</v>
      </c>
    </row>
    <row r="72" spans="1:22" s="81" customFormat="1" ht="25.05" customHeight="1" x14ac:dyDescent="0.25">
      <c r="A72" s="199"/>
      <c r="B72" s="197" t="s">
        <v>356</v>
      </c>
      <c r="C72" s="87" t="s">
        <v>56</v>
      </c>
      <c r="D72" s="345">
        <v>118.87</v>
      </c>
      <c r="E72" s="92"/>
      <c r="F72" s="200" t="s">
        <v>105</v>
      </c>
      <c r="G72" s="335">
        <f>'sc-l-29'!G45</f>
        <v>518.89094999999998</v>
      </c>
      <c r="H72" s="326">
        <f>'sc-l-29'!H45</f>
        <v>61680.567226500003</v>
      </c>
      <c r="I72" s="325">
        <f>K72-G72</f>
        <v>0</v>
      </c>
      <c r="J72" s="326">
        <f>L72-H72</f>
        <v>0</v>
      </c>
      <c r="K72" s="327">
        <f>'sc-l-29'!K45</f>
        <v>518.89094999999998</v>
      </c>
      <c r="L72" s="328">
        <f>'sc-l-29'!L45</f>
        <v>61680.567226500003</v>
      </c>
      <c r="M72" s="391"/>
      <c r="P72" s="298">
        <f t="shared" si="2"/>
        <v>0</v>
      </c>
      <c r="U72" s="340">
        <v>36070.507149999998</v>
      </c>
      <c r="V72" s="340">
        <f t="shared" si="1"/>
        <v>25610.060076500005</v>
      </c>
    </row>
    <row r="73" spans="1:22" s="81" customFormat="1" ht="25.05" customHeight="1" x14ac:dyDescent="0.25">
      <c r="A73" s="199"/>
      <c r="B73" s="197" t="s">
        <v>357</v>
      </c>
      <c r="C73" s="87" t="s">
        <v>56</v>
      </c>
      <c r="D73" s="345">
        <v>125.67</v>
      </c>
      <c r="E73" s="92"/>
      <c r="F73" s="200" t="s">
        <v>105</v>
      </c>
      <c r="G73" s="325"/>
      <c r="H73" s="326"/>
      <c r="I73" s="325"/>
      <c r="J73" s="326"/>
      <c r="K73" s="327"/>
      <c r="L73" s="328"/>
      <c r="M73" s="391"/>
      <c r="P73" s="298">
        <f t="shared" si="2"/>
        <v>0</v>
      </c>
      <c r="U73" s="340"/>
      <c r="V73" s="340">
        <f t="shared" si="1"/>
        <v>0</v>
      </c>
    </row>
    <row r="74" spans="1:22" s="81" customFormat="1" ht="25.05" customHeight="1" x14ac:dyDescent="0.25">
      <c r="A74" s="199"/>
      <c r="B74" s="197" t="s">
        <v>358</v>
      </c>
      <c r="C74" s="87" t="s">
        <v>56</v>
      </c>
      <c r="D74" s="345">
        <v>132.57</v>
      </c>
      <c r="E74" s="92"/>
      <c r="F74" s="200" t="s">
        <v>105</v>
      </c>
      <c r="G74" s="325"/>
      <c r="H74" s="326"/>
      <c r="I74" s="325"/>
      <c r="J74" s="326"/>
      <c r="K74" s="327"/>
      <c r="L74" s="328"/>
      <c r="M74" s="391"/>
      <c r="P74" s="298">
        <f t="shared" si="2"/>
        <v>0</v>
      </c>
      <c r="U74" s="340"/>
      <c r="V74" s="340">
        <f t="shared" si="1"/>
        <v>0</v>
      </c>
    </row>
    <row r="75" spans="1:22" s="81" customFormat="1" ht="25.05" customHeight="1" x14ac:dyDescent="0.25">
      <c r="A75" s="199"/>
      <c r="B75" s="197" t="s">
        <v>359</v>
      </c>
      <c r="C75" s="87" t="s">
        <v>56</v>
      </c>
      <c r="D75" s="345">
        <v>139.57</v>
      </c>
      <c r="E75" s="92"/>
      <c r="F75" s="200" t="s">
        <v>105</v>
      </c>
      <c r="G75" s="325"/>
      <c r="H75" s="326"/>
      <c r="I75" s="325"/>
      <c r="J75" s="326"/>
      <c r="K75" s="327"/>
      <c r="L75" s="328"/>
      <c r="M75" s="391"/>
      <c r="P75" s="298">
        <f t="shared" si="2"/>
        <v>0</v>
      </c>
      <c r="U75" s="340"/>
      <c r="V75" s="340">
        <f t="shared" si="1"/>
        <v>0</v>
      </c>
    </row>
    <row r="76" spans="1:22" s="81" customFormat="1" ht="25.05" customHeight="1" x14ac:dyDescent="0.25">
      <c r="A76" s="199"/>
      <c r="B76" s="197" t="s">
        <v>360</v>
      </c>
      <c r="C76" s="87" t="s">
        <v>56</v>
      </c>
      <c r="D76" s="345">
        <v>146.66999999999999</v>
      </c>
      <c r="E76" s="92"/>
      <c r="F76" s="200" t="s">
        <v>105</v>
      </c>
      <c r="G76" s="325"/>
      <c r="H76" s="326"/>
      <c r="I76" s="325"/>
      <c r="J76" s="326"/>
      <c r="K76" s="327"/>
      <c r="L76" s="328"/>
      <c r="M76" s="391"/>
      <c r="P76" s="298">
        <f t="shared" si="2"/>
        <v>0</v>
      </c>
      <c r="U76" s="340"/>
      <c r="V76" s="340">
        <f t="shared" si="1"/>
        <v>0</v>
      </c>
    </row>
    <row r="77" spans="1:22" s="81" customFormat="1" ht="25.05" customHeight="1" x14ac:dyDescent="0.25">
      <c r="A77" s="199"/>
      <c r="B77" s="197" t="s">
        <v>361</v>
      </c>
      <c r="C77" s="87" t="s">
        <v>56</v>
      </c>
      <c r="D77" s="345">
        <v>153.87</v>
      </c>
      <c r="E77" s="92"/>
      <c r="F77" s="200" t="s">
        <v>105</v>
      </c>
      <c r="G77" s="325"/>
      <c r="H77" s="326"/>
      <c r="I77" s="325"/>
      <c r="J77" s="326"/>
      <c r="K77" s="327"/>
      <c r="L77" s="328"/>
      <c r="M77" s="391"/>
      <c r="P77" s="298">
        <f t="shared" si="2"/>
        <v>0</v>
      </c>
      <c r="U77" s="340"/>
      <c r="V77" s="340">
        <f t="shared" si="1"/>
        <v>0</v>
      </c>
    </row>
    <row r="78" spans="1:22" s="81" customFormat="1" ht="25.05" customHeight="1" x14ac:dyDescent="0.25">
      <c r="A78" s="199"/>
      <c r="B78" s="197" t="s">
        <v>362</v>
      </c>
      <c r="C78" s="87" t="s">
        <v>56</v>
      </c>
      <c r="D78" s="345">
        <v>161.16999999999999</v>
      </c>
      <c r="E78" s="92"/>
      <c r="F78" s="200" t="s">
        <v>105</v>
      </c>
      <c r="G78" s="335">
        <f>'SC-GL'!G101</f>
        <v>123.93899999999999</v>
      </c>
      <c r="H78" s="326">
        <f>'SC-GL'!H101*0.9</f>
        <v>19975.248629999998</v>
      </c>
      <c r="I78" s="325">
        <f>K78-G78</f>
        <v>0</v>
      </c>
      <c r="J78" s="326">
        <f>L78-H78</f>
        <v>0</v>
      </c>
      <c r="K78" s="327">
        <f>'SC-GL'!K101</f>
        <v>123.93899999999999</v>
      </c>
      <c r="L78" s="328">
        <f>'SC-GL'!L101*0.9</f>
        <v>19975.248629999998</v>
      </c>
      <c r="M78" s="391"/>
      <c r="O78" s="81">
        <v>175.5</v>
      </c>
      <c r="P78" s="298">
        <f t="shared" si="2"/>
        <v>21.7512945</v>
      </c>
      <c r="U78" s="340">
        <v>22194.720699999998</v>
      </c>
      <c r="V78" s="340">
        <f t="shared" si="1"/>
        <v>-2219.4720699999998</v>
      </c>
    </row>
    <row r="79" spans="1:22" s="81" customFormat="1" ht="25.05" customHeight="1" x14ac:dyDescent="0.25">
      <c r="A79" s="199"/>
      <c r="B79" s="197" t="s">
        <v>363</v>
      </c>
      <c r="C79" s="87" t="s">
        <v>56</v>
      </c>
      <c r="D79" s="345">
        <v>168.57</v>
      </c>
      <c r="E79" s="92"/>
      <c r="F79" s="200" t="s">
        <v>105</v>
      </c>
      <c r="G79" s="325"/>
      <c r="H79" s="326"/>
      <c r="I79" s="325"/>
      <c r="J79" s="326"/>
      <c r="K79" s="327"/>
      <c r="L79" s="328"/>
      <c r="M79" s="391"/>
      <c r="P79" s="298">
        <f t="shared" si="2"/>
        <v>0</v>
      </c>
      <c r="U79" s="340"/>
      <c r="V79" s="340">
        <f t="shared" si="1"/>
        <v>0</v>
      </c>
    </row>
    <row r="80" spans="1:22" s="81" customFormat="1" ht="25.05" customHeight="1" x14ac:dyDescent="0.25">
      <c r="A80" s="199"/>
      <c r="B80" s="197" t="s">
        <v>364</v>
      </c>
      <c r="C80" s="87" t="s">
        <v>56</v>
      </c>
      <c r="D80" s="345">
        <v>176.07</v>
      </c>
      <c r="E80" s="92"/>
      <c r="F80" s="200" t="s">
        <v>105</v>
      </c>
      <c r="G80" s="325"/>
      <c r="H80" s="326"/>
      <c r="I80" s="325"/>
      <c r="J80" s="326"/>
      <c r="K80" s="327"/>
      <c r="L80" s="328"/>
      <c r="M80" s="392"/>
      <c r="P80" s="298">
        <f t="shared" si="2"/>
        <v>0</v>
      </c>
      <c r="U80" s="340"/>
      <c r="V80" s="340">
        <f t="shared" si="1"/>
        <v>0</v>
      </c>
    </row>
    <row r="81" spans="1:22" s="81" customFormat="1" ht="118.5" customHeight="1" x14ac:dyDescent="0.25">
      <c r="A81" s="199"/>
      <c r="B81" s="197" t="s">
        <v>437</v>
      </c>
      <c r="C81" s="87"/>
      <c r="D81" s="91"/>
      <c r="E81" s="92"/>
      <c r="F81" s="200"/>
      <c r="G81" s="325"/>
      <c r="H81" s="326"/>
      <c r="I81" s="325"/>
      <c r="J81" s="326"/>
      <c r="K81" s="327"/>
      <c r="L81" s="328"/>
      <c r="M81" s="330"/>
      <c r="P81" s="298"/>
      <c r="U81" s="340"/>
      <c r="V81" s="340">
        <f t="shared" ref="V81:V119" si="4">H81-U81</f>
        <v>0</v>
      </c>
    </row>
    <row r="82" spans="1:22" s="81" customFormat="1" ht="25.05" customHeight="1" x14ac:dyDescent="0.25">
      <c r="A82" s="199"/>
      <c r="B82" s="197" t="s">
        <v>89</v>
      </c>
      <c r="C82" s="87"/>
      <c r="D82" s="345">
        <v>71.739999999999995</v>
      </c>
      <c r="E82" s="92"/>
      <c r="F82" s="200" t="s">
        <v>105</v>
      </c>
      <c r="G82" s="325">
        <f>'SC-GL'!G104</f>
        <v>4.7870999999999997</v>
      </c>
      <c r="H82" s="326">
        <f>'SC-GL'!H104*0.9</f>
        <v>343.42655399999995</v>
      </c>
      <c r="I82" s="325">
        <f>K82-G82</f>
        <v>0</v>
      </c>
      <c r="J82" s="326">
        <f>L82-H82</f>
        <v>0</v>
      </c>
      <c r="K82" s="327">
        <f>'SC-GL'!K104</f>
        <v>4.7870999999999997</v>
      </c>
      <c r="L82" s="328">
        <f>'SC-GL'!L104*0.9</f>
        <v>343.42655399999995</v>
      </c>
      <c r="M82" s="330"/>
      <c r="P82" s="298"/>
      <c r="U82" s="340"/>
      <c r="V82" s="340">
        <f t="shared" si="4"/>
        <v>343.42655399999995</v>
      </c>
    </row>
    <row r="83" spans="1:22" s="81" customFormat="1" ht="25.05" customHeight="1" x14ac:dyDescent="0.25">
      <c r="A83" s="199"/>
      <c r="B83" s="197" t="s">
        <v>55</v>
      </c>
      <c r="C83" s="87"/>
      <c r="D83" s="345">
        <v>76.58</v>
      </c>
      <c r="E83" s="92"/>
      <c r="F83" s="200" t="s">
        <v>105</v>
      </c>
      <c r="G83" s="325">
        <f>'SC-L-02'!G70+'SC-GL'!G106+'SC-L-4'!G68</f>
        <v>1101.9402</v>
      </c>
      <c r="H83" s="326">
        <f>('SC-L-02'!H70+'SC-GL'!H106+'SC-L-4'!H68)*0.9</f>
        <v>84386.580516000002</v>
      </c>
      <c r="I83" s="325">
        <f>K83-G83</f>
        <v>519.46030000000019</v>
      </c>
      <c r="J83" s="326">
        <f>L83-H83</f>
        <v>35802.242796599981</v>
      </c>
      <c r="K83" s="327">
        <f>('SC-L-02'!K70+'SC-GL'!K106+'SC-L-4'!K68)</f>
        <v>1621.4005000000002</v>
      </c>
      <c r="L83" s="328">
        <f>('SC-L-02'!L70+'SC-GL'!L106+'SC-L-4'!L68)*0.9</f>
        <v>120188.82331259998</v>
      </c>
      <c r="M83" s="330"/>
      <c r="P83" s="298"/>
      <c r="U83" s="340"/>
      <c r="V83" s="340">
        <f t="shared" si="4"/>
        <v>84386.580516000002</v>
      </c>
    </row>
    <row r="84" spans="1:22" s="81" customFormat="1" ht="25.05" customHeight="1" x14ac:dyDescent="0.25">
      <c r="A84" s="199"/>
      <c r="B84" s="197" t="s">
        <v>100</v>
      </c>
      <c r="C84" s="87"/>
      <c r="D84" s="345">
        <v>81.42</v>
      </c>
      <c r="E84" s="92"/>
      <c r="F84" s="200" t="s">
        <v>105</v>
      </c>
      <c r="G84" s="325"/>
      <c r="H84" s="326"/>
      <c r="I84" s="325"/>
      <c r="J84" s="326"/>
      <c r="K84" s="327"/>
      <c r="L84" s="328"/>
      <c r="M84" s="330"/>
      <c r="P84" s="298"/>
      <c r="U84" s="340"/>
      <c r="V84" s="340">
        <f t="shared" si="4"/>
        <v>0</v>
      </c>
    </row>
    <row r="85" spans="1:22" s="81" customFormat="1" ht="25.05" customHeight="1" x14ac:dyDescent="0.25">
      <c r="A85" s="199"/>
      <c r="B85" s="197" t="s">
        <v>101</v>
      </c>
      <c r="C85" s="87"/>
      <c r="D85" s="345">
        <v>86.26</v>
      </c>
      <c r="E85" s="92"/>
      <c r="F85" s="200" t="s">
        <v>105</v>
      </c>
      <c r="G85" s="325">
        <f>'SC-18'!F53</f>
        <v>118.95299999999999</v>
      </c>
      <c r="H85" s="326">
        <f>'SC-18'!G53</f>
        <v>10260.885780000001</v>
      </c>
      <c r="I85" s="325">
        <f>K85-G85</f>
        <v>0</v>
      </c>
      <c r="J85" s="326">
        <f>L85-H85</f>
        <v>0</v>
      </c>
      <c r="K85" s="327">
        <f>'SC-18'!J53</f>
        <v>118.95299999999999</v>
      </c>
      <c r="L85" s="328">
        <f>'SC-18'!K53</f>
        <v>10260.885780000001</v>
      </c>
      <c r="M85" s="330"/>
      <c r="P85" s="298"/>
      <c r="U85" s="340"/>
      <c r="V85" s="340">
        <f t="shared" si="4"/>
        <v>10260.885780000001</v>
      </c>
    </row>
    <row r="86" spans="1:22" s="81" customFormat="1" ht="25.05" customHeight="1" x14ac:dyDescent="0.25">
      <c r="A86" s="199"/>
      <c r="B86" s="197" t="s">
        <v>102</v>
      </c>
      <c r="C86" s="87"/>
      <c r="D86" s="345">
        <v>92.2</v>
      </c>
      <c r="E86" s="92"/>
      <c r="F86" s="200" t="s">
        <v>105</v>
      </c>
      <c r="G86" s="325"/>
      <c r="H86" s="326"/>
      <c r="I86" s="325"/>
      <c r="J86" s="326"/>
      <c r="K86" s="327"/>
      <c r="L86" s="328"/>
      <c r="M86" s="330"/>
      <c r="P86" s="298"/>
      <c r="U86" s="340"/>
      <c r="V86" s="340">
        <f t="shared" si="4"/>
        <v>0</v>
      </c>
    </row>
    <row r="87" spans="1:22" s="81" customFormat="1" ht="25.05" customHeight="1" x14ac:dyDescent="0.25">
      <c r="A87" s="199"/>
      <c r="B87" s="197" t="s">
        <v>103</v>
      </c>
      <c r="C87" s="87"/>
      <c r="D87" s="345">
        <v>97.04</v>
      </c>
      <c r="E87" s="92"/>
      <c r="F87" s="200" t="s">
        <v>105</v>
      </c>
      <c r="G87" s="325"/>
      <c r="H87" s="326"/>
      <c r="I87" s="325"/>
      <c r="J87" s="326"/>
      <c r="K87" s="327"/>
      <c r="L87" s="328"/>
      <c r="M87" s="330"/>
      <c r="P87" s="298"/>
      <c r="U87" s="340"/>
      <c r="V87" s="340">
        <f t="shared" si="4"/>
        <v>0</v>
      </c>
    </row>
    <row r="88" spans="1:22" s="81" customFormat="1" ht="25.05" customHeight="1" x14ac:dyDescent="0.25">
      <c r="A88" s="199"/>
      <c r="B88" s="197" t="s">
        <v>355</v>
      </c>
      <c r="C88" s="87"/>
      <c r="D88" s="345">
        <v>102.98</v>
      </c>
      <c r="E88" s="92"/>
      <c r="F88" s="200" t="s">
        <v>105</v>
      </c>
      <c r="G88" s="325"/>
      <c r="H88" s="326"/>
      <c r="I88" s="325"/>
      <c r="J88" s="326"/>
      <c r="K88" s="327"/>
      <c r="L88" s="328"/>
      <c r="M88" s="330"/>
      <c r="P88" s="298"/>
      <c r="U88" s="340"/>
      <c r="V88" s="340">
        <f t="shared" si="4"/>
        <v>0</v>
      </c>
    </row>
    <row r="89" spans="1:22" s="81" customFormat="1" ht="25.05" customHeight="1" x14ac:dyDescent="0.25">
      <c r="A89" s="199"/>
      <c r="B89" s="197" t="s">
        <v>356</v>
      </c>
      <c r="C89" s="87"/>
      <c r="D89" s="345">
        <v>111.67</v>
      </c>
      <c r="E89" s="92"/>
      <c r="F89" s="200" t="s">
        <v>105</v>
      </c>
      <c r="G89" s="325"/>
      <c r="H89" s="326"/>
      <c r="I89" s="325"/>
      <c r="J89" s="326"/>
      <c r="K89" s="327"/>
      <c r="L89" s="328"/>
      <c r="M89" s="330"/>
      <c r="P89" s="298"/>
      <c r="U89" s="340"/>
      <c r="V89" s="340">
        <f t="shared" si="4"/>
        <v>0</v>
      </c>
    </row>
    <row r="90" spans="1:22" s="81" customFormat="1" ht="25.05" customHeight="1" x14ac:dyDescent="0.25">
      <c r="A90" s="199"/>
      <c r="B90" s="197" t="s">
        <v>357</v>
      </c>
      <c r="C90" s="87"/>
      <c r="D90" s="345">
        <v>120.36</v>
      </c>
      <c r="E90" s="92"/>
      <c r="F90" s="200" t="s">
        <v>105</v>
      </c>
      <c r="G90" s="325"/>
      <c r="H90" s="326"/>
      <c r="I90" s="325"/>
      <c r="J90" s="326"/>
      <c r="K90" s="327"/>
      <c r="L90" s="328"/>
      <c r="M90" s="330"/>
      <c r="P90" s="298"/>
      <c r="U90" s="340"/>
      <c r="V90" s="340">
        <f t="shared" si="4"/>
        <v>0</v>
      </c>
    </row>
    <row r="91" spans="1:22" s="81" customFormat="1" ht="25.05" customHeight="1" x14ac:dyDescent="0.25">
      <c r="A91" s="199"/>
      <c r="B91" s="197" t="s">
        <v>358</v>
      </c>
      <c r="C91" s="87"/>
      <c r="D91" s="345">
        <v>126.3</v>
      </c>
      <c r="E91" s="92"/>
      <c r="F91" s="200" t="s">
        <v>105</v>
      </c>
      <c r="G91" s="325"/>
      <c r="H91" s="326"/>
      <c r="I91" s="325"/>
      <c r="J91" s="326"/>
      <c r="K91" s="327"/>
      <c r="L91" s="328"/>
      <c r="M91" s="330"/>
      <c r="P91" s="298"/>
      <c r="U91" s="340"/>
      <c r="V91" s="340">
        <f t="shared" si="4"/>
        <v>0</v>
      </c>
    </row>
    <row r="92" spans="1:22" s="81" customFormat="1" ht="25.05" customHeight="1" x14ac:dyDescent="0.25">
      <c r="A92" s="199"/>
      <c r="B92" s="197" t="s">
        <v>359</v>
      </c>
      <c r="C92" s="87"/>
      <c r="D92" s="345">
        <v>131.13999999999999</v>
      </c>
      <c r="E92" s="92"/>
      <c r="F92" s="200" t="s">
        <v>105</v>
      </c>
      <c r="G92" s="325"/>
      <c r="H92" s="326"/>
      <c r="I92" s="325"/>
      <c r="J92" s="326"/>
      <c r="K92" s="327"/>
      <c r="L92" s="328"/>
      <c r="M92" s="330"/>
      <c r="P92" s="298"/>
      <c r="U92" s="340"/>
      <c r="V92" s="340">
        <f t="shared" si="4"/>
        <v>0</v>
      </c>
    </row>
    <row r="93" spans="1:22" s="81" customFormat="1" ht="25.05" customHeight="1" x14ac:dyDescent="0.25">
      <c r="A93" s="199"/>
      <c r="B93" s="197" t="s">
        <v>360</v>
      </c>
      <c r="C93" s="87"/>
      <c r="D93" s="345">
        <v>135.97999999999999</v>
      </c>
      <c r="E93" s="92"/>
      <c r="F93" s="200" t="s">
        <v>105</v>
      </c>
      <c r="G93" s="325"/>
      <c r="H93" s="326"/>
      <c r="I93" s="325"/>
      <c r="J93" s="326"/>
      <c r="K93" s="327"/>
      <c r="L93" s="328"/>
      <c r="M93" s="330"/>
      <c r="P93" s="298"/>
      <c r="U93" s="340"/>
      <c r="V93" s="340">
        <f t="shared" si="4"/>
        <v>0</v>
      </c>
    </row>
    <row r="94" spans="1:22" s="81" customFormat="1" ht="25.05" customHeight="1" x14ac:dyDescent="0.25">
      <c r="A94" s="199"/>
      <c r="B94" s="197" t="s">
        <v>361</v>
      </c>
      <c r="C94" s="87"/>
      <c r="D94" s="345">
        <v>140.82</v>
      </c>
      <c r="E94" s="92"/>
      <c r="F94" s="200" t="s">
        <v>105</v>
      </c>
      <c r="G94" s="325"/>
      <c r="H94" s="326"/>
      <c r="I94" s="325"/>
      <c r="J94" s="326"/>
      <c r="K94" s="327"/>
      <c r="L94" s="328"/>
      <c r="M94" s="330"/>
      <c r="P94" s="298"/>
      <c r="U94" s="340"/>
      <c r="V94" s="340">
        <f t="shared" si="4"/>
        <v>0</v>
      </c>
    </row>
    <row r="95" spans="1:22" s="81" customFormat="1" ht="25.05" customHeight="1" x14ac:dyDescent="0.25">
      <c r="A95" s="199"/>
      <c r="B95" s="197" t="s">
        <v>362</v>
      </c>
      <c r="C95" s="87"/>
      <c r="D95" s="345">
        <v>145.66</v>
      </c>
      <c r="E95" s="92"/>
      <c r="F95" s="200" t="s">
        <v>105</v>
      </c>
      <c r="G95" s="325"/>
      <c r="H95" s="326"/>
      <c r="I95" s="325"/>
      <c r="J95" s="326"/>
      <c r="K95" s="327"/>
      <c r="L95" s="328"/>
      <c r="M95" s="330"/>
      <c r="P95" s="298"/>
      <c r="U95" s="340"/>
      <c r="V95" s="340">
        <f t="shared" si="4"/>
        <v>0</v>
      </c>
    </row>
    <row r="96" spans="1:22" s="81" customFormat="1" ht="25.05" customHeight="1" x14ac:dyDescent="0.25">
      <c r="A96" s="199"/>
      <c r="B96" s="197" t="s">
        <v>363</v>
      </c>
      <c r="C96" s="87"/>
      <c r="D96" s="345">
        <v>154.35</v>
      </c>
      <c r="E96" s="92"/>
      <c r="F96" s="200" t="s">
        <v>105</v>
      </c>
      <c r="G96" s="325"/>
      <c r="H96" s="326"/>
      <c r="I96" s="325"/>
      <c r="J96" s="326"/>
      <c r="K96" s="327"/>
      <c r="L96" s="328"/>
      <c r="M96" s="330"/>
      <c r="P96" s="298"/>
      <c r="U96" s="340"/>
      <c r="V96" s="340">
        <f t="shared" si="4"/>
        <v>0</v>
      </c>
    </row>
    <row r="97" spans="1:22" s="81" customFormat="1" ht="25.05" customHeight="1" x14ac:dyDescent="0.25">
      <c r="A97" s="199"/>
      <c r="B97" s="197" t="s">
        <v>364</v>
      </c>
      <c r="C97" s="87"/>
      <c r="D97" s="345">
        <v>159.19</v>
      </c>
      <c r="E97" s="92"/>
      <c r="F97" s="200" t="s">
        <v>105</v>
      </c>
      <c r="G97" s="325"/>
      <c r="H97" s="326"/>
      <c r="I97" s="325"/>
      <c r="J97" s="326"/>
      <c r="K97" s="327"/>
      <c r="L97" s="328"/>
      <c r="M97" s="330"/>
      <c r="P97" s="298"/>
      <c r="U97" s="340"/>
      <c r="V97" s="340">
        <f t="shared" si="4"/>
        <v>0</v>
      </c>
    </row>
    <row r="98" spans="1:22" s="81" customFormat="1" ht="25.05" hidden="1" customHeight="1" x14ac:dyDescent="0.25">
      <c r="A98" s="199"/>
      <c r="B98" s="197"/>
      <c r="C98" s="87"/>
      <c r="D98" s="91"/>
      <c r="E98" s="92"/>
      <c r="F98" s="200"/>
      <c r="G98" s="325"/>
      <c r="H98" s="326"/>
      <c r="I98" s="325"/>
      <c r="J98" s="326"/>
      <c r="K98" s="327"/>
      <c r="L98" s="328"/>
      <c r="M98" s="330"/>
      <c r="P98" s="298"/>
      <c r="U98" s="340"/>
      <c r="V98" s="340">
        <f t="shared" si="4"/>
        <v>0</v>
      </c>
    </row>
    <row r="99" spans="1:22" s="81" customFormat="1" ht="25.05" hidden="1" customHeight="1" x14ac:dyDescent="0.25">
      <c r="A99" s="199"/>
      <c r="B99" s="197"/>
      <c r="C99" s="87"/>
      <c r="D99" s="91"/>
      <c r="E99" s="92"/>
      <c r="F99" s="200"/>
      <c r="G99" s="325"/>
      <c r="H99" s="326"/>
      <c r="I99" s="325"/>
      <c r="J99" s="326"/>
      <c r="K99" s="327"/>
      <c r="L99" s="328"/>
      <c r="M99" s="330"/>
      <c r="P99" s="298"/>
      <c r="U99" s="340"/>
      <c r="V99" s="340">
        <f t="shared" si="4"/>
        <v>0</v>
      </c>
    </row>
    <row r="100" spans="1:22" s="81" customFormat="1" ht="25.05" hidden="1" customHeight="1" x14ac:dyDescent="0.25">
      <c r="A100" s="199"/>
      <c r="B100" s="197"/>
      <c r="C100" s="87"/>
      <c r="D100" s="91"/>
      <c r="E100" s="92"/>
      <c r="F100" s="200"/>
      <c r="G100" s="325"/>
      <c r="H100" s="326"/>
      <c r="I100" s="325"/>
      <c r="J100" s="326"/>
      <c r="K100" s="327"/>
      <c r="L100" s="328"/>
      <c r="M100" s="330"/>
      <c r="P100" s="298"/>
      <c r="U100" s="340"/>
      <c r="V100" s="340">
        <f t="shared" si="4"/>
        <v>0</v>
      </c>
    </row>
    <row r="101" spans="1:22" s="81" customFormat="1" ht="25.05" hidden="1" customHeight="1" x14ac:dyDescent="0.25">
      <c r="A101" s="199"/>
      <c r="B101" s="197"/>
      <c r="C101" s="87"/>
      <c r="D101" s="91"/>
      <c r="E101" s="92"/>
      <c r="F101" s="200"/>
      <c r="G101" s="325"/>
      <c r="H101" s="326"/>
      <c r="I101" s="325"/>
      <c r="J101" s="326"/>
      <c r="K101" s="327"/>
      <c r="L101" s="328"/>
      <c r="M101" s="330"/>
      <c r="P101" s="298"/>
      <c r="U101" s="340"/>
      <c r="V101" s="340">
        <f t="shared" si="4"/>
        <v>0</v>
      </c>
    </row>
    <row r="102" spans="1:22" s="81" customFormat="1" ht="24.75" hidden="1" customHeight="1" x14ac:dyDescent="0.25">
      <c r="A102" s="199"/>
      <c r="B102" s="197"/>
      <c r="C102" s="87"/>
      <c r="D102" s="91"/>
      <c r="E102" s="92"/>
      <c r="F102" s="249"/>
      <c r="G102" s="259"/>
      <c r="H102" s="268"/>
      <c r="I102" s="259"/>
      <c r="J102" s="268"/>
      <c r="K102" s="266"/>
      <c r="L102" s="260"/>
      <c r="M102" s="241"/>
      <c r="P102" s="298">
        <f t="shared" si="2"/>
        <v>0</v>
      </c>
      <c r="U102" s="340"/>
      <c r="V102" s="340">
        <f t="shared" si="4"/>
        <v>0</v>
      </c>
    </row>
    <row r="103" spans="1:22" s="81" customFormat="1" ht="5.0999999999999996" customHeight="1" x14ac:dyDescent="0.25">
      <c r="A103" s="199"/>
      <c r="B103" s="95"/>
      <c r="C103" s="90"/>
      <c r="D103" s="91"/>
      <c r="E103" s="92"/>
      <c r="F103" s="88"/>
      <c r="G103" s="257"/>
      <c r="H103" s="88"/>
      <c r="I103" s="257"/>
      <c r="J103" s="88"/>
      <c r="K103" s="265"/>
      <c r="L103" s="258"/>
      <c r="M103" s="240"/>
      <c r="P103" s="298">
        <f t="shared" ref="P103:P119" si="5">O103*K103/1000</f>
        <v>0</v>
      </c>
      <c r="U103" s="340"/>
      <c r="V103" s="340">
        <f t="shared" si="4"/>
        <v>0</v>
      </c>
    </row>
    <row r="104" spans="1:22" s="81" customFormat="1" ht="100.05" customHeight="1" x14ac:dyDescent="0.25">
      <c r="A104" s="199"/>
      <c r="B104" s="198" t="s">
        <v>95</v>
      </c>
      <c r="C104" s="90"/>
      <c r="D104" s="91"/>
      <c r="E104" s="92"/>
      <c r="F104" s="249"/>
      <c r="G104" s="253"/>
      <c r="H104" s="249"/>
      <c r="I104" s="253"/>
      <c r="J104" s="249"/>
      <c r="K104" s="89"/>
      <c r="L104" s="234"/>
      <c r="M104" s="240"/>
      <c r="P104" s="298">
        <f t="shared" si="5"/>
        <v>0</v>
      </c>
      <c r="U104" s="340"/>
      <c r="V104" s="340">
        <f t="shared" si="4"/>
        <v>0</v>
      </c>
    </row>
    <row r="105" spans="1:22" s="81" customFormat="1" ht="25.05" customHeight="1" x14ac:dyDescent="0.25">
      <c r="A105" s="199" t="s">
        <v>28</v>
      </c>
      <c r="B105" s="197" t="s">
        <v>104</v>
      </c>
      <c r="C105" s="87" t="s">
        <v>56</v>
      </c>
      <c r="D105" s="91">
        <v>96.13</v>
      </c>
      <c r="E105" s="92"/>
      <c r="F105" s="200" t="s">
        <v>105</v>
      </c>
      <c r="G105" s="333">
        <f>'sc--b-01'!F67</f>
        <v>87.74</v>
      </c>
      <c r="H105" s="200">
        <f>'sc--b-01'!G67</f>
        <v>8434.4461999999985</v>
      </c>
      <c r="I105" s="325">
        <f>K105-G105</f>
        <v>0</v>
      </c>
      <c r="J105" s="326">
        <f>L105-H105</f>
        <v>0</v>
      </c>
      <c r="K105" s="264">
        <f>'sc--b-01'!J67</f>
        <v>87.74</v>
      </c>
      <c r="L105" s="255">
        <f>'sc--b-01'!K67</f>
        <v>8434.4461999999985</v>
      </c>
      <c r="M105" s="240"/>
      <c r="O105" s="81">
        <v>150</v>
      </c>
      <c r="P105" s="298">
        <f t="shared" si="5"/>
        <v>13.161</v>
      </c>
      <c r="U105" s="340">
        <v>8434.4461999999985</v>
      </c>
      <c r="V105" s="340">
        <f t="shared" si="4"/>
        <v>0</v>
      </c>
    </row>
    <row r="106" spans="1:22" s="81" customFormat="1" ht="26.4" x14ac:dyDescent="0.25">
      <c r="A106" s="199" t="s">
        <v>57</v>
      </c>
      <c r="B106" s="197" t="s">
        <v>106</v>
      </c>
      <c r="C106" s="90"/>
      <c r="D106" s="91"/>
      <c r="E106" s="92"/>
      <c r="F106" s="249"/>
      <c r="G106" s="253"/>
      <c r="H106" s="249"/>
      <c r="I106" s="253"/>
      <c r="J106" s="249"/>
      <c r="K106" s="89"/>
      <c r="L106" s="234"/>
      <c r="M106" s="240"/>
      <c r="P106" s="298">
        <f t="shared" si="5"/>
        <v>0</v>
      </c>
      <c r="U106" s="340"/>
      <c r="V106" s="340">
        <f t="shared" si="4"/>
        <v>0</v>
      </c>
    </row>
    <row r="107" spans="1:22" s="81" customFormat="1" ht="5.0999999999999996" customHeight="1" x14ac:dyDescent="0.25">
      <c r="A107" s="110"/>
      <c r="B107" s="95"/>
      <c r="C107" s="90"/>
      <c r="D107" s="91"/>
      <c r="E107" s="92"/>
      <c r="F107" s="249"/>
      <c r="G107" s="253"/>
      <c r="H107" s="249"/>
      <c r="I107" s="253"/>
      <c r="J107" s="249"/>
      <c r="K107" s="89"/>
      <c r="L107" s="234"/>
      <c r="M107" s="240"/>
      <c r="P107" s="298">
        <f t="shared" si="5"/>
        <v>0</v>
      </c>
      <c r="U107" s="340"/>
      <c r="V107" s="340">
        <f t="shared" si="4"/>
        <v>0</v>
      </c>
    </row>
    <row r="108" spans="1:22" s="81" customFormat="1" ht="75" customHeight="1" x14ac:dyDescent="0.25">
      <c r="A108" s="110"/>
      <c r="B108" s="198" t="s">
        <v>107</v>
      </c>
      <c r="C108" s="90"/>
      <c r="D108" s="91"/>
      <c r="E108" s="92"/>
      <c r="F108" s="249"/>
      <c r="G108" s="253"/>
      <c r="H108" s="249"/>
      <c r="I108" s="253"/>
      <c r="J108" s="249"/>
      <c r="K108" s="89"/>
      <c r="L108" s="234"/>
      <c r="M108" s="240"/>
      <c r="P108" s="298">
        <f t="shared" si="5"/>
        <v>0</v>
      </c>
      <c r="U108" s="340"/>
      <c r="V108" s="340">
        <f t="shared" si="4"/>
        <v>0</v>
      </c>
    </row>
    <row r="109" spans="1:22" s="81" customFormat="1" ht="25.05" customHeight="1" x14ac:dyDescent="0.25">
      <c r="A109" s="199" t="s">
        <v>58</v>
      </c>
      <c r="B109" s="197" t="s">
        <v>108</v>
      </c>
      <c r="C109" s="90"/>
      <c r="D109" s="91"/>
      <c r="E109" s="92"/>
      <c r="F109" s="249"/>
      <c r="G109" s="253"/>
      <c r="H109" s="249"/>
      <c r="I109" s="253"/>
      <c r="J109" s="249"/>
      <c r="K109" s="89"/>
      <c r="L109" s="234"/>
      <c r="M109" s="240"/>
      <c r="P109" s="298">
        <f t="shared" si="5"/>
        <v>0</v>
      </c>
      <c r="U109" s="340"/>
      <c r="V109" s="340">
        <f t="shared" si="4"/>
        <v>0</v>
      </c>
    </row>
    <row r="110" spans="1:22" s="81" customFormat="1" ht="5.0999999999999996" customHeight="1" x14ac:dyDescent="0.25">
      <c r="A110" s="110"/>
      <c r="B110" s="95"/>
      <c r="C110" s="90"/>
      <c r="D110" s="91"/>
      <c r="E110" s="92"/>
      <c r="F110" s="249"/>
      <c r="G110" s="253"/>
      <c r="H110" s="249"/>
      <c r="I110" s="253"/>
      <c r="J110" s="249"/>
      <c r="K110" s="89"/>
      <c r="L110" s="234"/>
      <c r="M110" s="240"/>
      <c r="P110" s="298">
        <f t="shared" si="5"/>
        <v>0</v>
      </c>
      <c r="U110" s="340"/>
      <c r="V110" s="340">
        <f t="shared" si="4"/>
        <v>0</v>
      </c>
    </row>
    <row r="111" spans="1:22" s="81" customFormat="1" ht="150" customHeight="1" x14ac:dyDescent="0.25">
      <c r="A111" s="110"/>
      <c r="B111" s="198" t="s">
        <v>109</v>
      </c>
      <c r="C111" s="90"/>
      <c r="D111" s="91"/>
      <c r="E111" s="92"/>
      <c r="F111" s="249"/>
      <c r="G111" s="253"/>
      <c r="H111" s="249"/>
      <c r="I111" s="253"/>
      <c r="J111" s="249"/>
      <c r="K111" s="89"/>
      <c r="L111" s="234"/>
      <c r="M111" s="240"/>
      <c r="P111" s="298">
        <f t="shared" si="5"/>
        <v>0</v>
      </c>
      <c r="U111" s="340"/>
      <c r="V111" s="340">
        <f t="shared" si="4"/>
        <v>0</v>
      </c>
    </row>
    <row r="112" spans="1:22" s="81" customFormat="1" ht="24.75" customHeight="1" x14ac:dyDescent="0.25">
      <c r="A112" s="199" t="s">
        <v>28</v>
      </c>
      <c r="B112" s="197" t="s">
        <v>110</v>
      </c>
      <c r="C112" s="90"/>
      <c r="D112" s="91"/>
      <c r="E112" s="92"/>
      <c r="F112" s="249"/>
      <c r="G112" s="253"/>
      <c r="H112" s="249"/>
      <c r="I112" s="253"/>
      <c r="J112" s="249"/>
      <c r="K112" s="89"/>
      <c r="L112" s="234"/>
      <c r="M112" s="240"/>
      <c r="P112" s="298">
        <f t="shared" si="5"/>
        <v>0</v>
      </c>
      <c r="U112" s="340"/>
      <c r="V112" s="340">
        <f t="shared" si="4"/>
        <v>0</v>
      </c>
    </row>
    <row r="113" spans="1:22" s="81" customFormat="1" ht="24.75" customHeight="1" x14ac:dyDescent="0.25">
      <c r="A113" s="199"/>
      <c r="B113" s="197"/>
      <c r="C113" s="90"/>
      <c r="D113" s="91"/>
      <c r="E113" s="92"/>
      <c r="F113" s="249"/>
      <c r="G113" s="259"/>
      <c r="H113" s="268"/>
      <c r="I113" s="259"/>
      <c r="J113" s="268"/>
      <c r="K113" s="266"/>
      <c r="L113" s="260"/>
      <c r="M113" s="241"/>
      <c r="P113" s="298">
        <f t="shared" si="5"/>
        <v>0</v>
      </c>
      <c r="U113" s="340"/>
      <c r="V113" s="340">
        <f t="shared" si="4"/>
        <v>0</v>
      </c>
    </row>
    <row r="114" spans="1:22" s="81" customFormat="1" ht="24.75" customHeight="1" x14ac:dyDescent="0.25">
      <c r="A114" s="199"/>
      <c r="B114" s="198" t="s">
        <v>132</v>
      </c>
      <c r="C114" s="90"/>
      <c r="D114" s="91"/>
      <c r="E114" s="92"/>
      <c r="F114" s="249"/>
      <c r="G114" s="259"/>
      <c r="H114" s="268"/>
      <c r="I114" s="259"/>
      <c r="J114" s="268"/>
      <c r="K114" s="266"/>
      <c r="L114" s="260"/>
      <c r="M114" s="241"/>
      <c r="P114" s="298">
        <f t="shared" si="5"/>
        <v>0</v>
      </c>
      <c r="U114" s="340"/>
      <c r="V114" s="340">
        <f t="shared" si="4"/>
        <v>0</v>
      </c>
    </row>
    <row r="115" spans="1:22" s="81" customFormat="1" ht="139.5" customHeight="1" x14ac:dyDescent="0.25">
      <c r="A115" s="199"/>
      <c r="B115" s="197" t="s">
        <v>133</v>
      </c>
      <c r="C115" s="90"/>
      <c r="D115" s="91"/>
      <c r="E115" s="92"/>
      <c r="F115" s="249"/>
      <c r="G115" s="259"/>
      <c r="H115" s="268"/>
      <c r="I115" s="259"/>
      <c r="J115" s="268"/>
      <c r="K115" s="266"/>
      <c r="L115" s="260"/>
      <c r="M115" s="241"/>
      <c r="P115" s="298">
        <f t="shared" si="5"/>
        <v>0</v>
      </c>
      <c r="U115" s="340"/>
      <c r="V115" s="340">
        <f t="shared" si="4"/>
        <v>0</v>
      </c>
    </row>
    <row r="116" spans="1:22" s="81" customFormat="1" ht="24.75" customHeight="1" x14ac:dyDescent="0.25">
      <c r="A116" s="199"/>
      <c r="B116" s="197" t="s">
        <v>134</v>
      </c>
      <c r="C116" s="87" t="s">
        <v>56</v>
      </c>
      <c r="D116" s="345">
        <v>98.4</v>
      </c>
      <c r="E116" s="92"/>
      <c r="F116" s="249"/>
      <c r="G116" s="336">
        <f>'SC-GL'!G100</f>
        <v>29.340000000000003</v>
      </c>
      <c r="H116" s="268">
        <f>'SC-GL'!H100</f>
        <v>2887.0560000000005</v>
      </c>
      <c r="I116" s="325">
        <f t="shared" ref="I116:J119" si="6">K116-G116</f>
        <v>0</v>
      </c>
      <c r="J116" s="326">
        <f t="shared" si="6"/>
        <v>0</v>
      </c>
      <c r="K116" s="266">
        <f>'SC-GL'!K100</f>
        <v>29.340000000000003</v>
      </c>
      <c r="L116" s="260">
        <f>'SC-GL'!L100</f>
        <v>2887.0560000000005</v>
      </c>
      <c r="M116" s="241"/>
      <c r="P116" s="298">
        <f t="shared" si="5"/>
        <v>0</v>
      </c>
      <c r="U116" s="340">
        <v>2887.0560000000005</v>
      </c>
      <c r="V116" s="340">
        <f t="shared" si="4"/>
        <v>0</v>
      </c>
    </row>
    <row r="117" spans="1:22" s="81" customFormat="1" ht="99.75" customHeight="1" x14ac:dyDescent="0.25">
      <c r="A117" s="199"/>
      <c r="B117" s="197" t="s">
        <v>135</v>
      </c>
      <c r="C117" s="87" t="s">
        <v>56</v>
      </c>
      <c r="D117" s="91">
        <v>114.25</v>
      </c>
      <c r="E117" s="92">
        <v>3558.39</v>
      </c>
      <c r="F117" s="249">
        <v>406546.06</v>
      </c>
      <c r="G117" s="337">
        <f>'sc--b-01'!F65+'SC-GL'!G99</f>
        <v>305.54999999999995</v>
      </c>
      <c r="H117" s="268">
        <f>'sc--b-01'!G65+'SC-GL'!H99</f>
        <v>34909.087499999994</v>
      </c>
      <c r="I117" s="325">
        <f t="shared" si="6"/>
        <v>0</v>
      </c>
      <c r="J117" s="326">
        <f t="shared" si="6"/>
        <v>0</v>
      </c>
      <c r="K117" s="266">
        <f>'sc--b-01'!J65+'SC-GL'!K99</f>
        <v>305.54999999999995</v>
      </c>
      <c r="L117" s="260">
        <f>'sc--b-01'!K65+'SC-GL'!L99</f>
        <v>34909.087499999994</v>
      </c>
      <c r="M117" s="244" t="s">
        <v>136</v>
      </c>
      <c r="O117" s="81">
        <v>180</v>
      </c>
      <c r="P117" s="298">
        <f t="shared" si="5"/>
        <v>54.998999999999995</v>
      </c>
      <c r="Q117" s="81">
        <f>K117*D117</f>
        <v>34909.087499999994</v>
      </c>
      <c r="R117" s="298">
        <f>L117-Q117</f>
        <v>0</v>
      </c>
      <c r="S117" s="81">
        <v>105.25</v>
      </c>
      <c r="T117" s="298">
        <f>S117*K117</f>
        <v>32159.137499999993</v>
      </c>
      <c r="U117" s="340">
        <v>34909.087499999994</v>
      </c>
      <c r="V117" s="340">
        <f t="shared" si="4"/>
        <v>0</v>
      </c>
    </row>
    <row r="118" spans="1:22" s="81" customFormat="1" ht="24.75" customHeight="1" x14ac:dyDescent="0.25">
      <c r="A118" s="199"/>
      <c r="B118" s="197" t="s">
        <v>137</v>
      </c>
      <c r="C118" s="87" t="s">
        <v>56</v>
      </c>
      <c r="D118" s="345">
        <v>112.8</v>
      </c>
      <c r="E118" s="92"/>
      <c r="F118" s="249"/>
      <c r="G118" s="336">
        <f>'SC-L-02'!G68+'SC-L-4'!G66</f>
        <v>212.31</v>
      </c>
      <c r="H118" s="268">
        <f>'SC-L-02'!H68+'SC-L-4'!H66</f>
        <v>23948.567999999999</v>
      </c>
      <c r="I118" s="325">
        <f t="shared" si="6"/>
        <v>0</v>
      </c>
      <c r="J118" s="326">
        <f t="shared" si="6"/>
        <v>0</v>
      </c>
      <c r="K118" s="266">
        <f>'SC-L-02'!K68+'SC-L-4'!K66</f>
        <v>212.31</v>
      </c>
      <c r="L118" s="260">
        <f>'SC-L-02'!L68+'SC-L-4'!L66</f>
        <v>23948.567999999999</v>
      </c>
      <c r="M118" s="241"/>
      <c r="P118" s="298">
        <f t="shared" si="5"/>
        <v>0</v>
      </c>
      <c r="U118" s="340">
        <v>23948.567999999999</v>
      </c>
      <c r="V118" s="340">
        <f t="shared" si="4"/>
        <v>0</v>
      </c>
    </row>
    <row r="119" spans="1:22" s="81" customFormat="1" ht="24.75" customHeight="1" x14ac:dyDescent="0.25">
      <c r="A119" s="199"/>
      <c r="B119" s="197" t="s">
        <v>138</v>
      </c>
      <c r="C119" s="87" t="s">
        <v>56</v>
      </c>
      <c r="D119" s="345">
        <v>121.25</v>
      </c>
      <c r="E119" s="92"/>
      <c r="F119" s="249"/>
      <c r="G119" s="336">
        <f>'SC-GL'!G102+'sc--b-01'!F68+'sc-05'!G51</f>
        <v>60.76</v>
      </c>
      <c r="H119" s="268">
        <f>'SC-GL'!H102+'sc--b-01'!G68+'sc-05'!H51</f>
        <v>7367.15</v>
      </c>
      <c r="I119" s="325">
        <f t="shared" si="6"/>
        <v>0</v>
      </c>
      <c r="J119" s="326">
        <f t="shared" si="6"/>
        <v>0</v>
      </c>
      <c r="K119" s="266">
        <f>'SC-GL'!K102+'sc--b-01'!J68+'sc-05'!K51</f>
        <v>60.76</v>
      </c>
      <c r="L119" s="260">
        <f>'SC-GL'!L102+'sc--b-01'!K68+'sc-05'!L51</f>
        <v>7367.15</v>
      </c>
      <c r="M119" s="241"/>
      <c r="O119" s="81">
        <v>200</v>
      </c>
      <c r="P119" s="298">
        <f t="shared" si="5"/>
        <v>12.151999999999999</v>
      </c>
      <c r="U119" s="340">
        <v>7367.15</v>
      </c>
      <c r="V119" s="340">
        <f t="shared" si="4"/>
        <v>0</v>
      </c>
    </row>
    <row r="120" spans="1:22" s="81" customFormat="1" ht="25.05" customHeight="1" thickBot="1" x14ac:dyDescent="0.3">
      <c r="A120" s="93"/>
      <c r="B120" s="95"/>
      <c r="C120" s="90"/>
      <c r="D120" s="91"/>
      <c r="E120" s="92"/>
      <c r="F120" s="249"/>
      <c r="G120" s="261"/>
      <c r="H120" s="269"/>
      <c r="I120" s="261"/>
      <c r="J120" s="269"/>
      <c r="K120" s="267"/>
      <c r="L120" s="262"/>
      <c r="M120" s="241"/>
      <c r="U120" s="340"/>
      <c r="V120" s="340"/>
    </row>
    <row r="121" spans="1:22" s="102" customFormat="1" ht="30" customHeight="1" thickTop="1" thickBot="1" x14ac:dyDescent="0.3">
      <c r="A121" s="96" t="s">
        <v>30</v>
      </c>
      <c r="B121" s="97"/>
      <c r="C121" s="100"/>
      <c r="D121" s="101"/>
      <c r="E121" s="98">
        <f>SUM(E10:E120)</f>
        <v>7133.2199999999993</v>
      </c>
      <c r="F121" s="251">
        <f>SUM(F10:F120)-0.02</f>
        <v>645526.08889999997</v>
      </c>
      <c r="G121" s="98">
        <f t="shared" ref="G121:L121" si="7">SUM(G10:G120)</f>
        <v>10344.259249999999</v>
      </c>
      <c r="H121" s="270">
        <f t="shared" si="7"/>
        <v>743798.68685650011</v>
      </c>
      <c r="I121" s="270">
        <f t="shared" si="7"/>
        <v>561.44030000000021</v>
      </c>
      <c r="J121" s="270">
        <f t="shared" si="7"/>
        <v>40690.518996599989</v>
      </c>
      <c r="K121" s="270">
        <f t="shared" si="7"/>
        <v>10905.699549999998</v>
      </c>
      <c r="L121" s="99">
        <f t="shared" si="7"/>
        <v>784489.20585310005</v>
      </c>
      <c r="M121" s="242"/>
      <c r="O121" s="103"/>
      <c r="P121" s="104">
        <f>SUM(P17:P120)</f>
        <v>339.2152395</v>
      </c>
      <c r="Q121" s="103"/>
      <c r="U121" s="103">
        <f>SUM(U16:U120)</f>
        <v>620302.53957000002</v>
      </c>
      <c r="V121" s="103">
        <f>SUM(V16:V120)</f>
        <v>123496.14728650001</v>
      </c>
    </row>
    <row r="122" spans="1:22" ht="15" hidden="1" customHeight="1" thickTop="1" x14ac:dyDescent="0.25"/>
    <row r="123" spans="1:22" ht="15" hidden="1" customHeight="1" x14ac:dyDescent="0.25">
      <c r="C123" s="209"/>
      <c r="D123" s="209"/>
      <c r="E123" s="209">
        <v>7133.2199999999993</v>
      </c>
      <c r="F123" s="209">
        <v>645526.09</v>
      </c>
      <c r="G123" s="209"/>
      <c r="H123" s="209"/>
      <c r="I123" s="209"/>
      <c r="J123" s="209"/>
      <c r="K123" s="209"/>
      <c r="L123" s="209"/>
      <c r="M123" s="209"/>
    </row>
    <row r="124" spans="1:22" ht="15" hidden="1" customHeight="1" x14ac:dyDescent="0.25">
      <c r="C124" s="209"/>
      <c r="D124" s="209"/>
      <c r="E124" s="209"/>
      <c r="F124" s="209"/>
      <c r="G124" s="209"/>
      <c r="H124" s="209"/>
      <c r="I124" s="209"/>
      <c r="J124" s="209"/>
      <c r="K124" s="209">
        <f>'1172-001'!G32-BOQ!K121</f>
        <v>36.93000000000211</v>
      </c>
      <c r="L124" s="209">
        <f>'1172-001'!H32-BOQ!L121</f>
        <v>19195.631477399846</v>
      </c>
      <c r="M124" s="209"/>
      <c r="O124" s="105"/>
    </row>
    <row r="125" spans="1:22" ht="15" customHeight="1" thickTop="1" x14ac:dyDescent="0.25"/>
  </sheetData>
  <mergeCells count="13">
    <mergeCell ref="K6:L6"/>
    <mergeCell ref="E5:F5"/>
    <mergeCell ref="E6:F6"/>
    <mergeCell ref="A7:A9"/>
    <mergeCell ref="B7:B9"/>
    <mergeCell ref="C8:D8"/>
    <mergeCell ref="E8:F8"/>
    <mergeCell ref="C7:F7"/>
    <mergeCell ref="M69:M80"/>
    <mergeCell ref="G7:L7"/>
    <mergeCell ref="G8:H8"/>
    <mergeCell ref="I8:J8"/>
    <mergeCell ref="K8:L8"/>
  </mergeCells>
  <phoneticPr fontId="59" type="noConversion"/>
  <printOptions horizontalCentered="1"/>
  <pageMargins left="0.25" right="0.25" top="1" bottom="0.75" header="0.3" footer="0.3"/>
  <pageSetup paperSize="9" scale="45"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7" tint="0.39997558519241921"/>
    <pageSetUpPr fitToPage="1"/>
  </sheetPr>
  <dimension ref="A1:P61"/>
  <sheetViews>
    <sheetView topLeftCell="A48" zoomScale="85" zoomScaleNormal="85" zoomScaleSheetLayoutView="85" workbookViewId="0">
      <selection activeCell="P47" sqref="P47"/>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181</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168</v>
      </c>
      <c r="B18" s="442"/>
      <c r="C18" s="442"/>
      <c r="D18" s="442"/>
      <c r="E18" s="443"/>
      <c r="F18" s="160"/>
      <c r="G18" s="161"/>
      <c r="H18" s="162"/>
      <c r="I18" s="162"/>
      <c r="J18" s="161"/>
      <c r="K18" s="163"/>
      <c r="M18" s="158"/>
      <c r="N18" s="158"/>
      <c r="O18" s="158"/>
      <c r="P18" s="159"/>
    </row>
    <row r="19" spans="1:16" ht="39.75" customHeight="1" x14ac:dyDescent="0.25">
      <c r="A19" s="164">
        <v>1</v>
      </c>
      <c r="B19" s="165" t="s">
        <v>182</v>
      </c>
      <c r="C19" s="166"/>
      <c r="D19" s="167">
        <v>25</v>
      </c>
      <c r="E19" s="168">
        <v>51.83</v>
      </c>
      <c r="F19" s="169">
        <v>49.37</v>
      </c>
      <c r="G19" s="170">
        <v>2558.8471</v>
      </c>
      <c r="H19" s="171"/>
      <c r="I19" s="171"/>
      <c r="J19" s="170">
        <f t="shared" si="2"/>
        <v>49.37</v>
      </c>
      <c r="K19" s="172">
        <f t="shared" si="2"/>
        <v>2558.8471</v>
      </c>
      <c r="M19" s="158">
        <f t="shared" si="3"/>
        <v>0</v>
      </c>
      <c r="N19" s="158">
        <f t="shared" si="4"/>
        <v>0</v>
      </c>
      <c r="O19" s="158">
        <f t="shared" si="5"/>
        <v>49.37</v>
      </c>
      <c r="P19" s="159">
        <f t="shared" si="6"/>
        <v>1.2342500000000001</v>
      </c>
    </row>
    <row r="20" spans="1:16"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row>
    <row r="21" spans="1:16"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6"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6" ht="15.75" hidden="1" customHeight="1" x14ac:dyDescent="0.25">
      <c r="A23" s="441" t="s">
        <v>114</v>
      </c>
      <c r="B23" s="442"/>
      <c r="C23" s="442"/>
      <c r="D23" s="442"/>
      <c r="E23" s="443"/>
      <c r="F23" s="160"/>
      <c r="G23" s="161"/>
      <c r="H23" s="162"/>
      <c r="I23" s="162"/>
      <c r="J23" s="161"/>
      <c r="K23" s="163"/>
      <c r="M23" s="158"/>
      <c r="N23" s="158"/>
      <c r="O23" s="158"/>
      <c r="P23" s="159"/>
    </row>
    <row r="24" spans="1:16" ht="15" hidden="1" customHeight="1" x14ac:dyDescent="0.25">
      <c r="A24" s="164"/>
      <c r="B24" s="165"/>
      <c r="C24" s="166"/>
      <c r="D24" s="167"/>
      <c r="E24" s="168"/>
      <c r="F24" s="169"/>
      <c r="G24" s="170">
        <f t="shared" ref="G24:G40" si="7">+F24*E24</f>
        <v>0</v>
      </c>
      <c r="H24" s="171"/>
      <c r="I24" s="171">
        <f t="shared" ref="I24:I40" si="8">+H24*E24</f>
        <v>0</v>
      </c>
      <c r="J24" s="170">
        <f t="shared" ref="J24:K39" si="9">+H24+F24</f>
        <v>0</v>
      </c>
      <c r="K24" s="172">
        <f t="shared" si="9"/>
        <v>0</v>
      </c>
      <c r="M24" s="158">
        <f t="shared" ref="M24:M40" si="10">+H24</f>
        <v>0</v>
      </c>
      <c r="N24" s="158">
        <f t="shared" ref="N24:N40" si="11">+H24*D24/1000</f>
        <v>0</v>
      </c>
      <c r="O24" s="158">
        <f t="shared" ref="O24:O40" si="12">+J24</f>
        <v>0</v>
      </c>
      <c r="P24" s="159">
        <f t="shared" ref="P24:P40" si="13">+J24*D24/1000</f>
        <v>0</v>
      </c>
    </row>
    <row r="25" spans="1:16" ht="15" hidden="1" customHeight="1" x14ac:dyDescent="0.25">
      <c r="A25" s="164"/>
      <c r="B25" s="165"/>
      <c r="C25" s="166"/>
      <c r="D25" s="167"/>
      <c r="E25" s="168"/>
      <c r="F25" s="169"/>
      <c r="G25" s="170">
        <f t="shared" si="7"/>
        <v>0</v>
      </c>
      <c r="H25" s="171"/>
      <c r="I25" s="171">
        <f t="shared" si="8"/>
        <v>0</v>
      </c>
      <c r="J25" s="170">
        <f t="shared" si="9"/>
        <v>0</v>
      </c>
      <c r="K25" s="172">
        <f t="shared" si="9"/>
        <v>0</v>
      </c>
      <c r="M25" s="158">
        <f t="shared" si="10"/>
        <v>0</v>
      </c>
      <c r="N25" s="158">
        <f t="shared" si="11"/>
        <v>0</v>
      </c>
      <c r="O25" s="158">
        <f t="shared" si="12"/>
        <v>0</v>
      </c>
      <c r="P25" s="159">
        <f t="shared" si="13"/>
        <v>0</v>
      </c>
    </row>
    <row r="26" spans="1:16" ht="15" hidden="1" customHeight="1" x14ac:dyDescent="0.25">
      <c r="A26" s="164"/>
      <c r="B26" s="165"/>
      <c r="C26" s="166"/>
      <c r="D26" s="167"/>
      <c r="E26" s="168"/>
      <c r="F26" s="169"/>
      <c r="G26" s="170">
        <f t="shared" si="7"/>
        <v>0</v>
      </c>
      <c r="H26" s="171"/>
      <c r="I26" s="171">
        <f t="shared" si="8"/>
        <v>0</v>
      </c>
      <c r="J26" s="170">
        <f t="shared" si="9"/>
        <v>0</v>
      </c>
      <c r="K26" s="172">
        <f t="shared" si="9"/>
        <v>0</v>
      </c>
      <c r="M26" s="158">
        <f t="shared" si="10"/>
        <v>0</v>
      </c>
      <c r="N26" s="158">
        <f t="shared" si="11"/>
        <v>0</v>
      </c>
      <c r="O26" s="158">
        <f t="shared" si="12"/>
        <v>0</v>
      </c>
      <c r="P26" s="159">
        <f t="shared" si="13"/>
        <v>0</v>
      </c>
    </row>
    <row r="27" spans="1:16" ht="15" hidden="1" customHeight="1" x14ac:dyDescent="0.25">
      <c r="A27" s="164"/>
      <c r="B27" s="165"/>
      <c r="C27" s="166"/>
      <c r="D27" s="167"/>
      <c r="E27" s="168"/>
      <c r="F27" s="169"/>
      <c r="G27" s="170">
        <f t="shared" si="7"/>
        <v>0</v>
      </c>
      <c r="H27" s="171"/>
      <c r="I27" s="171">
        <f t="shared" si="8"/>
        <v>0</v>
      </c>
      <c r="J27" s="170">
        <f t="shared" si="9"/>
        <v>0</v>
      </c>
      <c r="K27" s="172">
        <f t="shared" si="9"/>
        <v>0</v>
      </c>
      <c r="M27" s="158">
        <f t="shared" si="10"/>
        <v>0</v>
      </c>
      <c r="N27" s="158">
        <f t="shared" si="11"/>
        <v>0</v>
      </c>
      <c r="O27" s="158">
        <f t="shared" si="12"/>
        <v>0</v>
      </c>
      <c r="P27" s="159">
        <f t="shared" si="13"/>
        <v>0</v>
      </c>
    </row>
    <row r="28" spans="1:16" ht="14.25" hidden="1" customHeight="1" x14ac:dyDescent="0.25">
      <c r="A28" s="164"/>
      <c r="B28" s="165"/>
      <c r="C28" s="166"/>
      <c r="D28" s="167"/>
      <c r="E28" s="168"/>
      <c r="F28" s="169"/>
      <c r="G28" s="170">
        <f t="shared" si="7"/>
        <v>0</v>
      </c>
      <c r="H28" s="171"/>
      <c r="I28" s="171">
        <f t="shared" si="8"/>
        <v>0</v>
      </c>
      <c r="J28" s="170">
        <f t="shared" si="9"/>
        <v>0</v>
      </c>
      <c r="K28" s="172">
        <f t="shared" si="9"/>
        <v>0</v>
      </c>
      <c r="M28" s="158">
        <f t="shared" si="10"/>
        <v>0</v>
      </c>
      <c r="N28" s="158">
        <f t="shared" si="11"/>
        <v>0</v>
      </c>
      <c r="O28" s="158">
        <f t="shared" si="12"/>
        <v>0</v>
      </c>
      <c r="P28" s="159">
        <f t="shared" si="13"/>
        <v>0</v>
      </c>
    </row>
    <row r="29" spans="1:16" ht="15.75" hidden="1" customHeight="1" x14ac:dyDescent="0.25">
      <c r="A29" s="441" t="s">
        <v>115</v>
      </c>
      <c r="B29" s="442"/>
      <c r="C29" s="442"/>
      <c r="D29" s="442"/>
      <c r="E29" s="443"/>
      <c r="F29" s="160"/>
      <c r="G29" s="161"/>
      <c r="H29" s="162"/>
      <c r="I29" s="162"/>
      <c r="J29" s="161"/>
      <c r="K29" s="163"/>
      <c r="M29" s="158"/>
      <c r="N29" s="158"/>
      <c r="O29" s="158"/>
      <c r="P29" s="159"/>
    </row>
    <row r="30" spans="1:16" ht="15" hidden="1" customHeight="1" x14ac:dyDescent="0.25">
      <c r="A30" s="164"/>
      <c r="B30" s="165"/>
      <c r="C30" s="166"/>
      <c r="D30" s="167"/>
      <c r="E30" s="168"/>
      <c r="F30" s="169"/>
      <c r="G30" s="170">
        <f t="shared" ref="G30" si="14">+F30*E30</f>
        <v>0</v>
      </c>
      <c r="H30" s="171"/>
      <c r="I30" s="171">
        <f t="shared" ref="I30" si="15">+H30*E30</f>
        <v>0</v>
      </c>
      <c r="J30" s="170">
        <f t="shared" ref="J30:K30" si="16">+H30+F30</f>
        <v>0</v>
      </c>
      <c r="K30" s="172">
        <f t="shared" si="16"/>
        <v>0</v>
      </c>
      <c r="M30" s="158">
        <f t="shared" ref="M30" si="17">+H30</f>
        <v>0</v>
      </c>
      <c r="N30" s="158">
        <f t="shared" ref="N30" si="18">+H30*D30/1000</f>
        <v>0</v>
      </c>
      <c r="O30" s="158">
        <f t="shared" ref="O30" si="19">+J30</f>
        <v>0</v>
      </c>
      <c r="P30" s="159">
        <f t="shared" ref="P30" si="20">+J30*D30/1000</f>
        <v>0</v>
      </c>
    </row>
    <row r="31" spans="1:16" ht="15" hidden="1" customHeight="1" x14ac:dyDescent="0.25">
      <c r="A31" s="164"/>
      <c r="B31" s="165"/>
      <c r="C31" s="166"/>
      <c r="D31" s="167"/>
      <c r="E31" s="168"/>
      <c r="F31" s="169"/>
      <c r="G31" s="170">
        <f t="shared" si="7"/>
        <v>0</v>
      </c>
      <c r="H31" s="171"/>
      <c r="I31" s="171">
        <f t="shared" si="8"/>
        <v>0</v>
      </c>
      <c r="J31" s="170">
        <f t="shared" si="9"/>
        <v>0</v>
      </c>
      <c r="K31" s="172">
        <f t="shared" si="9"/>
        <v>0</v>
      </c>
      <c r="M31" s="158">
        <f t="shared" si="10"/>
        <v>0</v>
      </c>
      <c r="N31" s="158">
        <f t="shared" si="11"/>
        <v>0</v>
      </c>
      <c r="O31" s="158">
        <f t="shared" si="12"/>
        <v>0</v>
      </c>
      <c r="P31" s="159">
        <f t="shared" si="13"/>
        <v>0</v>
      </c>
    </row>
    <row r="32" spans="1:16" ht="15" hidden="1" customHeight="1" x14ac:dyDescent="0.25">
      <c r="A32" s="164"/>
      <c r="B32" s="165"/>
      <c r="C32" s="166"/>
      <c r="D32" s="167"/>
      <c r="E32" s="168"/>
      <c r="F32" s="169"/>
      <c r="G32" s="170">
        <f t="shared" si="7"/>
        <v>0</v>
      </c>
      <c r="H32" s="171"/>
      <c r="I32" s="171">
        <f t="shared" si="8"/>
        <v>0</v>
      </c>
      <c r="J32" s="170">
        <f t="shared" si="9"/>
        <v>0</v>
      </c>
      <c r="K32" s="172">
        <f t="shared" si="9"/>
        <v>0</v>
      </c>
      <c r="M32" s="158">
        <f t="shared" si="10"/>
        <v>0</v>
      </c>
      <c r="N32" s="158">
        <f t="shared" si="11"/>
        <v>0</v>
      </c>
      <c r="O32" s="158">
        <f t="shared" si="12"/>
        <v>0</v>
      </c>
      <c r="P32" s="159">
        <f t="shared" si="13"/>
        <v>0</v>
      </c>
    </row>
    <row r="33" spans="1:16" ht="15" hidden="1" customHeight="1" x14ac:dyDescent="0.25">
      <c r="A33" s="164"/>
      <c r="B33" s="165"/>
      <c r="C33" s="166"/>
      <c r="D33" s="167"/>
      <c r="E33" s="168"/>
      <c r="F33" s="169"/>
      <c r="G33" s="170">
        <f t="shared" si="7"/>
        <v>0</v>
      </c>
      <c r="H33" s="171"/>
      <c r="I33" s="171">
        <f t="shared" si="8"/>
        <v>0</v>
      </c>
      <c r="J33" s="170">
        <f t="shared" si="9"/>
        <v>0</v>
      </c>
      <c r="K33" s="172">
        <f t="shared" si="9"/>
        <v>0</v>
      </c>
      <c r="M33" s="158">
        <f t="shared" si="10"/>
        <v>0</v>
      </c>
      <c r="N33" s="158">
        <f t="shared" si="11"/>
        <v>0</v>
      </c>
      <c r="O33" s="158">
        <f t="shared" si="12"/>
        <v>0</v>
      </c>
      <c r="P33" s="159">
        <f t="shared" si="13"/>
        <v>0</v>
      </c>
    </row>
    <row r="34" spans="1:16" ht="15" hidden="1" customHeight="1" x14ac:dyDescent="0.25">
      <c r="A34" s="164"/>
      <c r="B34" s="165"/>
      <c r="C34" s="166"/>
      <c r="D34" s="167"/>
      <c r="E34" s="168"/>
      <c r="F34" s="169"/>
      <c r="G34" s="170">
        <f t="shared" si="7"/>
        <v>0</v>
      </c>
      <c r="H34" s="171"/>
      <c r="I34" s="171">
        <f t="shared" si="8"/>
        <v>0</v>
      </c>
      <c r="J34" s="170">
        <f t="shared" si="9"/>
        <v>0</v>
      </c>
      <c r="K34" s="172">
        <f t="shared" si="9"/>
        <v>0</v>
      </c>
      <c r="M34" s="158">
        <f t="shared" si="10"/>
        <v>0</v>
      </c>
      <c r="N34" s="158">
        <f t="shared" si="11"/>
        <v>0</v>
      </c>
      <c r="O34" s="158">
        <f t="shared" si="12"/>
        <v>0</v>
      </c>
      <c r="P34" s="159">
        <f t="shared" si="13"/>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1">+F36*E36</f>
        <v>0</v>
      </c>
      <c r="H36" s="171"/>
      <c r="I36" s="171">
        <f t="shared" ref="I36" si="22">+H36*E36</f>
        <v>0</v>
      </c>
      <c r="J36" s="170">
        <f t="shared" ref="J36:K36" si="23">+H36+F36</f>
        <v>0</v>
      </c>
      <c r="K36" s="172">
        <f t="shared" si="23"/>
        <v>0</v>
      </c>
      <c r="M36" s="158">
        <f t="shared" ref="M36" si="24">+H36</f>
        <v>0</v>
      </c>
      <c r="N36" s="158">
        <f t="shared" ref="N36" si="25">+H36*D36/1000</f>
        <v>0</v>
      </c>
      <c r="O36" s="158">
        <f t="shared" ref="O36" si="26">+J36</f>
        <v>0</v>
      </c>
      <c r="P36" s="159">
        <f t="shared" ref="P36" si="27">+J36*D36/1000</f>
        <v>0</v>
      </c>
    </row>
    <row r="37" spans="1:16" ht="15" hidden="1" customHeight="1" x14ac:dyDescent="0.25">
      <c r="A37" s="164"/>
      <c r="B37" s="165"/>
      <c r="C37" s="166"/>
      <c r="D37" s="167"/>
      <c r="E37" s="168"/>
      <c r="F37" s="169"/>
      <c r="G37" s="170">
        <f t="shared" si="7"/>
        <v>0</v>
      </c>
      <c r="H37" s="171"/>
      <c r="I37" s="171">
        <f t="shared" si="8"/>
        <v>0</v>
      </c>
      <c r="J37" s="170">
        <f t="shared" si="9"/>
        <v>0</v>
      </c>
      <c r="K37" s="172">
        <f t="shared" si="9"/>
        <v>0</v>
      </c>
      <c r="M37" s="158">
        <f t="shared" si="10"/>
        <v>0</v>
      </c>
      <c r="N37" s="158">
        <f t="shared" si="11"/>
        <v>0</v>
      </c>
      <c r="O37" s="158">
        <f t="shared" si="12"/>
        <v>0</v>
      </c>
      <c r="P37" s="159">
        <f t="shared" si="13"/>
        <v>0</v>
      </c>
    </row>
    <row r="38" spans="1:16" ht="15" hidden="1" customHeight="1" x14ac:dyDescent="0.25">
      <c r="A38" s="164"/>
      <c r="B38" s="165"/>
      <c r="C38" s="166"/>
      <c r="D38" s="167"/>
      <c r="E38" s="168"/>
      <c r="F38" s="169"/>
      <c r="G38" s="170">
        <f t="shared" si="7"/>
        <v>0</v>
      </c>
      <c r="H38" s="171"/>
      <c r="I38" s="171">
        <f t="shared" si="8"/>
        <v>0</v>
      </c>
      <c r="J38" s="170">
        <f t="shared" si="9"/>
        <v>0</v>
      </c>
      <c r="K38" s="172">
        <f t="shared" si="9"/>
        <v>0</v>
      </c>
      <c r="M38" s="158">
        <f t="shared" si="10"/>
        <v>0</v>
      </c>
      <c r="N38" s="158">
        <f t="shared" si="11"/>
        <v>0</v>
      </c>
      <c r="O38" s="158">
        <f t="shared" si="12"/>
        <v>0</v>
      </c>
      <c r="P38" s="159">
        <f t="shared" si="13"/>
        <v>0</v>
      </c>
    </row>
    <row r="39" spans="1:16" ht="15" hidden="1" customHeight="1" x14ac:dyDescent="0.25">
      <c r="A39" s="164"/>
      <c r="B39" s="165"/>
      <c r="C39" s="166"/>
      <c r="D39" s="167"/>
      <c r="E39" s="168"/>
      <c r="F39" s="169"/>
      <c r="G39" s="170">
        <f t="shared" si="7"/>
        <v>0</v>
      </c>
      <c r="H39" s="171"/>
      <c r="I39" s="171">
        <f t="shared" si="8"/>
        <v>0</v>
      </c>
      <c r="J39" s="170">
        <f t="shared" si="9"/>
        <v>0</v>
      </c>
      <c r="K39" s="172">
        <f t="shared" si="9"/>
        <v>0</v>
      </c>
      <c r="M39" s="158">
        <f t="shared" si="10"/>
        <v>0</v>
      </c>
      <c r="N39" s="158">
        <f t="shared" si="11"/>
        <v>0</v>
      </c>
      <c r="O39" s="158">
        <f t="shared" si="12"/>
        <v>0</v>
      </c>
      <c r="P39" s="159">
        <f t="shared" si="13"/>
        <v>0</v>
      </c>
    </row>
    <row r="40" spans="1:16" ht="15" hidden="1" customHeight="1" x14ac:dyDescent="0.25">
      <c r="A40" s="164"/>
      <c r="B40" s="165"/>
      <c r="C40" s="166"/>
      <c r="D40" s="167"/>
      <c r="E40" s="168"/>
      <c r="F40" s="169"/>
      <c r="G40" s="170">
        <f t="shared" si="7"/>
        <v>0</v>
      </c>
      <c r="H40" s="171"/>
      <c r="I40" s="171">
        <f t="shared" si="8"/>
        <v>0</v>
      </c>
      <c r="J40" s="170">
        <f t="shared" ref="J40:K40" si="28">+H40+F40</f>
        <v>0</v>
      </c>
      <c r="K40" s="172">
        <f t="shared" si="28"/>
        <v>0</v>
      </c>
      <c r="M40" s="158">
        <f t="shared" si="10"/>
        <v>0</v>
      </c>
      <c r="N40" s="158">
        <f t="shared" si="11"/>
        <v>0</v>
      </c>
      <c r="O40" s="158">
        <f t="shared" si="12"/>
        <v>0</v>
      </c>
      <c r="P40" s="159">
        <f t="shared" si="13"/>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29">+F42*E42</f>
        <v>0</v>
      </c>
      <c r="H42" s="171"/>
      <c r="I42" s="171">
        <f t="shared" ref="I42" si="30">+H42*E42</f>
        <v>0</v>
      </c>
      <c r="J42" s="170">
        <f t="shared" ref="J42:K42" si="31">+H42+F42</f>
        <v>0</v>
      </c>
      <c r="K42" s="172">
        <f t="shared" si="31"/>
        <v>0</v>
      </c>
      <c r="M42" s="158">
        <f t="shared" ref="M42" si="32">+H42</f>
        <v>0</v>
      </c>
      <c r="N42" s="158">
        <f t="shared" ref="N42" si="33">+H42*D42/1000</f>
        <v>0</v>
      </c>
      <c r="O42" s="158">
        <f t="shared" ref="O42" si="34">+J42</f>
        <v>0</v>
      </c>
      <c r="P42" s="159">
        <f t="shared" ref="P42" si="35">+J42*D42/1000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6">+F44*E44</f>
        <v>0</v>
      </c>
      <c r="H44" s="171"/>
      <c r="I44" s="171">
        <f t="shared" ref="I44:I46" si="37">+H44*E44</f>
        <v>0</v>
      </c>
      <c r="J44" s="170">
        <f t="shared" ref="J44:K46" si="38">+H44+F44</f>
        <v>0</v>
      </c>
      <c r="K44" s="172">
        <f t="shared" si="38"/>
        <v>0</v>
      </c>
      <c r="M44" s="158">
        <f t="shared" ref="M44:M46" si="39">+H44</f>
        <v>0</v>
      </c>
      <c r="N44" s="158">
        <f t="shared" ref="N44:N46" si="40">+H44*D44/1000</f>
        <v>0</v>
      </c>
      <c r="O44" s="158">
        <f t="shared" ref="O44:O46" si="41">+J44</f>
        <v>0</v>
      </c>
      <c r="P44" s="159">
        <f t="shared" ref="P44:P46" si="42">+J44*D44/1000</f>
        <v>0</v>
      </c>
    </row>
    <row r="45" spans="1:16" ht="15" customHeight="1" x14ac:dyDescent="0.25">
      <c r="A45" s="164"/>
      <c r="B45" s="165"/>
      <c r="C45" s="166"/>
      <c r="D45" s="167"/>
      <c r="E45" s="168"/>
      <c r="F45" s="169"/>
      <c r="G45" s="170">
        <f t="shared" si="36"/>
        <v>0</v>
      </c>
      <c r="H45" s="171"/>
      <c r="I45" s="171">
        <f t="shared" si="37"/>
        <v>0</v>
      </c>
      <c r="J45" s="170">
        <f t="shared" si="38"/>
        <v>0</v>
      </c>
      <c r="K45" s="172">
        <f t="shared" si="38"/>
        <v>0</v>
      </c>
      <c r="M45" s="158">
        <f t="shared" si="39"/>
        <v>0</v>
      </c>
      <c r="N45" s="158">
        <f t="shared" si="40"/>
        <v>0</v>
      </c>
      <c r="O45" s="158">
        <f t="shared" si="41"/>
        <v>0</v>
      </c>
      <c r="P45" s="159">
        <f t="shared" si="42"/>
        <v>0</v>
      </c>
    </row>
    <row r="46" spans="1:16" ht="15" customHeight="1" thickBot="1" x14ac:dyDescent="0.3">
      <c r="A46" s="164"/>
      <c r="B46" s="165"/>
      <c r="C46" s="166"/>
      <c r="D46" s="167"/>
      <c r="E46" s="168"/>
      <c r="F46" s="169"/>
      <c r="G46" s="170">
        <f t="shared" si="36"/>
        <v>0</v>
      </c>
      <c r="H46" s="171"/>
      <c r="I46" s="171">
        <f t="shared" si="37"/>
        <v>0</v>
      </c>
      <c r="J46" s="170">
        <f t="shared" si="38"/>
        <v>0</v>
      </c>
      <c r="K46" s="172">
        <f t="shared" si="38"/>
        <v>0</v>
      </c>
      <c r="M46" s="158">
        <f t="shared" si="39"/>
        <v>0</v>
      </c>
      <c r="N46" s="158">
        <f t="shared" si="40"/>
        <v>0</v>
      </c>
      <c r="O46" s="158">
        <f t="shared" si="41"/>
        <v>0</v>
      </c>
      <c r="P46" s="159">
        <f t="shared" si="42"/>
        <v>0</v>
      </c>
    </row>
    <row r="47" spans="1:16" ht="35.1" customHeight="1" thickBot="1" x14ac:dyDescent="0.3">
      <c r="A47" s="444" t="str">
        <f>CONCATENATE("TOTAL (",A2," ",D2,") =")</f>
        <v>TOTAL (Insulation  Measurements - Basement-01 ) =</v>
      </c>
      <c r="B47" s="445"/>
      <c r="C47" s="445"/>
      <c r="D47" s="445"/>
      <c r="E47" s="446"/>
      <c r="F47" s="173">
        <f t="shared" ref="F47:K47" si="43">SUM(F6:F46)</f>
        <v>49.37</v>
      </c>
      <c r="G47" s="173">
        <f t="shared" si="43"/>
        <v>2558.8471</v>
      </c>
      <c r="H47" s="174">
        <f t="shared" si="43"/>
        <v>0</v>
      </c>
      <c r="I47" s="174">
        <f t="shared" si="43"/>
        <v>0</v>
      </c>
      <c r="J47" s="173">
        <f t="shared" si="43"/>
        <v>49.37</v>
      </c>
      <c r="K47" s="175">
        <f t="shared" si="43"/>
        <v>2558.8471</v>
      </c>
      <c r="M47" s="158">
        <f>+SUM(M6:M46)</f>
        <v>0</v>
      </c>
      <c r="N47" s="158">
        <f>+SUM(N6:N46)</f>
        <v>0</v>
      </c>
      <c r="O47" s="158">
        <f>+SUM(O6:O46)</f>
        <v>49.37</v>
      </c>
      <c r="P47" s="158">
        <f>+SUM(P6:P46)</f>
        <v>1.2342500000000001</v>
      </c>
    </row>
    <row r="48" spans="1:16" x14ac:dyDescent="0.25">
      <c r="I48" s="179"/>
      <c r="J48" s="180"/>
      <c r="K48" s="180"/>
      <c r="M48" s="147"/>
      <c r="N48" s="147"/>
      <c r="O48" s="147"/>
    </row>
    <row r="49" spans="2:15" x14ac:dyDescent="0.25">
      <c r="I49" s="179"/>
      <c r="J49" s="179">
        <f>SUM(J7:J46)</f>
        <v>49.37</v>
      </c>
      <c r="K49" s="179">
        <f>SUM(K7:K46)</f>
        <v>2558.8471</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4">+SUM(F8:F46)</f>
        <v>49.37</v>
      </c>
      <c r="G51" s="189">
        <f t="shared" si="44"/>
        <v>2558.8471</v>
      </c>
      <c r="H51" s="190">
        <f t="shared" si="44"/>
        <v>0</v>
      </c>
      <c r="I51" s="190">
        <f t="shared" si="44"/>
        <v>0</v>
      </c>
      <c r="J51" s="189">
        <f t="shared" si="44"/>
        <v>49.37</v>
      </c>
      <c r="K51" s="189">
        <f t="shared" si="44"/>
        <v>2558.8471</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5">SUM(F50:F57)</f>
        <v>49.37</v>
      </c>
      <c r="G58" s="192">
        <f t="shared" si="45"/>
        <v>2558.8471</v>
      </c>
      <c r="H58" s="192">
        <f t="shared" si="45"/>
        <v>0</v>
      </c>
      <c r="I58" s="192">
        <f t="shared" si="45"/>
        <v>0</v>
      </c>
      <c r="J58" s="192">
        <f t="shared" si="45"/>
        <v>49.37</v>
      </c>
      <c r="K58" s="192">
        <f t="shared" si="45"/>
        <v>2558.8471</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7" tint="0.39997558519241921"/>
    <pageSetUpPr fitToPage="1"/>
  </sheetPr>
  <dimension ref="A1:S61"/>
  <sheetViews>
    <sheetView topLeftCell="A51" zoomScale="85" zoomScaleNormal="85" zoomScaleSheetLayoutView="85" workbookViewId="0">
      <selection activeCell="H20" sqref="H20"/>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195</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188</v>
      </c>
      <c r="C19" s="166" t="s">
        <v>283</v>
      </c>
      <c r="D19" s="167">
        <v>25</v>
      </c>
      <c r="E19" s="168">
        <v>51.83</v>
      </c>
      <c r="F19" s="169">
        <v>126.72</v>
      </c>
      <c r="G19" s="170">
        <v>6567.8976000000002</v>
      </c>
      <c r="H19" s="171"/>
      <c r="I19" s="171"/>
      <c r="J19" s="170">
        <f t="shared" ref="J19:K20" si="7">+H19+F19</f>
        <v>126.72</v>
      </c>
      <c r="K19" s="172">
        <f t="shared" ref="K19" si="8">+I19+G19</f>
        <v>6567.8976000000002</v>
      </c>
      <c r="M19" s="158">
        <f t="shared" si="3"/>
        <v>0</v>
      </c>
      <c r="N19" s="158">
        <f t="shared" si="4"/>
        <v>0</v>
      </c>
      <c r="O19" s="158">
        <f t="shared" si="5"/>
        <v>126.72</v>
      </c>
      <c r="P19" s="159">
        <f t="shared" si="6"/>
        <v>3.1680000000000001</v>
      </c>
      <c r="Q19" s="142">
        <v>21.66</v>
      </c>
      <c r="R19" s="142">
        <v>1348.335</v>
      </c>
      <c r="S19" s="142">
        <v>126.72</v>
      </c>
    </row>
    <row r="20" spans="1:19" ht="26.4" x14ac:dyDescent="0.25">
      <c r="A20" s="164">
        <v>2</v>
      </c>
      <c r="B20" s="165" t="s">
        <v>334</v>
      </c>
      <c r="C20" s="166" t="s">
        <v>335</v>
      </c>
      <c r="D20" s="167">
        <v>25</v>
      </c>
      <c r="E20" s="168">
        <v>51.83</v>
      </c>
      <c r="F20" s="169">
        <v>48.02</v>
      </c>
      <c r="G20" s="170">
        <v>2488.8766000000001</v>
      </c>
      <c r="H20" s="171"/>
      <c r="I20" s="171"/>
      <c r="J20" s="170">
        <f t="shared" si="7"/>
        <v>48.02</v>
      </c>
      <c r="K20" s="172">
        <f t="shared" si="7"/>
        <v>2488.8766000000001</v>
      </c>
      <c r="M20" s="158">
        <f t="shared" si="3"/>
        <v>0</v>
      </c>
      <c r="N20" s="158">
        <f t="shared" si="4"/>
        <v>0</v>
      </c>
      <c r="O20" s="158">
        <f t="shared" si="5"/>
        <v>48.02</v>
      </c>
      <c r="P20" s="159">
        <f t="shared" si="6"/>
        <v>1.2004999999999999</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 customHeight="1" thickBot="1" x14ac:dyDescent="0.3">
      <c r="A47" s="444" t="str">
        <f>CONCATENATE("TOTAL (",A2," ",D2,") =")</f>
        <v>TOTAL (Insulation  Measurements - Level -06 ) =</v>
      </c>
      <c r="B47" s="445"/>
      <c r="C47" s="445"/>
      <c r="D47" s="445"/>
      <c r="E47" s="446"/>
      <c r="F47" s="173">
        <f t="shared" ref="F47:K47" si="45">SUM(F6:F46)</f>
        <v>174.74</v>
      </c>
      <c r="G47" s="173">
        <f t="shared" si="45"/>
        <v>9056.7741999999998</v>
      </c>
      <c r="H47" s="174">
        <f t="shared" si="45"/>
        <v>0</v>
      </c>
      <c r="I47" s="174">
        <f t="shared" si="45"/>
        <v>0</v>
      </c>
      <c r="J47" s="173">
        <f t="shared" si="45"/>
        <v>174.74</v>
      </c>
      <c r="K47" s="175">
        <f t="shared" si="45"/>
        <v>9056.7741999999998</v>
      </c>
      <c r="M47" s="158">
        <f>+SUM(M6:M46)</f>
        <v>0</v>
      </c>
      <c r="N47" s="158">
        <f>+SUM(N6:N46)</f>
        <v>0</v>
      </c>
      <c r="O47" s="158">
        <f>+SUM(O6:O46)</f>
        <v>174.74</v>
      </c>
      <c r="P47" s="158">
        <f>+SUM(P6:P46)</f>
        <v>4.3685</v>
      </c>
    </row>
    <row r="48" spans="1:16" x14ac:dyDescent="0.25">
      <c r="I48" s="179"/>
      <c r="J48" s="180"/>
      <c r="K48" s="180"/>
      <c r="M48" s="147"/>
      <c r="N48" s="147"/>
      <c r="O48" s="147"/>
    </row>
    <row r="49" spans="2:15" x14ac:dyDescent="0.25">
      <c r="I49" s="179"/>
      <c r="J49" s="179">
        <f>SUM(J7:J46)</f>
        <v>174.74</v>
      </c>
      <c r="K49" s="179">
        <f>SUM(K7:K46)</f>
        <v>9056.7741999999998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6">+SUM(F8:F46)</f>
        <v>174.74</v>
      </c>
      <c r="G51" s="189">
        <f t="shared" si="46"/>
        <v>9056.7741999999998</v>
      </c>
      <c r="H51" s="190">
        <f t="shared" si="46"/>
        <v>0</v>
      </c>
      <c r="I51" s="190">
        <f t="shared" si="46"/>
        <v>0</v>
      </c>
      <c r="J51" s="189">
        <f t="shared" si="46"/>
        <v>174.74</v>
      </c>
      <c r="K51" s="189">
        <f t="shared" si="46"/>
        <v>9056.7741999999998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7">SUM(F50:F57)</f>
        <v>174.74</v>
      </c>
      <c r="G58" s="192">
        <f t="shared" si="47"/>
        <v>9056.7741999999998</v>
      </c>
      <c r="H58" s="192">
        <f t="shared" si="47"/>
        <v>0</v>
      </c>
      <c r="I58" s="192">
        <f t="shared" si="47"/>
        <v>0</v>
      </c>
      <c r="J58" s="192">
        <f t="shared" si="47"/>
        <v>174.74</v>
      </c>
      <c r="K58" s="192">
        <f t="shared" si="47"/>
        <v>9056.7741999999998</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honeticPr fontId="67" type="noConversion"/>
  <printOptions horizontalCentered="1"/>
  <pageMargins left="0.25" right="0.25" top="0.75" bottom="0.75" header="0.3" footer="0.3"/>
  <pageSetup paperSize="9" scale="62"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7" tint="0.39997558519241921"/>
    <pageSetUpPr fitToPage="1"/>
  </sheetPr>
  <dimension ref="A1:S61"/>
  <sheetViews>
    <sheetView topLeftCell="A51" zoomScale="85" zoomScaleNormal="85" zoomScaleSheetLayoutView="85" workbookViewId="0">
      <selection activeCell="F22" sqref="F22"/>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399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398</v>
      </c>
      <c r="C19" s="166" t="s">
        <v>400</v>
      </c>
      <c r="D19" s="167">
        <v>25</v>
      </c>
      <c r="E19" s="168">
        <v>51.83</v>
      </c>
      <c r="F19" s="338">
        <f>29.24*0.9</f>
        <v>26.315999999999999</v>
      </c>
      <c r="G19" s="170">
        <v>1363.9582799999998</v>
      </c>
      <c r="H19" s="171"/>
      <c r="I19" s="171"/>
      <c r="J19" s="170">
        <f t="shared" ref="J19" si="7">+H19+F19</f>
        <v>26.315999999999999</v>
      </c>
      <c r="K19" s="172">
        <f t="shared" ref="K19" si="8">+I19+G19</f>
        <v>1363.9582799999998</v>
      </c>
      <c r="M19" s="158">
        <f t="shared" si="3"/>
        <v>0</v>
      </c>
      <c r="N19" s="158">
        <f t="shared" si="4"/>
        <v>0</v>
      </c>
      <c r="O19" s="158">
        <f t="shared" si="5"/>
        <v>26.315999999999999</v>
      </c>
      <c r="P19" s="159">
        <f t="shared" si="6"/>
        <v>0.65789999999999993</v>
      </c>
      <c r="Q19" s="142">
        <v>21.66</v>
      </c>
      <c r="R19" s="142">
        <v>1348.335</v>
      </c>
      <c r="S19" s="142">
        <v>126.72</v>
      </c>
    </row>
    <row r="20" spans="1:19" ht="26.4" x14ac:dyDescent="0.25">
      <c r="A20" s="164">
        <v>2</v>
      </c>
      <c r="B20" s="165"/>
      <c r="C20" s="166"/>
      <c r="D20" s="167">
        <v>25</v>
      </c>
      <c r="E20" s="168">
        <v>51.83</v>
      </c>
      <c r="F20" s="169"/>
      <c r="G20" s="170"/>
      <c r="H20" s="171"/>
      <c r="I20" s="171"/>
      <c r="J20" s="170">
        <f t="shared" ref="J20:K20" si="9">+H20+F20</f>
        <v>0</v>
      </c>
      <c r="K20" s="172">
        <f t="shared" si="9"/>
        <v>0</v>
      </c>
      <c r="M20" s="158">
        <f t="shared" si="3"/>
        <v>0</v>
      </c>
      <c r="N20" s="158">
        <f t="shared" si="4"/>
        <v>0</v>
      </c>
      <c r="O20" s="158">
        <f t="shared" si="5"/>
        <v>0</v>
      </c>
      <c r="P20" s="159">
        <f t="shared" si="6"/>
        <v>0</v>
      </c>
      <c r="R20" s="142" t="s">
        <v>187</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10">+F24*E24</f>
        <v>0</v>
      </c>
      <c r="H24" s="171"/>
      <c r="I24" s="171">
        <f t="shared" ref="I24:I40" si="11">+H24*E24</f>
        <v>0</v>
      </c>
      <c r="J24" s="170">
        <f t="shared" ref="J24:K39" si="12">+H24+F24</f>
        <v>0</v>
      </c>
      <c r="K24" s="172">
        <f t="shared" si="12"/>
        <v>0</v>
      </c>
      <c r="M24" s="158">
        <f t="shared" ref="M24:M40" si="13">+H24</f>
        <v>0</v>
      </c>
      <c r="N24" s="158">
        <f t="shared" ref="N24:N40" si="14">+H24*D24/1000</f>
        <v>0</v>
      </c>
      <c r="O24" s="158">
        <f t="shared" ref="O24:O40" si="15">+J24</f>
        <v>0</v>
      </c>
      <c r="P24" s="159">
        <f t="shared" ref="P24:P40" si="16">+J24*D24/1000</f>
        <v>0</v>
      </c>
    </row>
    <row r="25" spans="1:19" ht="15" hidden="1" customHeight="1" x14ac:dyDescent="0.25">
      <c r="A25" s="164"/>
      <c r="B25" s="165"/>
      <c r="C25" s="166"/>
      <c r="D25" s="167"/>
      <c r="E25" s="168"/>
      <c r="F25" s="169"/>
      <c r="G25" s="170">
        <f t="shared" si="10"/>
        <v>0</v>
      </c>
      <c r="H25" s="171"/>
      <c r="I25" s="171">
        <f t="shared" si="11"/>
        <v>0</v>
      </c>
      <c r="J25" s="170">
        <f t="shared" si="12"/>
        <v>0</v>
      </c>
      <c r="K25" s="172">
        <f t="shared" si="12"/>
        <v>0</v>
      </c>
      <c r="M25" s="158">
        <f t="shared" si="13"/>
        <v>0</v>
      </c>
      <c r="N25" s="158">
        <f t="shared" si="14"/>
        <v>0</v>
      </c>
      <c r="O25" s="158">
        <f t="shared" si="15"/>
        <v>0</v>
      </c>
      <c r="P25" s="159">
        <f t="shared" si="16"/>
        <v>0</v>
      </c>
    </row>
    <row r="26" spans="1:19" ht="15" hidden="1" customHeight="1" x14ac:dyDescent="0.25">
      <c r="A26" s="164"/>
      <c r="B26" s="165"/>
      <c r="C26" s="166"/>
      <c r="D26" s="167"/>
      <c r="E26" s="168"/>
      <c r="F26" s="169"/>
      <c r="G26" s="170">
        <f t="shared" si="10"/>
        <v>0</v>
      </c>
      <c r="H26" s="171"/>
      <c r="I26" s="171">
        <f t="shared" si="11"/>
        <v>0</v>
      </c>
      <c r="J26" s="170">
        <f t="shared" si="12"/>
        <v>0</v>
      </c>
      <c r="K26" s="172">
        <f t="shared" si="12"/>
        <v>0</v>
      </c>
      <c r="M26" s="158">
        <f t="shared" si="13"/>
        <v>0</v>
      </c>
      <c r="N26" s="158">
        <f t="shared" si="14"/>
        <v>0</v>
      </c>
      <c r="O26" s="158">
        <f t="shared" si="15"/>
        <v>0</v>
      </c>
      <c r="P26" s="159">
        <f t="shared" si="16"/>
        <v>0</v>
      </c>
    </row>
    <row r="27" spans="1:19" ht="15" hidden="1" customHeight="1" x14ac:dyDescent="0.25">
      <c r="A27" s="164"/>
      <c r="B27" s="165"/>
      <c r="C27" s="166"/>
      <c r="D27" s="167"/>
      <c r="E27" s="168"/>
      <c r="F27" s="169"/>
      <c r="G27" s="170">
        <f t="shared" si="10"/>
        <v>0</v>
      </c>
      <c r="H27" s="171"/>
      <c r="I27" s="171">
        <f t="shared" si="11"/>
        <v>0</v>
      </c>
      <c r="J27" s="170">
        <f t="shared" si="12"/>
        <v>0</v>
      </c>
      <c r="K27" s="172">
        <f t="shared" si="12"/>
        <v>0</v>
      </c>
      <c r="M27" s="158">
        <f t="shared" si="13"/>
        <v>0</v>
      </c>
      <c r="N27" s="158">
        <f t="shared" si="14"/>
        <v>0</v>
      </c>
      <c r="O27" s="158">
        <f t="shared" si="15"/>
        <v>0</v>
      </c>
      <c r="P27" s="159">
        <f t="shared" si="16"/>
        <v>0</v>
      </c>
    </row>
    <row r="28" spans="1:19" ht="14.25" hidden="1" customHeight="1" x14ac:dyDescent="0.25">
      <c r="A28" s="164"/>
      <c r="B28" s="165"/>
      <c r="C28" s="166"/>
      <c r="D28" s="167"/>
      <c r="E28" s="168"/>
      <c r="F28" s="169"/>
      <c r="G28" s="170">
        <f t="shared" si="10"/>
        <v>0</v>
      </c>
      <c r="H28" s="171"/>
      <c r="I28" s="171">
        <f t="shared" si="11"/>
        <v>0</v>
      </c>
      <c r="J28" s="170">
        <f t="shared" si="12"/>
        <v>0</v>
      </c>
      <c r="K28" s="172">
        <f t="shared" si="12"/>
        <v>0</v>
      </c>
      <c r="M28" s="158">
        <f t="shared" si="13"/>
        <v>0</v>
      </c>
      <c r="N28" s="158">
        <f t="shared" si="14"/>
        <v>0</v>
      </c>
      <c r="O28" s="158">
        <f t="shared" si="15"/>
        <v>0</v>
      </c>
      <c r="P28" s="159">
        <f t="shared" si="16"/>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7">+F30*E30</f>
        <v>0</v>
      </c>
      <c r="H30" s="171"/>
      <c r="I30" s="171">
        <f t="shared" ref="I30" si="18">+H30*E30</f>
        <v>0</v>
      </c>
      <c r="J30" s="170">
        <f t="shared" ref="J30:K30" si="19">+H30+F30</f>
        <v>0</v>
      </c>
      <c r="K30" s="172">
        <f t="shared" si="19"/>
        <v>0</v>
      </c>
      <c r="M30" s="158">
        <f t="shared" ref="M30" si="20">+H30</f>
        <v>0</v>
      </c>
      <c r="N30" s="158">
        <f t="shared" ref="N30" si="21">+H30*D30/1000</f>
        <v>0</v>
      </c>
      <c r="O30" s="158">
        <f t="shared" ref="O30" si="22">+J30</f>
        <v>0</v>
      </c>
      <c r="P30" s="159">
        <f t="shared" ref="P30" si="23">+J30*D30/1000</f>
        <v>0</v>
      </c>
    </row>
    <row r="31" spans="1:19" ht="15" hidden="1" customHeight="1" x14ac:dyDescent="0.25">
      <c r="A31" s="164"/>
      <c r="B31" s="165"/>
      <c r="C31" s="166"/>
      <c r="D31" s="167"/>
      <c r="E31" s="168"/>
      <c r="F31" s="169"/>
      <c r="G31" s="170">
        <f t="shared" si="10"/>
        <v>0</v>
      </c>
      <c r="H31" s="171"/>
      <c r="I31" s="171">
        <f t="shared" si="11"/>
        <v>0</v>
      </c>
      <c r="J31" s="170">
        <f t="shared" si="12"/>
        <v>0</v>
      </c>
      <c r="K31" s="172">
        <f t="shared" si="12"/>
        <v>0</v>
      </c>
      <c r="M31" s="158">
        <f t="shared" si="13"/>
        <v>0</v>
      </c>
      <c r="N31" s="158">
        <f t="shared" si="14"/>
        <v>0</v>
      </c>
      <c r="O31" s="158">
        <f t="shared" si="15"/>
        <v>0</v>
      </c>
      <c r="P31" s="159">
        <f t="shared" si="16"/>
        <v>0</v>
      </c>
    </row>
    <row r="32" spans="1:19" ht="15" hidden="1" customHeight="1" x14ac:dyDescent="0.25">
      <c r="A32" s="164"/>
      <c r="B32" s="165"/>
      <c r="C32" s="166"/>
      <c r="D32" s="167"/>
      <c r="E32" s="168"/>
      <c r="F32" s="169"/>
      <c r="G32" s="170">
        <f t="shared" si="10"/>
        <v>0</v>
      </c>
      <c r="H32" s="171"/>
      <c r="I32" s="171">
        <f t="shared" si="11"/>
        <v>0</v>
      </c>
      <c r="J32" s="170">
        <f t="shared" si="12"/>
        <v>0</v>
      </c>
      <c r="K32" s="172">
        <f t="shared" si="12"/>
        <v>0</v>
      </c>
      <c r="M32" s="158">
        <f t="shared" si="13"/>
        <v>0</v>
      </c>
      <c r="N32" s="158">
        <f t="shared" si="14"/>
        <v>0</v>
      </c>
      <c r="O32" s="158">
        <f t="shared" si="15"/>
        <v>0</v>
      </c>
      <c r="P32" s="159">
        <f t="shared" si="16"/>
        <v>0</v>
      </c>
    </row>
    <row r="33" spans="1:16" ht="15" hidden="1" customHeight="1" x14ac:dyDescent="0.25">
      <c r="A33" s="164"/>
      <c r="B33" s="165"/>
      <c r="C33" s="166"/>
      <c r="D33" s="167"/>
      <c r="E33" s="168"/>
      <c r="F33" s="169"/>
      <c r="G33" s="170">
        <f t="shared" si="10"/>
        <v>0</v>
      </c>
      <c r="H33" s="171"/>
      <c r="I33" s="171">
        <f t="shared" si="11"/>
        <v>0</v>
      </c>
      <c r="J33" s="170">
        <f t="shared" si="12"/>
        <v>0</v>
      </c>
      <c r="K33" s="172">
        <f t="shared" si="12"/>
        <v>0</v>
      </c>
      <c r="M33" s="158">
        <f t="shared" si="13"/>
        <v>0</v>
      </c>
      <c r="N33" s="158">
        <f t="shared" si="14"/>
        <v>0</v>
      </c>
      <c r="O33" s="158">
        <f t="shared" si="15"/>
        <v>0</v>
      </c>
      <c r="P33" s="159">
        <f t="shared" si="16"/>
        <v>0</v>
      </c>
    </row>
    <row r="34" spans="1:16" ht="15" hidden="1" customHeight="1" x14ac:dyDescent="0.25">
      <c r="A34" s="164"/>
      <c r="B34" s="165"/>
      <c r="C34" s="166"/>
      <c r="D34" s="167"/>
      <c r="E34" s="168"/>
      <c r="F34" s="169"/>
      <c r="G34" s="170">
        <f t="shared" si="10"/>
        <v>0</v>
      </c>
      <c r="H34" s="171"/>
      <c r="I34" s="171">
        <f t="shared" si="11"/>
        <v>0</v>
      </c>
      <c r="J34" s="170">
        <f t="shared" si="12"/>
        <v>0</v>
      </c>
      <c r="K34" s="172">
        <f t="shared" si="12"/>
        <v>0</v>
      </c>
      <c r="M34" s="158">
        <f t="shared" si="13"/>
        <v>0</v>
      </c>
      <c r="N34" s="158">
        <f t="shared" si="14"/>
        <v>0</v>
      </c>
      <c r="O34" s="158">
        <f t="shared" si="15"/>
        <v>0</v>
      </c>
      <c r="P34" s="159">
        <f t="shared" si="16"/>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4">+F36*E36</f>
        <v>0</v>
      </c>
      <c r="H36" s="171"/>
      <c r="I36" s="171">
        <f t="shared" ref="I36" si="25">+H36*E36</f>
        <v>0</v>
      </c>
      <c r="J36" s="170">
        <f t="shared" ref="J36:K36" si="26">+H36+F36</f>
        <v>0</v>
      </c>
      <c r="K36" s="172">
        <f t="shared" si="26"/>
        <v>0</v>
      </c>
      <c r="M36" s="158">
        <f t="shared" ref="M36" si="27">+H36</f>
        <v>0</v>
      </c>
      <c r="N36" s="158">
        <f t="shared" ref="N36" si="28">+H36*D36/1000</f>
        <v>0</v>
      </c>
      <c r="O36" s="158">
        <f t="shared" ref="O36" si="29">+J36</f>
        <v>0</v>
      </c>
      <c r="P36" s="159">
        <f t="shared" ref="P36" si="30">+J36*D36/1000</f>
        <v>0</v>
      </c>
    </row>
    <row r="37" spans="1:16" ht="15" hidden="1" customHeight="1" x14ac:dyDescent="0.25">
      <c r="A37" s="164"/>
      <c r="B37" s="165"/>
      <c r="C37" s="166"/>
      <c r="D37" s="167"/>
      <c r="E37" s="168"/>
      <c r="F37" s="169"/>
      <c r="G37" s="170">
        <f t="shared" si="10"/>
        <v>0</v>
      </c>
      <c r="H37" s="171"/>
      <c r="I37" s="171">
        <f t="shared" si="11"/>
        <v>0</v>
      </c>
      <c r="J37" s="170">
        <f t="shared" si="12"/>
        <v>0</v>
      </c>
      <c r="K37" s="172">
        <f t="shared" si="12"/>
        <v>0</v>
      </c>
      <c r="M37" s="158">
        <f t="shared" si="13"/>
        <v>0</v>
      </c>
      <c r="N37" s="158">
        <f t="shared" si="14"/>
        <v>0</v>
      </c>
      <c r="O37" s="158">
        <f t="shared" si="15"/>
        <v>0</v>
      </c>
      <c r="P37" s="159">
        <f t="shared" si="16"/>
        <v>0</v>
      </c>
    </row>
    <row r="38" spans="1:16" ht="15" hidden="1" customHeight="1" x14ac:dyDescent="0.25">
      <c r="A38" s="164"/>
      <c r="B38" s="165"/>
      <c r="C38" s="166"/>
      <c r="D38" s="167"/>
      <c r="E38" s="168"/>
      <c r="F38" s="169"/>
      <c r="G38" s="170">
        <f t="shared" si="10"/>
        <v>0</v>
      </c>
      <c r="H38" s="171"/>
      <c r="I38" s="171">
        <f t="shared" si="11"/>
        <v>0</v>
      </c>
      <c r="J38" s="170">
        <f t="shared" si="12"/>
        <v>0</v>
      </c>
      <c r="K38" s="172">
        <f t="shared" si="12"/>
        <v>0</v>
      </c>
      <c r="M38" s="158">
        <f t="shared" si="13"/>
        <v>0</v>
      </c>
      <c r="N38" s="158">
        <f t="shared" si="14"/>
        <v>0</v>
      </c>
      <c r="O38" s="158">
        <f t="shared" si="15"/>
        <v>0</v>
      </c>
      <c r="P38" s="159">
        <f t="shared" si="16"/>
        <v>0</v>
      </c>
    </row>
    <row r="39" spans="1:16" ht="15" hidden="1" customHeight="1" x14ac:dyDescent="0.25">
      <c r="A39" s="164"/>
      <c r="B39" s="165"/>
      <c r="C39" s="166"/>
      <c r="D39" s="167"/>
      <c r="E39" s="168"/>
      <c r="F39" s="169"/>
      <c r="G39" s="170">
        <f t="shared" si="10"/>
        <v>0</v>
      </c>
      <c r="H39" s="171"/>
      <c r="I39" s="171">
        <f t="shared" si="11"/>
        <v>0</v>
      </c>
      <c r="J39" s="170">
        <f t="shared" si="12"/>
        <v>0</v>
      </c>
      <c r="K39" s="172">
        <f t="shared" si="12"/>
        <v>0</v>
      </c>
      <c r="M39" s="158">
        <f t="shared" si="13"/>
        <v>0</v>
      </c>
      <c r="N39" s="158">
        <f t="shared" si="14"/>
        <v>0</v>
      </c>
      <c r="O39" s="158">
        <f t="shared" si="15"/>
        <v>0</v>
      </c>
      <c r="P39" s="159">
        <f t="shared" si="16"/>
        <v>0</v>
      </c>
    </row>
    <row r="40" spans="1:16" ht="15" hidden="1" customHeight="1" x14ac:dyDescent="0.25">
      <c r="A40" s="164"/>
      <c r="B40" s="165"/>
      <c r="C40" s="166"/>
      <c r="D40" s="167"/>
      <c r="E40" s="168"/>
      <c r="F40" s="169"/>
      <c r="G40" s="170">
        <f t="shared" si="10"/>
        <v>0</v>
      </c>
      <c r="H40" s="171"/>
      <c r="I40" s="171">
        <f t="shared" si="11"/>
        <v>0</v>
      </c>
      <c r="J40" s="170">
        <f t="shared" ref="J40:K40" si="31">+H40+F40</f>
        <v>0</v>
      </c>
      <c r="K40" s="172">
        <f t="shared" si="31"/>
        <v>0</v>
      </c>
      <c r="M40" s="158">
        <f t="shared" si="13"/>
        <v>0</v>
      </c>
      <c r="N40" s="158">
        <f t="shared" si="14"/>
        <v>0</v>
      </c>
      <c r="O40" s="158">
        <f t="shared" si="15"/>
        <v>0</v>
      </c>
      <c r="P40" s="159">
        <f t="shared" si="16"/>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2">+F42*E42</f>
        <v>0</v>
      </c>
      <c r="H42" s="171"/>
      <c r="I42" s="171">
        <f t="shared" ref="I42" si="33">+H42*E42</f>
        <v>0</v>
      </c>
      <c r="J42" s="170">
        <f t="shared" ref="J42:K42" si="34">+H42+F42</f>
        <v>0</v>
      </c>
      <c r="K42" s="172">
        <f t="shared" si="34"/>
        <v>0</v>
      </c>
      <c r="M42" s="158">
        <f t="shared" ref="M42" si="35">+H42</f>
        <v>0</v>
      </c>
      <c r="N42" s="158">
        <f t="shared" ref="N42" si="36">+H42*D42/1000</f>
        <v>0</v>
      </c>
      <c r="O42" s="158">
        <f t="shared" ref="O42" si="37">+J42</f>
        <v>0</v>
      </c>
      <c r="P42" s="159">
        <f t="shared" ref="P42" si="38">+J42*D42/1000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9">+F44*E44</f>
        <v>0</v>
      </c>
      <c r="H44" s="171"/>
      <c r="I44" s="171">
        <f t="shared" ref="I44:I46" si="40">+H44*E44</f>
        <v>0</v>
      </c>
      <c r="J44" s="170">
        <f t="shared" ref="J44:K46" si="41">+H44+F44</f>
        <v>0</v>
      </c>
      <c r="K44" s="172">
        <f t="shared" si="41"/>
        <v>0</v>
      </c>
      <c r="M44" s="158">
        <f t="shared" ref="M44:M46" si="42">+H44</f>
        <v>0</v>
      </c>
      <c r="N44" s="158">
        <f t="shared" ref="N44:N46" si="43">+H44*D44/1000</f>
        <v>0</v>
      </c>
      <c r="O44" s="158">
        <f t="shared" ref="O44:O46" si="44">+J44</f>
        <v>0</v>
      </c>
      <c r="P44" s="159">
        <f t="shared" ref="P44:P46" si="45">+J44*D44/1000</f>
        <v>0</v>
      </c>
    </row>
    <row r="45" spans="1:16" ht="15" customHeight="1" x14ac:dyDescent="0.25">
      <c r="A45" s="164"/>
      <c r="B45" s="165"/>
      <c r="C45" s="166"/>
      <c r="D45" s="167"/>
      <c r="E45" s="168"/>
      <c r="F45" s="169"/>
      <c r="G45" s="170">
        <f t="shared" si="39"/>
        <v>0</v>
      </c>
      <c r="H45" s="171"/>
      <c r="I45" s="171">
        <f t="shared" si="40"/>
        <v>0</v>
      </c>
      <c r="J45" s="170">
        <f t="shared" si="41"/>
        <v>0</v>
      </c>
      <c r="K45" s="172">
        <f t="shared" si="41"/>
        <v>0</v>
      </c>
      <c r="M45" s="158">
        <f t="shared" si="42"/>
        <v>0</v>
      </c>
      <c r="N45" s="158">
        <f t="shared" si="43"/>
        <v>0</v>
      </c>
      <c r="O45" s="158">
        <f t="shared" si="44"/>
        <v>0</v>
      </c>
      <c r="P45" s="159">
        <f t="shared" si="45"/>
        <v>0</v>
      </c>
    </row>
    <row r="46" spans="1:16" ht="15" customHeight="1" thickBot="1" x14ac:dyDescent="0.3">
      <c r="A46" s="164"/>
      <c r="B46" s="165"/>
      <c r="C46" s="166"/>
      <c r="D46" s="167"/>
      <c r="E46" s="168"/>
      <c r="F46" s="169"/>
      <c r="G46" s="170">
        <f t="shared" si="39"/>
        <v>0</v>
      </c>
      <c r="H46" s="171"/>
      <c r="I46" s="171">
        <f t="shared" si="40"/>
        <v>0</v>
      </c>
      <c r="J46" s="170">
        <f t="shared" si="41"/>
        <v>0</v>
      </c>
      <c r="K46" s="172">
        <f t="shared" si="41"/>
        <v>0</v>
      </c>
      <c r="M46" s="158">
        <f t="shared" si="42"/>
        <v>0</v>
      </c>
      <c r="N46" s="158">
        <f t="shared" si="43"/>
        <v>0</v>
      </c>
      <c r="O46" s="158">
        <f t="shared" si="44"/>
        <v>0</v>
      </c>
      <c r="P46" s="159">
        <f t="shared" si="45"/>
        <v>0</v>
      </c>
    </row>
    <row r="47" spans="1:16" ht="35.1" customHeight="1" thickBot="1" x14ac:dyDescent="0.3">
      <c r="A47" s="444" t="str">
        <f>CONCATENATE("TOTAL (",A2," ",D2,") =")</f>
        <v>TOTAL (Insulation  Measurements - Level -07 ) =</v>
      </c>
      <c r="B47" s="445"/>
      <c r="C47" s="445"/>
      <c r="D47" s="445"/>
      <c r="E47" s="446"/>
      <c r="F47" s="173">
        <f t="shared" ref="F47:K47" si="46">SUM(F6:F46)</f>
        <v>26.315999999999999</v>
      </c>
      <c r="G47" s="173">
        <f t="shared" si="46"/>
        <v>1363.9582799999998</v>
      </c>
      <c r="H47" s="174">
        <f t="shared" si="46"/>
        <v>0</v>
      </c>
      <c r="I47" s="174">
        <f t="shared" si="46"/>
        <v>0</v>
      </c>
      <c r="J47" s="173">
        <f t="shared" si="46"/>
        <v>26.315999999999999</v>
      </c>
      <c r="K47" s="175">
        <f t="shared" si="46"/>
        <v>1363.9582799999998</v>
      </c>
      <c r="M47" s="158">
        <f>+SUM(M6:M46)</f>
        <v>0</v>
      </c>
      <c r="N47" s="158">
        <f>+SUM(N6:N46)</f>
        <v>0</v>
      </c>
      <c r="O47" s="158">
        <f>+SUM(O6:O46)</f>
        <v>26.315999999999999</v>
      </c>
      <c r="P47" s="158">
        <f>+SUM(P6:P46)</f>
        <v>0.65789999999999993</v>
      </c>
    </row>
    <row r="48" spans="1:16" x14ac:dyDescent="0.25">
      <c r="I48" s="179"/>
      <c r="J48" s="180"/>
      <c r="K48" s="180"/>
      <c r="M48" s="147"/>
      <c r="N48" s="147"/>
      <c r="O48" s="147"/>
    </row>
    <row r="49" spans="2:15" x14ac:dyDescent="0.25">
      <c r="I49" s="179"/>
      <c r="J49" s="179">
        <f>SUM(J7:J46)</f>
        <v>26.315999999999999</v>
      </c>
      <c r="K49" s="179">
        <f>SUM(K7:K46)</f>
        <v>1363.9582799999998</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7">+SUM(F8:F46)</f>
        <v>26.315999999999999</v>
      </c>
      <c r="G51" s="189">
        <f t="shared" si="47"/>
        <v>1363.9582799999998</v>
      </c>
      <c r="H51" s="190">
        <f t="shared" si="47"/>
        <v>0</v>
      </c>
      <c r="I51" s="190">
        <f t="shared" si="47"/>
        <v>0</v>
      </c>
      <c r="J51" s="189">
        <f t="shared" si="47"/>
        <v>26.315999999999999</v>
      </c>
      <c r="K51" s="189">
        <f t="shared" si="47"/>
        <v>1363.9582799999998</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8">SUM(F50:F57)</f>
        <v>26.315999999999999</v>
      </c>
      <c r="G58" s="192">
        <f t="shared" si="48"/>
        <v>1363.9582799999998</v>
      </c>
      <c r="H58" s="192">
        <f t="shared" si="48"/>
        <v>0</v>
      </c>
      <c r="I58" s="192">
        <f t="shared" si="48"/>
        <v>0</v>
      </c>
      <c r="J58" s="192">
        <f t="shared" si="48"/>
        <v>26.315999999999999</v>
      </c>
      <c r="K58" s="192">
        <f t="shared" si="48"/>
        <v>1363.9582799999998</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7" tint="0.39997558519241921"/>
    <pageSetUpPr fitToPage="1"/>
  </sheetPr>
  <dimension ref="A1:S61"/>
  <sheetViews>
    <sheetView topLeftCell="A22" zoomScale="85" zoomScaleNormal="85" zoomScaleSheetLayoutView="85" workbookViewId="0">
      <selection activeCell="E19" sqref="E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284</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265</v>
      </c>
      <c r="C19" s="166" t="s">
        <v>268</v>
      </c>
      <c r="D19" s="167">
        <v>25</v>
      </c>
      <c r="E19" s="168">
        <v>51.83</v>
      </c>
      <c r="F19" s="169">
        <v>10</v>
      </c>
      <c r="G19" s="170">
        <v>518.29999999999995</v>
      </c>
      <c r="H19" s="171"/>
      <c r="I19" s="171"/>
      <c r="J19" s="170">
        <f t="shared" ref="J19:K19" si="7">+H19+F19</f>
        <v>10</v>
      </c>
      <c r="K19" s="172">
        <f t="shared" si="7"/>
        <v>518.29999999999995</v>
      </c>
      <c r="M19" s="158">
        <f t="shared" si="3"/>
        <v>0</v>
      </c>
      <c r="N19" s="158">
        <f t="shared" si="4"/>
        <v>0</v>
      </c>
      <c r="O19" s="158">
        <f t="shared" si="5"/>
        <v>10</v>
      </c>
      <c r="P19" s="159">
        <f t="shared" si="6"/>
        <v>0.25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44" t="str">
        <f>CONCATENATE("TOTAL (",A2," ",D2,") =")</f>
        <v>TOTAL (Insulation  Measurements - Level -08 ) =</v>
      </c>
      <c r="B47" s="445"/>
      <c r="C47" s="445"/>
      <c r="D47" s="445"/>
      <c r="E47" s="446"/>
      <c r="F47" s="173">
        <f t="shared" ref="F47:K47" si="44">SUM(F6:F46)</f>
        <v>10</v>
      </c>
      <c r="G47" s="173">
        <f t="shared" si="44"/>
        <v>518.29999999999995</v>
      </c>
      <c r="H47" s="174">
        <f t="shared" si="44"/>
        <v>0</v>
      </c>
      <c r="I47" s="174">
        <f t="shared" si="44"/>
        <v>0</v>
      </c>
      <c r="J47" s="173">
        <f t="shared" si="44"/>
        <v>10</v>
      </c>
      <c r="K47" s="175">
        <f t="shared" si="44"/>
        <v>518.29999999999995</v>
      </c>
      <c r="M47" s="158">
        <f>+SUM(M6:M46)</f>
        <v>0</v>
      </c>
      <c r="N47" s="158">
        <f>+SUM(N6:N46)</f>
        <v>0</v>
      </c>
      <c r="O47" s="158">
        <f>+SUM(O6:O46)</f>
        <v>10</v>
      </c>
      <c r="P47" s="158">
        <f>+SUM(P6:P46)</f>
        <v>0.25</v>
      </c>
    </row>
    <row r="48" spans="1:16" x14ac:dyDescent="0.25">
      <c r="I48" s="179"/>
      <c r="J48" s="180"/>
      <c r="K48" s="180"/>
      <c r="M48" s="147"/>
      <c r="N48" s="147"/>
      <c r="O48" s="147"/>
    </row>
    <row r="49" spans="2:15" x14ac:dyDescent="0.25">
      <c r="I49" s="179"/>
      <c r="J49" s="179">
        <f>SUM(J7:J46)</f>
        <v>10</v>
      </c>
      <c r="K49" s="179">
        <f>SUM(K7:K46)</f>
        <v>518.29999999999995</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10</v>
      </c>
      <c r="G51" s="189">
        <f t="shared" si="45"/>
        <v>518.29999999999995</v>
      </c>
      <c r="H51" s="190">
        <f t="shared" si="45"/>
        <v>0</v>
      </c>
      <c r="I51" s="190">
        <f t="shared" si="45"/>
        <v>0</v>
      </c>
      <c r="J51" s="189">
        <f t="shared" si="45"/>
        <v>10</v>
      </c>
      <c r="K51" s="189">
        <f t="shared" si="45"/>
        <v>518.29999999999995</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10</v>
      </c>
      <c r="G58" s="192">
        <f t="shared" si="46"/>
        <v>518.29999999999995</v>
      </c>
      <c r="H58" s="192">
        <f t="shared" si="46"/>
        <v>0</v>
      </c>
      <c r="I58" s="192">
        <f t="shared" si="46"/>
        <v>0</v>
      </c>
      <c r="J58" s="192">
        <f t="shared" si="46"/>
        <v>10</v>
      </c>
      <c r="K58" s="192">
        <f t="shared" si="46"/>
        <v>518.29999999999995</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theme="7" tint="0.39997558519241921"/>
    <pageSetUpPr fitToPage="1"/>
  </sheetPr>
  <dimension ref="A1:S61"/>
  <sheetViews>
    <sheetView topLeftCell="A48" zoomScale="85" zoomScaleNormal="85" zoomScaleSheetLayoutView="85" workbookViewId="0">
      <selection activeCell="H19" sqref="H19:I20"/>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405</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429</v>
      </c>
      <c r="C19" s="166" t="s">
        <v>402</v>
      </c>
      <c r="D19" s="167">
        <v>25</v>
      </c>
      <c r="E19" s="168">
        <v>51.83</v>
      </c>
      <c r="F19" s="169">
        <v>247.91</v>
      </c>
      <c r="G19" s="170">
        <v>12849.175299999999</v>
      </c>
      <c r="H19" s="171"/>
      <c r="I19" s="171"/>
      <c r="J19" s="170">
        <f t="shared" ref="J19" si="7">+H19+F19</f>
        <v>247.91</v>
      </c>
      <c r="K19" s="172">
        <f t="shared" ref="K19" si="8">+I19+G19</f>
        <v>12849.175299999999</v>
      </c>
      <c r="M19" s="158">
        <f t="shared" si="3"/>
        <v>0</v>
      </c>
      <c r="N19" s="158">
        <f t="shared" si="4"/>
        <v>0</v>
      </c>
      <c r="O19" s="158">
        <f t="shared" si="5"/>
        <v>247.91</v>
      </c>
      <c r="P19" s="159">
        <f t="shared" si="6"/>
        <v>6.1977500000000001</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9">+F24*E24</f>
        <v>0</v>
      </c>
      <c r="H24" s="171"/>
      <c r="I24" s="171">
        <f t="shared" ref="I24:I40" si="10">+H24*E24</f>
        <v>0</v>
      </c>
      <c r="J24" s="170">
        <f t="shared" ref="J24:K39" si="11">+H24+F24</f>
        <v>0</v>
      </c>
      <c r="K24" s="172">
        <f t="shared" si="11"/>
        <v>0</v>
      </c>
      <c r="M24" s="158">
        <f t="shared" ref="M24:M40" si="12">+H24</f>
        <v>0</v>
      </c>
      <c r="N24" s="158">
        <f t="shared" ref="N24:N40" si="13">+H24*D24/1000</f>
        <v>0</v>
      </c>
      <c r="O24" s="158">
        <f t="shared" ref="O24:O40" si="14">+J24</f>
        <v>0</v>
      </c>
      <c r="P24" s="159">
        <f t="shared" ref="P24:P40" si="15">+J24*D24/1000</f>
        <v>0</v>
      </c>
    </row>
    <row r="25" spans="1:19" ht="15" hidden="1" customHeight="1" x14ac:dyDescent="0.25">
      <c r="A25" s="164"/>
      <c r="B25" s="165"/>
      <c r="C25" s="166"/>
      <c r="D25" s="167"/>
      <c r="E25" s="168"/>
      <c r="F25" s="169"/>
      <c r="G25" s="170">
        <f t="shared" si="9"/>
        <v>0</v>
      </c>
      <c r="H25" s="171"/>
      <c r="I25" s="171">
        <f t="shared" si="10"/>
        <v>0</v>
      </c>
      <c r="J25" s="170">
        <f t="shared" si="11"/>
        <v>0</v>
      </c>
      <c r="K25" s="172">
        <f t="shared" si="11"/>
        <v>0</v>
      </c>
      <c r="M25" s="158">
        <f t="shared" si="12"/>
        <v>0</v>
      </c>
      <c r="N25" s="158">
        <f t="shared" si="13"/>
        <v>0</v>
      </c>
      <c r="O25" s="158">
        <f t="shared" si="14"/>
        <v>0</v>
      </c>
      <c r="P25" s="159">
        <f t="shared" si="15"/>
        <v>0</v>
      </c>
    </row>
    <row r="26" spans="1:19" ht="15" hidden="1" customHeight="1" x14ac:dyDescent="0.25">
      <c r="A26" s="164"/>
      <c r="B26" s="165"/>
      <c r="C26" s="166"/>
      <c r="D26" s="167"/>
      <c r="E26" s="168"/>
      <c r="F26" s="169"/>
      <c r="G26" s="170">
        <f t="shared" si="9"/>
        <v>0</v>
      </c>
      <c r="H26" s="171"/>
      <c r="I26" s="171">
        <f t="shared" si="10"/>
        <v>0</v>
      </c>
      <c r="J26" s="170">
        <f t="shared" si="11"/>
        <v>0</v>
      </c>
      <c r="K26" s="172">
        <f t="shared" si="11"/>
        <v>0</v>
      </c>
      <c r="M26" s="158">
        <f t="shared" si="12"/>
        <v>0</v>
      </c>
      <c r="N26" s="158">
        <f t="shared" si="13"/>
        <v>0</v>
      </c>
      <c r="O26" s="158">
        <f t="shared" si="14"/>
        <v>0</v>
      </c>
      <c r="P26" s="159">
        <f t="shared" si="15"/>
        <v>0</v>
      </c>
    </row>
    <row r="27" spans="1:19" ht="15" hidden="1" customHeight="1" x14ac:dyDescent="0.25">
      <c r="A27" s="164"/>
      <c r="B27" s="165"/>
      <c r="C27" s="166"/>
      <c r="D27" s="167"/>
      <c r="E27" s="168"/>
      <c r="F27" s="169"/>
      <c r="G27" s="170">
        <f t="shared" si="9"/>
        <v>0</v>
      </c>
      <c r="H27" s="171"/>
      <c r="I27" s="171">
        <f t="shared" si="10"/>
        <v>0</v>
      </c>
      <c r="J27" s="170">
        <f t="shared" si="11"/>
        <v>0</v>
      </c>
      <c r="K27" s="172">
        <f t="shared" si="11"/>
        <v>0</v>
      </c>
      <c r="M27" s="158">
        <f t="shared" si="12"/>
        <v>0</v>
      </c>
      <c r="N27" s="158">
        <f t="shared" si="13"/>
        <v>0</v>
      </c>
      <c r="O27" s="158">
        <f t="shared" si="14"/>
        <v>0</v>
      </c>
      <c r="P27" s="159">
        <f t="shared" si="15"/>
        <v>0</v>
      </c>
    </row>
    <row r="28" spans="1:19" ht="14.25" hidden="1" customHeight="1" x14ac:dyDescent="0.25">
      <c r="A28" s="164"/>
      <c r="B28" s="165"/>
      <c r="C28" s="166"/>
      <c r="D28" s="167"/>
      <c r="E28" s="168"/>
      <c r="F28" s="169"/>
      <c r="G28" s="170">
        <f t="shared" si="9"/>
        <v>0</v>
      </c>
      <c r="H28" s="171"/>
      <c r="I28" s="171">
        <f t="shared" si="10"/>
        <v>0</v>
      </c>
      <c r="J28" s="170">
        <f t="shared" si="11"/>
        <v>0</v>
      </c>
      <c r="K28" s="172">
        <f t="shared" si="11"/>
        <v>0</v>
      </c>
      <c r="M28" s="158">
        <f t="shared" si="12"/>
        <v>0</v>
      </c>
      <c r="N28" s="158">
        <f t="shared" si="13"/>
        <v>0</v>
      </c>
      <c r="O28" s="158">
        <f t="shared" si="14"/>
        <v>0</v>
      </c>
      <c r="P28" s="159">
        <f t="shared" si="15"/>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6">+F30*E30</f>
        <v>0</v>
      </c>
      <c r="H30" s="171"/>
      <c r="I30" s="171">
        <f t="shared" ref="I30" si="17">+H30*E30</f>
        <v>0</v>
      </c>
      <c r="J30" s="170">
        <f t="shared" ref="J30:K30" si="18">+H30+F30</f>
        <v>0</v>
      </c>
      <c r="K30" s="172">
        <f t="shared" si="18"/>
        <v>0</v>
      </c>
      <c r="M30" s="158">
        <f t="shared" ref="M30" si="19">+H30</f>
        <v>0</v>
      </c>
      <c r="N30" s="158">
        <f t="shared" ref="N30" si="20">+H30*D30/1000</f>
        <v>0</v>
      </c>
      <c r="O30" s="158">
        <f t="shared" ref="O30" si="21">+J30</f>
        <v>0</v>
      </c>
      <c r="P30" s="159">
        <f t="shared" ref="P30" si="22">+J30*D30/1000</f>
        <v>0</v>
      </c>
    </row>
    <row r="31" spans="1:19" ht="15" hidden="1" customHeight="1" x14ac:dyDescent="0.25">
      <c r="A31" s="164"/>
      <c r="B31" s="165"/>
      <c r="C31" s="166"/>
      <c r="D31" s="167"/>
      <c r="E31" s="168"/>
      <c r="F31" s="169"/>
      <c r="G31" s="170">
        <f t="shared" si="9"/>
        <v>0</v>
      </c>
      <c r="H31" s="171"/>
      <c r="I31" s="171">
        <f t="shared" si="10"/>
        <v>0</v>
      </c>
      <c r="J31" s="170">
        <f t="shared" si="11"/>
        <v>0</v>
      </c>
      <c r="K31" s="172">
        <f t="shared" si="11"/>
        <v>0</v>
      </c>
      <c r="M31" s="158">
        <f t="shared" si="12"/>
        <v>0</v>
      </c>
      <c r="N31" s="158">
        <f t="shared" si="13"/>
        <v>0</v>
      </c>
      <c r="O31" s="158">
        <f t="shared" si="14"/>
        <v>0</v>
      </c>
      <c r="P31" s="159">
        <f t="shared" si="15"/>
        <v>0</v>
      </c>
    </row>
    <row r="32" spans="1:19" ht="15" hidden="1" customHeight="1" x14ac:dyDescent="0.25">
      <c r="A32" s="164"/>
      <c r="B32" s="165"/>
      <c r="C32" s="166"/>
      <c r="D32" s="167"/>
      <c r="E32" s="168"/>
      <c r="F32" s="169"/>
      <c r="G32" s="170">
        <f t="shared" si="9"/>
        <v>0</v>
      </c>
      <c r="H32" s="171"/>
      <c r="I32" s="171">
        <f t="shared" si="10"/>
        <v>0</v>
      </c>
      <c r="J32" s="170">
        <f t="shared" si="11"/>
        <v>0</v>
      </c>
      <c r="K32" s="172">
        <f t="shared" si="11"/>
        <v>0</v>
      </c>
      <c r="M32" s="158">
        <f t="shared" si="12"/>
        <v>0</v>
      </c>
      <c r="N32" s="158">
        <f t="shared" si="13"/>
        <v>0</v>
      </c>
      <c r="O32" s="158">
        <f t="shared" si="14"/>
        <v>0</v>
      </c>
      <c r="P32" s="159">
        <f t="shared" si="15"/>
        <v>0</v>
      </c>
    </row>
    <row r="33" spans="1:16" ht="15" hidden="1" customHeight="1" x14ac:dyDescent="0.25">
      <c r="A33" s="164"/>
      <c r="B33" s="165"/>
      <c r="C33" s="166"/>
      <c r="D33" s="167"/>
      <c r="E33" s="168"/>
      <c r="F33" s="169"/>
      <c r="G33" s="170">
        <f t="shared" si="9"/>
        <v>0</v>
      </c>
      <c r="H33" s="171"/>
      <c r="I33" s="171">
        <f t="shared" si="10"/>
        <v>0</v>
      </c>
      <c r="J33" s="170">
        <f t="shared" si="11"/>
        <v>0</v>
      </c>
      <c r="K33" s="172">
        <f t="shared" si="11"/>
        <v>0</v>
      </c>
      <c r="M33" s="158">
        <f t="shared" si="12"/>
        <v>0</v>
      </c>
      <c r="N33" s="158">
        <f t="shared" si="13"/>
        <v>0</v>
      </c>
      <c r="O33" s="158">
        <f t="shared" si="14"/>
        <v>0</v>
      </c>
      <c r="P33" s="159">
        <f t="shared" si="15"/>
        <v>0</v>
      </c>
    </row>
    <row r="34" spans="1:16" ht="15" hidden="1" customHeight="1" x14ac:dyDescent="0.25">
      <c r="A34" s="164"/>
      <c r="B34" s="165"/>
      <c r="C34" s="166"/>
      <c r="D34" s="167"/>
      <c r="E34" s="168"/>
      <c r="F34" s="169"/>
      <c r="G34" s="170">
        <f t="shared" si="9"/>
        <v>0</v>
      </c>
      <c r="H34" s="171"/>
      <c r="I34" s="171">
        <f t="shared" si="10"/>
        <v>0</v>
      </c>
      <c r="J34" s="170">
        <f t="shared" si="11"/>
        <v>0</v>
      </c>
      <c r="K34" s="172">
        <f t="shared" si="11"/>
        <v>0</v>
      </c>
      <c r="M34" s="158">
        <f t="shared" si="12"/>
        <v>0</v>
      </c>
      <c r="N34" s="158">
        <f t="shared" si="13"/>
        <v>0</v>
      </c>
      <c r="O34" s="158">
        <f t="shared" si="14"/>
        <v>0</v>
      </c>
      <c r="P34" s="159">
        <f t="shared" si="15"/>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3">+F36*E36</f>
        <v>0</v>
      </c>
      <c r="H36" s="171"/>
      <c r="I36" s="171">
        <f t="shared" ref="I36" si="24">+H36*E36</f>
        <v>0</v>
      </c>
      <c r="J36" s="170">
        <f t="shared" ref="J36:K36" si="25">+H36+F36</f>
        <v>0</v>
      </c>
      <c r="K36" s="172">
        <f t="shared" si="25"/>
        <v>0</v>
      </c>
      <c r="M36" s="158">
        <f t="shared" ref="M36" si="26">+H36</f>
        <v>0</v>
      </c>
      <c r="N36" s="158">
        <f t="shared" ref="N36" si="27">+H36*D36/1000</f>
        <v>0</v>
      </c>
      <c r="O36" s="158">
        <f t="shared" ref="O36" si="28">+J36</f>
        <v>0</v>
      </c>
      <c r="P36" s="159">
        <f t="shared" ref="P36" si="29">+J36*D36/1000</f>
        <v>0</v>
      </c>
    </row>
    <row r="37" spans="1:16" ht="15" hidden="1" customHeight="1" x14ac:dyDescent="0.25">
      <c r="A37" s="164"/>
      <c r="B37" s="165"/>
      <c r="C37" s="166"/>
      <c r="D37" s="167"/>
      <c r="E37" s="168"/>
      <c r="F37" s="169"/>
      <c r="G37" s="170">
        <f t="shared" si="9"/>
        <v>0</v>
      </c>
      <c r="H37" s="171"/>
      <c r="I37" s="171">
        <f t="shared" si="10"/>
        <v>0</v>
      </c>
      <c r="J37" s="170">
        <f t="shared" si="11"/>
        <v>0</v>
      </c>
      <c r="K37" s="172">
        <f t="shared" si="11"/>
        <v>0</v>
      </c>
      <c r="M37" s="158">
        <f t="shared" si="12"/>
        <v>0</v>
      </c>
      <c r="N37" s="158">
        <f t="shared" si="13"/>
        <v>0</v>
      </c>
      <c r="O37" s="158">
        <f t="shared" si="14"/>
        <v>0</v>
      </c>
      <c r="P37" s="159">
        <f t="shared" si="15"/>
        <v>0</v>
      </c>
    </row>
    <row r="38" spans="1:16" ht="15" hidden="1" customHeight="1" x14ac:dyDescent="0.25">
      <c r="A38" s="164"/>
      <c r="B38" s="165"/>
      <c r="C38" s="166"/>
      <c r="D38" s="167"/>
      <c r="E38" s="168"/>
      <c r="F38" s="169"/>
      <c r="G38" s="170">
        <f t="shared" si="9"/>
        <v>0</v>
      </c>
      <c r="H38" s="171"/>
      <c r="I38" s="171">
        <f t="shared" si="10"/>
        <v>0</v>
      </c>
      <c r="J38" s="170">
        <f t="shared" si="11"/>
        <v>0</v>
      </c>
      <c r="K38" s="172">
        <f t="shared" si="11"/>
        <v>0</v>
      </c>
      <c r="M38" s="158">
        <f t="shared" si="12"/>
        <v>0</v>
      </c>
      <c r="N38" s="158">
        <f t="shared" si="13"/>
        <v>0</v>
      </c>
      <c r="O38" s="158">
        <f t="shared" si="14"/>
        <v>0</v>
      </c>
      <c r="P38" s="159">
        <f t="shared" si="15"/>
        <v>0</v>
      </c>
    </row>
    <row r="39" spans="1:16" ht="15" hidden="1" customHeight="1" x14ac:dyDescent="0.25">
      <c r="A39" s="164"/>
      <c r="B39" s="165"/>
      <c r="C39" s="166"/>
      <c r="D39" s="167"/>
      <c r="E39" s="168"/>
      <c r="F39" s="169"/>
      <c r="G39" s="170">
        <f t="shared" si="9"/>
        <v>0</v>
      </c>
      <c r="H39" s="171"/>
      <c r="I39" s="171">
        <f t="shared" si="10"/>
        <v>0</v>
      </c>
      <c r="J39" s="170">
        <f t="shared" si="11"/>
        <v>0</v>
      </c>
      <c r="K39" s="172">
        <f t="shared" si="11"/>
        <v>0</v>
      </c>
      <c r="M39" s="158">
        <f t="shared" si="12"/>
        <v>0</v>
      </c>
      <c r="N39" s="158">
        <f t="shared" si="13"/>
        <v>0</v>
      </c>
      <c r="O39" s="158">
        <f t="shared" si="14"/>
        <v>0</v>
      </c>
      <c r="P39" s="159">
        <f t="shared" si="15"/>
        <v>0</v>
      </c>
    </row>
    <row r="40" spans="1:16" ht="15" hidden="1" customHeight="1" x14ac:dyDescent="0.25">
      <c r="A40" s="164"/>
      <c r="B40" s="165"/>
      <c r="C40" s="166"/>
      <c r="D40" s="167"/>
      <c r="E40" s="168"/>
      <c r="F40" s="169"/>
      <c r="G40" s="170">
        <f t="shared" si="9"/>
        <v>0</v>
      </c>
      <c r="H40" s="171"/>
      <c r="I40" s="171">
        <f t="shared" si="10"/>
        <v>0</v>
      </c>
      <c r="J40" s="170">
        <f t="shared" ref="J40:K40" si="30">+H40+F40</f>
        <v>0</v>
      </c>
      <c r="K40" s="172">
        <f t="shared" si="30"/>
        <v>0</v>
      </c>
      <c r="M40" s="158">
        <f t="shared" si="12"/>
        <v>0</v>
      </c>
      <c r="N40" s="158">
        <f t="shared" si="13"/>
        <v>0</v>
      </c>
      <c r="O40" s="158">
        <f t="shared" si="14"/>
        <v>0</v>
      </c>
      <c r="P40" s="159">
        <f t="shared" si="15"/>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1">+F42*E42</f>
        <v>0</v>
      </c>
      <c r="H42" s="171"/>
      <c r="I42" s="171">
        <f t="shared" ref="I42" si="32">+H42*E42</f>
        <v>0</v>
      </c>
      <c r="J42" s="170">
        <f t="shared" ref="J42:K42" si="33">+H42+F42</f>
        <v>0</v>
      </c>
      <c r="K42" s="172">
        <f t="shared" si="33"/>
        <v>0</v>
      </c>
      <c r="M42" s="158">
        <f t="shared" ref="M42" si="34">+H42</f>
        <v>0</v>
      </c>
      <c r="N42" s="158">
        <f t="shared" ref="N42" si="35">+H42*D42/1000</f>
        <v>0</v>
      </c>
      <c r="O42" s="158">
        <f t="shared" ref="O42" si="36">+J42</f>
        <v>0</v>
      </c>
      <c r="P42" s="159">
        <f t="shared" ref="P42" si="37">+J42*D42/1000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8">+F44*E44</f>
        <v>0</v>
      </c>
      <c r="H44" s="171"/>
      <c r="I44" s="171">
        <f t="shared" ref="I44:I46" si="39">+H44*E44</f>
        <v>0</v>
      </c>
      <c r="J44" s="170">
        <f t="shared" ref="J44:K46" si="40">+H44+F44</f>
        <v>0</v>
      </c>
      <c r="K44" s="172">
        <f t="shared" si="40"/>
        <v>0</v>
      </c>
      <c r="M44" s="158">
        <f t="shared" ref="M44:M46" si="41">+H44</f>
        <v>0</v>
      </c>
      <c r="N44" s="158">
        <f t="shared" ref="N44:N46" si="42">+H44*D44/1000</f>
        <v>0</v>
      </c>
      <c r="O44" s="158">
        <f t="shared" ref="O44:O46" si="43">+J44</f>
        <v>0</v>
      </c>
      <c r="P44" s="159">
        <f t="shared" ref="P44:P46" si="44">+J44*D44/1000</f>
        <v>0</v>
      </c>
    </row>
    <row r="45" spans="1:16" ht="15" customHeight="1" x14ac:dyDescent="0.25">
      <c r="A45" s="164"/>
      <c r="B45" s="165"/>
      <c r="C45" s="166"/>
      <c r="D45" s="167"/>
      <c r="E45" s="168"/>
      <c r="F45" s="169"/>
      <c r="G45" s="170">
        <f t="shared" si="38"/>
        <v>0</v>
      </c>
      <c r="H45" s="171"/>
      <c r="I45" s="171">
        <f t="shared" si="39"/>
        <v>0</v>
      </c>
      <c r="J45" s="170">
        <f t="shared" si="40"/>
        <v>0</v>
      </c>
      <c r="K45" s="172">
        <f t="shared" si="40"/>
        <v>0</v>
      </c>
      <c r="M45" s="158">
        <f t="shared" si="41"/>
        <v>0</v>
      </c>
      <c r="N45" s="158">
        <f t="shared" si="42"/>
        <v>0</v>
      </c>
      <c r="O45" s="158">
        <f t="shared" si="43"/>
        <v>0</v>
      </c>
      <c r="P45" s="159">
        <f t="shared" si="44"/>
        <v>0</v>
      </c>
    </row>
    <row r="46" spans="1:16" ht="15" customHeight="1" thickBot="1" x14ac:dyDescent="0.3">
      <c r="A46" s="164"/>
      <c r="B46" s="165"/>
      <c r="C46" s="166"/>
      <c r="D46" s="167"/>
      <c r="E46" s="168"/>
      <c r="F46" s="169"/>
      <c r="G46" s="170">
        <f t="shared" si="38"/>
        <v>0</v>
      </c>
      <c r="H46" s="171"/>
      <c r="I46" s="171">
        <f t="shared" si="39"/>
        <v>0</v>
      </c>
      <c r="J46" s="170">
        <f t="shared" si="40"/>
        <v>0</v>
      </c>
      <c r="K46" s="172">
        <f t="shared" si="40"/>
        <v>0</v>
      </c>
      <c r="M46" s="158">
        <f t="shared" si="41"/>
        <v>0</v>
      </c>
      <c r="N46" s="158">
        <f t="shared" si="42"/>
        <v>0</v>
      </c>
      <c r="O46" s="158">
        <f t="shared" si="43"/>
        <v>0</v>
      </c>
      <c r="P46" s="159">
        <f t="shared" si="44"/>
        <v>0</v>
      </c>
    </row>
    <row r="47" spans="1:16" ht="35.1" customHeight="1" thickBot="1" x14ac:dyDescent="0.3">
      <c r="A47" s="444" t="str">
        <f>CONCATENATE("TOTAL (",A2," ",D2,") =")</f>
        <v>TOTAL (Insulation  Measurements - Level -10 ) =</v>
      </c>
      <c r="B47" s="445"/>
      <c r="C47" s="445"/>
      <c r="D47" s="445"/>
      <c r="E47" s="446"/>
      <c r="F47" s="173">
        <f t="shared" ref="F47:K47" si="45">SUM(F6:F46)</f>
        <v>247.91</v>
      </c>
      <c r="G47" s="173">
        <f t="shared" si="45"/>
        <v>12849.175299999999</v>
      </c>
      <c r="H47" s="174">
        <f t="shared" si="45"/>
        <v>0</v>
      </c>
      <c r="I47" s="174">
        <f t="shared" si="45"/>
        <v>0</v>
      </c>
      <c r="J47" s="173">
        <f t="shared" si="45"/>
        <v>247.91</v>
      </c>
      <c r="K47" s="175">
        <f t="shared" si="45"/>
        <v>12849.175299999999</v>
      </c>
      <c r="M47" s="158">
        <f>+SUM(M6:M46)</f>
        <v>0</v>
      </c>
      <c r="N47" s="158">
        <f>+SUM(N6:N46)</f>
        <v>0</v>
      </c>
      <c r="O47" s="158">
        <f>+SUM(O6:O46)</f>
        <v>247.91</v>
      </c>
      <c r="P47" s="158">
        <f>+SUM(P6:P46)</f>
        <v>6.1977500000000001</v>
      </c>
    </row>
    <row r="48" spans="1:16" x14ac:dyDescent="0.25">
      <c r="I48" s="179"/>
      <c r="J48" s="180"/>
      <c r="K48" s="180"/>
      <c r="M48" s="147"/>
      <c r="N48" s="147"/>
      <c r="O48" s="147"/>
    </row>
    <row r="49" spans="2:15" x14ac:dyDescent="0.25">
      <c r="I49" s="179"/>
      <c r="J49" s="179">
        <f>SUM(J7:J46)</f>
        <v>247.91</v>
      </c>
      <c r="K49" s="179">
        <f>SUM(K7:K46)</f>
        <v>12849.175299999999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6">+SUM(F8:F46)</f>
        <v>247.91</v>
      </c>
      <c r="G51" s="189">
        <f t="shared" si="46"/>
        <v>12849.175299999999</v>
      </c>
      <c r="H51" s="190">
        <f t="shared" si="46"/>
        <v>0</v>
      </c>
      <c r="I51" s="190">
        <f t="shared" si="46"/>
        <v>0</v>
      </c>
      <c r="J51" s="189">
        <f t="shared" si="46"/>
        <v>247.91</v>
      </c>
      <c r="K51" s="189">
        <f t="shared" si="46"/>
        <v>12849.175299999999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7">SUM(F50:F57)</f>
        <v>247.91</v>
      </c>
      <c r="G58" s="192">
        <f t="shared" si="47"/>
        <v>12849.175299999999</v>
      </c>
      <c r="H58" s="192">
        <f t="shared" si="47"/>
        <v>0</v>
      </c>
      <c r="I58" s="192">
        <f t="shared" si="47"/>
        <v>0</v>
      </c>
      <c r="J58" s="192">
        <f t="shared" si="47"/>
        <v>247.91</v>
      </c>
      <c r="K58" s="192">
        <f t="shared" si="47"/>
        <v>12849.175299999999</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1">
    <tabColor theme="7" tint="0.39997558519241921"/>
    <pageSetUpPr fitToPage="1"/>
  </sheetPr>
  <dimension ref="A1:S61"/>
  <sheetViews>
    <sheetView topLeftCell="A48" zoomScale="85" zoomScaleNormal="85" zoomScaleSheetLayoutView="85" workbookViewId="0">
      <selection activeCell="F19" sqref="F19"/>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407</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10.34*0.9</f>
        <v>9.3060000000000009</v>
      </c>
      <c r="G19" s="170">
        <v>482.32998000000003</v>
      </c>
      <c r="H19" s="171"/>
      <c r="I19" s="171"/>
      <c r="J19" s="170">
        <f t="shared" ref="J19:K19" si="7">+H19+F19</f>
        <v>9.3060000000000009</v>
      </c>
      <c r="K19" s="172">
        <f t="shared" si="7"/>
        <v>482.32998000000003</v>
      </c>
      <c r="M19" s="158">
        <f t="shared" si="3"/>
        <v>0</v>
      </c>
      <c r="N19" s="158">
        <f t="shared" si="4"/>
        <v>0</v>
      </c>
      <c r="O19" s="158">
        <f t="shared" si="5"/>
        <v>9.3060000000000009</v>
      </c>
      <c r="P19" s="159">
        <f t="shared" si="6"/>
        <v>0.63280800000000015</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44" t="str">
        <f>CONCATENATE("TOTAL (",A2," ",D2,") =")</f>
        <v>TOTAL (Insulation  Measurements - Level -16 ) =</v>
      </c>
      <c r="B47" s="445"/>
      <c r="C47" s="445"/>
      <c r="D47" s="445"/>
      <c r="E47" s="446"/>
      <c r="F47" s="173">
        <f t="shared" ref="F47:K47" si="44">SUM(F6:F46)</f>
        <v>9.3060000000000009</v>
      </c>
      <c r="G47" s="173">
        <f t="shared" si="44"/>
        <v>482.32998000000003</v>
      </c>
      <c r="H47" s="174">
        <f t="shared" si="44"/>
        <v>0</v>
      </c>
      <c r="I47" s="174">
        <f t="shared" si="44"/>
        <v>0</v>
      </c>
      <c r="J47" s="173">
        <f t="shared" si="44"/>
        <v>9.3060000000000009</v>
      </c>
      <c r="K47" s="175">
        <f t="shared" si="44"/>
        <v>482.32998000000003</v>
      </c>
      <c r="M47" s="158">
        <f>+SUM(M6:M46)</f>
        <v>0</v>
      </c>
      <c r="N47" s="158">
        <f>+SUM(N6:N46)</f>
        <v>0</v>
      </c>
      <c r="O47" s="158">
        <f>+SUM(O6:O46)</f>
        <v>9.3060000000000009</v>
      </c>
      <c r="P47" s="158">
        <f>+SUM(P6:P46)</f>
        <v>0.63280800000000015</v>
      </c>
    </row>
    <row r="48" spans="1:16" x14ac:dyDescent="0.25">
      <c r="I48" s="179"/>
      <c r="J48" s="180"/>
      <c r="K48" s="180"/>
      <c r="M48" s="147"/>
      <c r="N48" s="147"/>
      <c r="O48" s="147"/>
    </row>
    <row r="49" spans="2:15" x14ac:dyDescent="0.25">
      <c r="I49" s="179"/>
      <c r="J49" s="179">
        <f>SUM(J7:J46)</f>
        <v>9.3060000000000009</v>
      </c>
      <c r="K49" s="179">
        <f>SUM(K7:K46)</f>
        <v>482.32998000000003</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9.3060000000000009</v>
      </c>
      <c r="G51" s="189">
        <f t="shared" si="45"/>
        <v>482.32998000000003</v>
      </c>
      <c r="H51" s="190">
        <f t="shared" si="45"/>
        <v>0</v>
      </c>
      <c r="I51" s="190">
        <f t="shared" si="45"/>
        <v>0</v>
      </c>
      <c r="J51" s="189">
        <f t="shared" si="45"/>
        <v>9.3060000000000009</v>
      </c>
      <c r="K51" s="189">
        <f t="shared" si="45"/>
        <v>482.32998000000003</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9.3060000000000009</v>
      </c>
      <c r="G58" s="192">
        <f t="shared" si="46"/>
        <v>482.32998000000003</v>
      </c>
      <c r="H58" s="192">
        <f t="shared" si="46"/>
        <v>0</v>
      </c>
      <c r="I58" s="192">
        <f t="shared" si="46"/>
        <v>0</v>
      </c>
      <c r="J58" s="192">
        <f t="shared" si="46"/>
        <v>9.3060000000000009</v>
      </c>
      <c r="K58" s="192">
        <f t="shared" si="46"/>
        <v>482.32998000000003</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tabColor theme="7" tint="0.39997558519241921"/>
    <pageSetUpPr fitToPage="1"/>
  </sheetPr>
  <dimension ref="A1:R61"/>
  <sheetViews>
    <sheetView topLeftCell="A18" zoomScale="85" zoomScaleNormal="85" zoomScaleSheetLayoutView="85" workbookViewId="0">
      <selection activeCell="I70" sqref="I70"/>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339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168</v>
      </c>
      <c r="B18" s="442"/>
      <c r="C18" s="442"/>
      <c r="D18" s="442"/>
      <c r="E18" s="443"/>
      <c r="F18" s="160"/>
      <c r="G18" s="161"/>
      <c r="H18" s="162"/>
      <c r="I18" s="162"/>
      <c r="J18" s="161"/>
      <c r="K18" s="163"/>
      <c r="M18" s="158"/>
      <c r="N18" s="158"/>
      <c r="O18" s="158"/>
      <c r="P18" s="159"/>
    </row>
    <row r="19" spans="1:18" ht="29.25" customHeight="1" x14ac:dyDescent="0.25">
      <c r="A19" s="164">
        <v>1</v>
      </c>
      <c r="B19" s="165" t="s">
        <v>337</v>
      </c>
      <c r="C19" s="166" t="s">
        <v>338</v>
      </c>
      <c r="D19" s="167">
        <v>25</v>
      </c>
      <c r="E19" s="168">
        <v>51.83</v>
      </c>
      <c r="F19" s="169">
        <v>139.12</v>
      </c>
      <c r="G19" s="170">
        <v>7210.5896000000002</v>
      </c>
      <c r="H19" s="171"/>
      <c r="I19" s="171"/>
      <c r="J19" s="170">
        <f t="shared" ref="J19:K19" si="7">+H19+F19</f>
        <v>139.12</v>
      </c>
      <c r="K19" s="172">
        <f t="shared" si="7"/>
        <v>7210.5896000000002</v>
      </c>
      <c r="L19" s="142">
        <v>62.25</v>
      </c>
      <c r="M19" s="158">
        <f t="shared" si="3"/>
        <v>0</v>
      </c>
      <c r="N19" s="158">
        <f t="shared" si="4"/>
        <v>0</v>
      </c>
      <c r="O19" s="158">
        <f t="shared" si="5"/>
        <v>139.12</v>
      </c>
      <c r="P19" s="159">
        <f t="shared" si="6"/>
        <v>3.4780000000000002</v>
      </c>
    </row>
    <row r="20" spans="1:18" ht="15" customHeight="1" x14ac:dyDescent="0.25">
      <c r="A20" s="164"/>
      <c r="B20" s="165"/>
      <c r="C20" s="166"/>
      <c r="D20" s="167"/>
      <c r="E20" s="168"/>
      <c r="F20" s="169"/>
      <c r="G20" s="170">
        <f t="shared" si="0"/>
        <v>0</v>
      </c>
      <c r="H20" s="171"/>
      <c r="I20" s="171"/>
      <c r="J20" s="170">
        <f t="shared" si="2"/>
        <v>0</v>
      </c>
      <c r="K20" s="172">
        <f t="shared" si="2"/>
        <v>0</v>
      </c>
      <c r="M20" s="158">
        <f t="shared" si="3"/>
        <v>0</v>
      </c>
      <c r="N20" s="158">
        <f t="shared" si="4"/>
        <v>0</v>
      </c>
      <c r="O20" s="158">
        <f t="shared" si="5"/>
        <v>0</v>
      </c>
      <c r="P20" s="159">
        <f t="shared" si="6"/>
        <v>0</v>
      </c>
      <c r="R20" s="142" t="s">
        <v>187</v>
      </c>
    </row>
    <row r="21" spans="1:18"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8" ht="15" hidden="1"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8" ht="15.75" hidden="1" customHeight="1" x14ac:dyDescent="0.25">
      <c r="A23" s="441" t="s">
        <v>114</v>
      </c>
      <c r="B23" s="442"/>
      <c r="C23" s="442"/>
      <c r="D23" s="442"/>
      <c r="E23" s="443"/>
      <c r="F23" s="160"/>
      <c r="G23" s="161"/>
      <c r="H23" s="162"/>
      <c r="I23" s="162"/>
      <c r="J23" s="161"/>
      <c r="K23" s="163"/>
      <c r="M23" s="158"/>
      <c r="N23" s="158"/>
      <c r="O23" s="158"/>
      <c r="P23" s="159"/>
    </row>
    <row r="24" spans="1:18"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8"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8"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8"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8"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8" ht="15.75" hidden="1" customHeight="1" x14ac:dyDescent="0.25">
      <c r="A29" s="441" t="s">
        <v>115</v>
      </c>
      <c r="B29" s="442"/>
      <c r="C29" s="442"/>
      <c r="D29" s="442"/>
      <c r="E29" s="443"/>
      <c r="F29" s="160"/>
      <c r="G29" s="161"/>
      <c r="H29" s="162"/>
      <c r="I29" s="162"/>
      <c r="J29" s="161"/>
      <c r="K29" s="163"/>
      <c r="M29" s="158"/>
      <c r="N29" s="158"/>
      <c r="O29" s="158"/>
      <c r="P29" s="159"/>
    </row>
    <row r="30" spans="1:18"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8"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8"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hidden="1"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44" t="str">
        <f>CONCATENATE("TOTAL (",A2," ",D2,") =")</f>
        <v>TOTAL (Insulation  Measurements - Level -18 ) =</v>
      </c>
      <c r="B47" s="445"/>
      <c r="C47" s="445"/>
      <c r="D47" s="445"/>
      <c r="E47" s="446"/>
      <c r="F47" s="173">
        <f t="shared" ref="F47:K47" si="44">SUM(F6:F46)</f>
        <v>139.12</v>
      </c>
      <c r="G47" s="173">
        <f t="shared" si="44"/>
        <v>7210.5896000000002</v>
      </c>
      <c r="H47" s="174">
        <f t="shared" si="44"/>
        <v>0</v>
      </c>
      <c r="I47" s="174">
        <f t="shared" si="44"/>
        <v>0</v>
      </c>
      <c r="J47" s="173">
        <f t="shared" si="44"/>
        <v>139.12</v>
      </c>
      <c r="K47" s="175">
        <f t="shared" si="44"/>
        <v>7210.5896000000002</v>
      </c>
      <c r="M47" s="158">
        <f>+SUM(M6:M46)</f>
        <v>0</v>
      </c>
      <c r="N47" s="158">
        <f>+SUM(N6:N46)</f>
        <v>0</v>
      </c>
      <c r="O47" s="158">
        <f>+SUM(O6:O46)</f>
        <v>139.12</v>
      </c>
      <c r="P47" s="158">
        <f>+SUM(P6:P46)</f>
        <v>3.4780000000000002</v>
      </c>
    </row>
    <row r="48" spans="1:16" x14ac:dyDescent="0.25">
      <c r="I48" s="179"/>
      <c r="J48" s="180"/>
      <c r="K48" s="180"/>
      <c r="M48" s="147"/>
      <c r="N48" s="147"/>
      <c r="O48" s="147"/>
    </row>
    <row r="49" spans="2:15" x14ac:dyDescent="0.25">
      <c r="I49" s="179"/>
      <c r="J49" s="179">
        <f>SUM(J7:J46)</f>
        <v>139.12</v>
      </c>
      <c r="K49" s="179">
        <f>SUM(K7:K46)</f>
        <v>7210.5896000000002</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139.12</v>
      </c>
      <c r="G51" s="189">
        <f t="shared" si="45"/>
        <v>7210.5896000000002</v>
      </c>
      <c r="H51" s="190">
        <f t="shared" si="45"/>
        <v>0</v>
      </c>
      <c r="I51" s="190">
        <f t="shared" si="45"/>
        <v>0</v>
      </c>
      <c r="J51" s="189">
        <f t="shared" si="45"/>
        <v>139.12</v>
      </c>
      <c r="K51" s="189">
        <f t="shared" si="45"/>
        <v>7210.5896000000002</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139.12</v>
      </c>
      <c r="G58" s="192">
        <f t="shared" si="46"/>
        <v>7210.5896000000002</v>
      </c>
      <c r="H58" s="192">
        <f t="shared" si="46"/>
        <v>0</v>
      </c>
      <c r="I58" s="192">
        <f t="shared" si="46"/>
        <v>0</v>
      </c>
      <c r="J58" s="192">
        <f t="shared" si="46"/>
        <v>139.12</v>
      </c>
      <c r="K58" s="192">
        <f t="shared" si="46"/>
        <v>7210.5896000000002</v>
      </c>
    </row>
    <row r="61" spans="2:15" x14ac:dyDescent="0.25">
      <c r="F61" s="191"/>
    </row>
  </sheetData>
  <mergeCells count="24">
    <mergeCell ref="J2:K2"/>
    <mergeCell ref="J3:K3"/>
    <mergeCell ref="A4:A5"/>
    <mergeCell ref="B4:B5"/>
    <mergeCell ref="C4:C5"/>
    <mergeCell ref="D4:D5"/>
    <mergeCell ref="E4:E5"/>
    <mergeCell ref="F4:G4"/>
    <mergeCell ref="H4:I4"/>
    <mergeCell ref="J4:J5"/>
    <mergeCell ref="K4:K5"/>
    <mergeCell ref="M4:M5"/>
    <mergeCell ref="N4:N5"/>
    <mergeCell ref="O4:O5"/>
    <mergeCell ref="P4:P5"/>
    <mergeCell ref="A41:E41"/>
    <mergeCell ref="A7:E7"/>
    <mergeCell ref="A47:E47"/>
    <mergeCell ref="A13:E13"/>
    <mergeCell ref="A17:E17"/>
    <mergeCell ref="A18:E18"/>
    <mergeCell ref="A23:E23"/>
    <mergeCell ref="A29:E29"/>
    <mergeCell ref="A35:E35"/>
  </mergeCells>
  <printOptions horizontalCentered="1"/>
  <pageMargins left="0.25" right="0.25" top="0.75" bottom="0.75" header="0.3" footer="0.3"/>
  <pageSetup paperSize="9"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tabColor theme="7" tint="0.39997558519241921"/>
    <pageSetUpPr fitToPage="1"/>
  </sheetPr>
  <dimension ref="A1:P27"/>
  <sheetViews>
    <sheetView zoomScale="85" zoomScaleNormal="85" zoomScaleSheetLayoutView="85" workbookViewId="0">
      <selection activeCell="P13" sqref="P13"/>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167</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447" t="s">
        <v>148</v>
      </c>
      <c r="B6" s="448"/>
      <c r="C6" s="448"/>
      <c r="D6" s="448"/>
      <c r="E6" s="449"/>
      <c r="F6" s="154"/>
      <c r="G6" s="155">
        <f t="shared" ref="G6:G11" si="0">+F6*E6</f>
        <v>0</v>
      </c>
      <c r="H6" s="156"/>
      <c r="I6" s="156">
        <f t="shared" ref="I6:I11" si="1">+H6*E6</f>
        <v>0</v>
      </c>
      <c r="J6" s="155">
        <f t="shared" ref="J6:K11" si="2">+H6+F6</f>
        <v>0</v>
      </c>
      <c r="K6" s="157">
        <f t="shared" si="2"/>
        <v>0</v>
      </c>
      <c r="M6" s="158">
        <f t="shared" ref="M6:M11" si="3">+H6</f>
        <v>0</v>
      </c>
      <c r="N6" s="158">
        <f t="shared" ref="N6:N11" si="4">+H6*D6/1000</f>
        <v>0</v>
      </c>
      <c r="O6" s="158">
        <f t="shared" ref="O6:O11" si="5">+J6</f>
        <v>0</v>
      </c>
      <c r="P6" s="159">
        <f t="shared" ref="P6:P11" si="6">+J6*D6/1000</f>
        <v>0</v>
      </c>
    </row>
    <row r="7" spans="1:16" ht="15.75" customHeight="1" x14ac:dyDescent="0.25">
      <c r="A7" s="441" t="s">
        <v>168</v>
      </c>
      <c r="B7" s="442"/>
      <c r="C7" s="442"/>
      <c r="D7" s="442"/>
      <c r="E7" s="443"/>
      <c r="F7" s="160"/>
      <c r="G7" s="161"/>
      <c r="H7" s="162"/>
      <c r="I7" s="162"/>
      <c r="J7" s="161"/>
      <c r="K7" s="163"/>
      <c r="M7" s="158"/>
      <c r="N7" s="158"/>
      <c r="O7" s="158"/>
      <c r="P7" s="159"/>
    </row>
    <row r="8" spans="1:16" ht="15" customHeight="1" x14ac:dyDescent="0.25">
      <c r="A8" s="164">
        <v>1</v>
      </c>
      <c r="B8" s="165" t="s">
        <v>150</v>
      </c>
      <c r="C8" s="166"/>
      <c r="D8" s="167">
        <v>25</v>
      </c>
      <c r="E8" s="168">
        <v>51.83</v>
      </c>
      <c r="F8" s="169">
        <v>22</v>
      </c>
      <c r="G8" s="170">
        <f t="shared" si="0"/>
        <v>1140.26</v>
      </c>
      <c r="H8" s="171"/>
      <c r="I8" s="171"/>
      <c r="J8" s="170">
        <f t="shared" si="2"/>
        <v>22</v>
      </c>
      <c r="K8" s="172">
        <f t="shared" si="2"/>
        <v>1140.26</v>
      </c>
      <c r="M8" s="158">
        <f t="shared" si="3"/>
        <v>0</v>
      </c>
      <c r="N8" s="158">
        <f t="shared" si="4"/>
        <v>0</v>
      </c>
      <c r="O8" s="158">
        <f t="shared" si="5"/>
        <v>22</v>
      </c>
      <c r="P8" s="159">
        <f t="shared" si="6"/>
        <v>0.55000000000000004</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ref="G12" si="7">+F12*E12</f>
        <v>0</v>
      </c>
      <c r="H12" s="171"/>
      <c r="I12" s="171">
        <f t="shared" ref="I12" si="8">+H12*E12</f>
        <v>0</v>
      </c>
      <c r="J12" s="170">
        <f t="shared" ref="J12:K12" si="9">+H12+F12</f>
        <v>0</v>
      </c>
      <c r="K12" s="172">
        <f t="shared" si="9"/>
        <v>0</v>
      </c>
      <c r="M12" s="158">
        <f t="shared" ref="M12" si="10">+H12</f>
        <v>0</v>
      </c>
      <c r="N12" s="158">
        <f t="shared" ref="N12" si="11">+H12*D12/1000</f>
        <v>0</v>
      </c>
      <c r="O12" s="158">
        <f t="shared" ref="O12" si="12">+J12</f>
        <v>0</v>
      </c>
      <c r="P12" s="159">
        <f t="shared" ref="P12" si="13">+J12*D12/1000</f>
        <v>0</v>
      </c>
    </row>
    <row r="13" spans="1:16" ht="35.1" customHeight="1" thickBot="1" x14ac:dyDescent="0.3">
      <c r="A13" s="444" t="str">
        <f>CONCATENATE("TOTAL (",A2," ",D2,") =")</f>
        <v>TOTAL (Insulation Measurements - L-20 ) =</v>
      </c>
      <c r="B13" s="445"/>
      <c r="C13" s="445"/>
      <c r="D13" s="445"/>
      <c r="E13" s="446"/>
      <c r="F13" s="173">
        <f t="shared" ref="F13:K13" si="14">SUM(F6:F12)</f>
        <v>22</v>
      </c>
      <c r="G13" s="173">
        <f t="shared" si="14"/>
        <v>1140.26</v>
      </c>
      <c r="H13" s="174">
        <f t="shared" si="14"/>
        <v>0</v>
      </c>
      <c r="I13" s="174">
        <f t="shared" si="14"/>
        <v>0</v>
      </c>
      <c r="J13" s="173">
        <f t="shared" si="14"/>
        <v>22</v>
      </c>
      <c r="K13" s="175">
        <f t="shared" si="14"/>
        <v>1140.26</v>
      </c>
      <c r="M13" s="158">
        <f>+SUM(M6:M12)</f>
        <v>0</v>
      </c>
      <c r="N13" s="158">
        <f>+SUM(N6:N12)</f>
        <v>0</v>
      </c>
      <c r="O13" s="158">
        <f>+SUM(O6:O12)</f>
        <v>22</v>
      </c>
      <c r="P13" s="158">
        <f>+SUM(P6:P12)</f>
        <v>0.55000000000000004</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22</v>
      </c>
      <c r="K15" s="179">
        <f>SUM(K6:K12)</f>
        <v>1140.26</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05" customHeight="1" x14ac:dyDescent="0.25">
      <c r="A17" s="176"/>
      <c r="B17" s="186" t="str">
        <f>A7</f>
        <v>Upto 25 mm Thickness Insulation</v>
      </c>
      <c r="C17" s="187"/>
      <c r="D17" s="187"/>
      <c r="E17" s="188"/>
      <c r="F17" s="189">
        <f t="shared" ref="F17:K17" si="15">+SUM(F6:F12)</f>
        <v>22</v>
      </c>
      <c r="G17" s="189">
        <f t="shared" si="15"/>
        <v>1140.26</v>
      </c>
      <c r="H17" s="190">
        <f t="shared" si="15"/>
        <v>0</v>
      </c>
      <c r="I17" s="190">
        <f t="shared" si="15"/>
        <v>0</v>
      </c>
      <c r="J17" s="189">
        <f t="shared" si="15"/>
        <v>22</v>
      </c>
      <c r="K17" s="189">
        <f t="shared" si="15"/>
        <v>1140.26</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0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0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05" customHeight="1" x14ac:dyDescent="0.25">
      <c r="A23" s="176"/>
      <c r="B23" s="186"/>
      <c r="C23" s="187"/>
      <c r="D23" s="187"/>
      <c r="E23" s="188"/>
      <c r="F23" s="189"/>
      <c r="G23" s="189"/>
      <c r="H23" s="190"/>
      <c r="I23" s="190"/>
      <c r="J23" s="189"/>
      <c r="K23" s="189"/>
      <c r="L23" s="149"/>
      <c r="M23" s="147"/>
      <c r="N23" s="147"/>
      <c r="O23" s="147"/>
    </row>
    <row r="24" spans="1:15" s="105" customFormat="1" ht="25.05" customHeight="1" x14ac:dyDescent="0.25">
      <c r="A24" s="176"/>
      <c r="B24" s="193" t="s">
        <v>45</v>
      </c>
      <c r="C24" s="194"/>
      <c r="D24" s="194"/>
      <c r="E24" s="194"/>
      <c r="F24" s="192">
        <f t="shared" ref="F24:K24" si="16">SUM(F16:F23)</f>
        <v>22</v>
      </c>
      <c r="G24" s="192">
        <f t="shared" si="16"/>
        <v>1140.26</v>
      </c>
      <c r="H24" s="192">
        <f t="shared" si="16"/>
        <v>0</v>
      </c>
      <c r="I24" s="192">
        <f t="shared" si="16"/>
        <v>0</v>
      </c>
      <c r="J24" s="192">
        <f t="shared" si="16"/>
        <v>22</v>
      </c>
      <c r="K24" s="192">
        <f t="shared" si="16"/>
        <v>1140.26</v>
      </c>
      <c r="L24" s="142"/>
    </row>
    <row r="27" spans="1:15" s="105" customFormat="1" x14ac:dyDescent="0.25">
      <c r="A27" s="176"/>
      <c r="B27" s="177"/>
      <c r="C27" s="142"/>
      <c r="D27" s="142"/>
      <c r="E27" s="178"/>
      <c r="F27" s="191"/>
      <c r="G27" s="178"/>
      <c r="H27" s="178"/>
      <c r="I27" s="178"/>
      <c r="J27" s="178"/>
      <c r="K27" s="178"/>
      <c r="L27" s="142"/>
    </row>
  </sheetData>
  <mergeCells count="18">
    <mergeCell ref="N4:N5"/>
    <mergeCell ref="O4:O5"/>
    <mergeCell ref="P4:P5"/>
    <mergeCell ref="J2:K2"/>
    <mergeCell ref="J3:K3"/>
    <mergeCell ref="J4:J5"/>
    <mergeCell ref="A13:E13"/>
    <mergeCell ref="A6:E6"/>
    <mergeCell ref="A7:E7"/>
    <mergeCell ref="K4:K5"/>
    <mergeCell ref="M4:M5"/>
    <mergeCell ref="A4:A5"/>
    <mergeCell ref="B4:B5"/>
    <mergeCell ref="C4:C5"/>
    <mergeCell ref="D4:D5"/>
    <mergeCell ref="E4:E5"/>
    <mergeCell ref="F4:G4"/>
    <mergeCell ref="H4:I4"/>
  </mergeCells>
  <printOptions horizontalCentered="1"/>
  <pageMargins left="0.25" right="0.25" top="0.75" bottom="0.75" header="0.3" footer="0.3"/>
  <pageSetup paperSize="9" scale="62"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3">
    <tabColor theme="7" tint="0.39997558519241921"/>
    <pageSetUpPr fitToPage="1"/>
  </sheetPr>
  <dimension ref="A1:S61"/>
  <sheetViews>
    <sheetView topLeftCell="A48" zoomScale="85" zoomScaleNormal="85" zoomScaleSheetLayoutView="85" workbookViewId="0">
      <selection activeCell="F62" sqref="F62"/>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409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282</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22" si="0">+F9*E9</f>
        <v>0</v>
      </c>
      <c r="H9" s="171"/>
      <c r="I9" s="171">
        <f t="shared" ref="I9:I17" si="1">+H9*E9</f>
        <v>0</v>
      </c>
      <c r="J9" s="170">
        <f t="shared" ref="J9:K22"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9"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9" ht="15.75" customHeight="1" x14ac:dyDescent="0.25">
      <c r="A18" s="441" t="s">
        <v>168</v>
      </c>
      <c r="B18" s="442"/>
      <c r="C18" s="442"/>
      <c r="D18" s="442"/>
      <c r="E18" s="443"/>
      <c r="F18" s="160"/>
      <c r="G18" s="161"/>
      <c r="H18" s="162"/>
      <c r="I18" s="162"/>
      <c r="J18" s="161"/>
      <c r="K18" s="163"/>
      <c r="M18" s="158"/>
      <c r="N18" s="158"/>
      <c r="O18" s="158"/>
      <c r="P18" s="159"/>
    </row>
    <row r="19" spans="1:19" ht="39.75" customHeight="1" x14ac:dyDescent="0.25">
      <c r="A19" s="164">
        <v>1</v>
      </c>
      <c r="B19" s="165" t="s">
        <v>406</v>
      </c>
      <c r="C19" s="166" t="s">
        <v>400</v>
      </c>
      <c r="D19" s="167">
        <v>68</v>
      </c>
      <c r="E19" s="168">
        <v>51.83</v>
      </c>
      <c r="F19" s="338">
        <f>10.17*0.9</f>
        <v>9.1530000000000005</v>
      </c>
      <c r="G19" s="170">
        <v>474.39999</v>
      </c>
      <c r="H19" s="171"/>
      <c r="I19" s="171"/>
      <c r="J19" s="170">
        <f t="shared" ref="J19:K19" si="7">+H19+F19</f>
        <v>9.1530000000000005</v>
      </c>
      <c r="K19" s="172">
        <f t="shared" si="7"/>
        <v>474.39999</v>
      </c>
      <c r="M19" s="158">
        <f t="shared" si="3"/>
        <v>0</v>
      </c>
      <c r="N19" s="158">
        <f t="shared" si="4"/>
        <v>0</v>
      </c>
      <c r="O19" s="158">
        <f t="shared" si="5"/>
        <v>9.1530000000000005</v>
      </c>
      <c r="P19" s="159">
        <f t="shared" si="6"/>
        <v>0.62240399999999996</v>
      </c>
      <c r="Q19" s="142">
        <v>21.66</v>
      </c>
      <c r="R19" s="142">
        <v>1348.335</v>
      </c>
      <c r="S19" s="142">
        <v>126.72</v>
      </c>
    </row>
    <row r="20" spans="1:19" ht="15" customHeight="1" x14ac:dyDescent="0.25">
      <c r="A20" s="164"/>
      <c r="B20" s="165"/>
      <c r="C20" s="166"/>
      <c r="D20" s="167"/>
      <c r="E20" s="168"/>
      <c r="F20" s="169"/>
      <c r="G20" s="170"/>
      <c r="H20" s="171"/>
      <c r="I20" s="171"/>
      <c r="J20" s="170">
        <f t="shared" si="2"/>
        <v>0</v>
      </c>
      <c r="K20" s="172">
        <f t="shared" si="2"/>
        <v>0</v>
      </c>
      <c r="M20" s="158">
        <f t="shared" si="3"/>
        <v>0</v>
      </c>
      <c r="N20" s="158">
        <f t="shared" si="4"/>
        <v>0</v>
      </c>
      <c r="O20" s="158">
        <f t="shared" si="5"/>
        <v>0</v>
      </c>
      <c r="P20" s="159">
        <f t="shared" si="6"/>
        <v>0</v>
      </c>
    </row>
    <row r="21" spans="1:19" ht="15" customHeight="1" x14ac:dyDescent="0.25">
      <c r="A21" s="164"/>
      <c r="B21" s="165"/>
      <c r="C21" s="166"/>
      <c r="D21" s="167"/>
      <c r="E21" s="168"/>
      <c r="F21" s="169"/>
      <c r="G21" s="170">
        <f t="shared" si="0"/>
        <v>0</v>
      </c>
      <c r="H21" s="171"/>
      <c r="I21" s="171"/>
      <c r="J21" s="170">
        <f t="shared" si="2"/>
        <v>0</v>
      </c>
      <c r="K21" s="172">
        <f t="shared" si="2"/>
        <v>0</v>
      </c>
      <c r="M21" s="158">
        <f t="shared" si="3"/>
        <v>0</v>
      </c>
      <c r="N21" s="158">
        <f t="shared" si="4"/>
        <v>0</v>
      </c>
      <c r="O21" s="158">
        <f t="shared" si="5"/>
        <v>0</v>
      </c>
      <c r="P21" s="159">
        <f t="shared" si="6"/>
        <v>0</v>
      </c>
    </row>
    <row r="22" spans="1:19" ht="15" customHeight="1" x14ac:dyDescent="0.25">
      <c r="A22" s="164"/>
      <c r="B22" s="165"/>
      <c r="C22" s="166"/>
      <c r="D22" s="167"/>
      <c r="E22" s="168"/>
      <c r="F22" s="169"/>
      <c r="G22" s="170">
        <f t="shared" si="0"/>
        <v>0</v>
      </c>
      <c r="H22" s="171"/>
      <c r="I22" s="171"/>
      <c r="J22" s="170">
        <f t="shared" si="2"/>
        <v>0</v>
      </c>
      <c r="K22" s="172">
        <f t="shared" si="2"/>
        <v>0</v>
      </c>
      <c r="M22" s="158">
        <f t="shared" si="3"/>
        <v>0</v>
      </c>
      <c r="N22" s="158">
        <f t="shared" si="4"/>
        <v>0</v>
      </c>
      <c r="O22" s="158">
        <f t="shared" si="5"/>
        <v>0</v>
      </c>
      <c r="P22" s="159">
        <f t="shared" si="6"/>
        <v>0</v>
      </c>
    </row>
    <row r="23" spans="1:19" ht="15.75" hidden="1" customHeight="1" x14ac:dyDescent="0.25">
      <c r="A23" s="441" t="s">
        <v>114</v>
      </c>
      <c r="B23" s="442"/>
      <c r="C23" s="442"/>
      <c r="D23" s="442"/>
      <c r="E23" s="443"/>
      <c r="F23" s="160"/>
      <c r="G23" s="161"/>
      <c r="H23" s="162"/>
      <c r="I23" s="162"/>
      <c r="J23" s="161"/>
      <c r="K23" s="163"/>
      <c r="M23" s="158"/>
      <c r="N23" s="158"/>
      <c r="O23" s="158"/>
      <c r="P23" s="159"/>
    </row>
    <row r="24" spans="1:19" ht="15" hidden="1" customHeight="1" x14ac:dyDescent="0.25">
      <c r="A24" s="164"/>
      <c r="B24" s="165"/>
      <c r="C24" s="166"/>
      <c r="D24" s="167"/>
      <c r="E24" s="168"/>
      <c r="F24" s="169"/>
      <c r="G24" s="170">
        <f t="shared" ref="G24:G40" si="8">+F24*E24</f>
        <v>0</v>
      </c>
      <c r="H24" s="171"/>
      <c r="I24" s="171">
        <f t="shared" ref="I24:I40" si="9">+H24*E24</f>
        <v>0</v>
      </c>
      <c r="J24" s="170">
        <f t="shared" ref="J24:K39" si="10">+H24+F24</f>
        <v>0</v>
      </c>
      <c r="K24" s="172">
        <f t="shared" si="10"/>
        <v>0</v>
      </c>
      <c r="M24" s="158">
        <f t="shared" ref="M24:M40" si="11">+H24</f>
        <v>0</v>
      </c>
      <c r="N24" s="158">
        <f t="shared" ref="N24:N40" si="12">+H24*D24/1000</f>
        <v>0</v>
      </c>
      <c r="O24" s="158">
        <f t="shared" ref="O24:O40" si="13">+J24</f>
        <v>0</v>
      </c>
      <c r="P24" s="159">
        <f t="shared" ref="P24:P40" si="14">+J24*D24/1000</f>
        <v>0</v>
      </c>
    </row>
    <row r="25" spans="1:19" ht="15" hidden="1" customHeight="1" x14ac:dyDescent="0.25">
      <c r="A25" s="164"/>
      <c r="B25" s="165"/>
      <c r="C25" s="166"/>
      <c r="D25" s="167"/>
      <c r="E25" s="168"/>
      <c r="F25" s="169"/>
      <c r="G25" s="170">
        <f t="shared" si="8"/>
        <v>0</v>
      </c>
      <c r="H25" s="171"/>
      <c r="I25" s="171">
        <f t="shared" si="9"/>
        <v>0</v>
      </c>
      <c r="J25" s="170">
        <f t="shared" si="10"/>
        <v>0</v>
      </c>
      <c r="K25" s="172">
        <f t="shared" si="10"/>
        <v>0</v>
      </c>
      <c r="M25" s="158">
        <f t="shared" si="11"/>
        <v>0</v>
      </c>
      <c r="N25" s="158">
        <f t="shared" si="12"/>
        <v>0</v>
      </c>
      <c r="O25" s="158">
        <f t="shared" si="13"/>
        <v>0</v>
      </c>
      <c r="P25" s="159">
        <f t="shared" si="14"/>
        <v>0</v>
      </c>
    </row>
    <row r="26" spans="1:19" ht="15" hidden="1" customHeight="1" x14ac:dyDescent="0.25">
      <c r="A26" s="164"/>
      <c r="B26" s="165"/>
      <c r="C26" s="166"/>
      <c r="D26" s="167"/>
      <c r="E26" s="168"/>
      <c r="F26" s="169"/>
      <c r="G26" s="170">
        <f t="shared" si="8"/>
        <v>0</v>
      </c>
      <c r="H26" s="171"/>
      <c r="I26" s="171">
        <f t="shared" si="9"/>
        <v>0</v>
      </c>
      <c r="J26" s="170">
        <f t="shared" si="10"/>
        <v>0</v>
      </c>
      <c r="K26" s="172">
        <f t="shared" si="10"/>
        <v>0</v>
      </c>
      <c r="M26" s="158">
        <f t="shared" si="11"/>
        <v>0</v>
      </c>
      <c r="N26" s="158">
        <f t="shared" si="12"/>
        <v>0</v>
      </c>
      <c r="O26" s="158">
        <f t="shared" si="13"/>
        <v>0</v>
      </c>
      <c r="P26" s="159">
        <f t="shared" si="14"/>
        <v>0</v>
      </c>
    </row>
    <row r="27" spans="1:19" ht="15" hidden="1" customHeight="1" x14ac:dyDescent="0.25">
      <c r="A27" s="164"/>
      <c r="B27" s="165"/>
      <c r="C27" s="166"/>
      <c r="D27" s="167"/>
      <c r="E27" s="168"/>
      <c r="F27" s="169"/>
      <c r="G27" s="170">
        <f t="shared" si="8"/>
        <v>0</v>
      </c>
      <c r="H27" s="171"/>
      <c r="I27" s="171">
        <f t="shared" si="9"/>
        <v>0</v>
      </c>
      <c r="J27" s="170">
        <f t="shared" si="10"/>
        <v>0</v>
      </c>
      <c r="K27" s="172">
        <f t="shared" si="10"/>
        <v>0</v>
      </c>
      <c r="M27" s="158">
        <f t="shared" si="11"/>
        <v>0</v>
      </c>
      <c r="N27" s="158">
        <f t="shared" si="12"/>
        <v>0</v>
      </c>
      <c r="O27" s="158">
        <f t="shared" si="13"/>
        <v>0</v>
      </c>
      <c r="P27" s="159">
        <f t="shared" si="14"/>
        <v>0</v>
      </c>
    </row>
    <row r="28" spans="1:19" ht="14.25" hidden="1" customHeight="1" x14ac:dyDescent="0.25">
      <c r="A28" s="164"/>
      <c r="B28" s="165"/>
      <c r="C28" s="166"/>
      <c r="D28" s="167"/>
      <c r="E28" s="168"/>
      <c r="F28" s="169"/>
      <c r="G28" s="170">
        <f t="shared" si="8"/>
        <v>0</v>
      </c>
      <c r="H28" s="171"/>
      <c r="I28" s="171">
        <f t="shared" si="9"/>
        <v>0</v>
      </c>
      <c r="J28" s="170">
        <f t="shared" si="10"/>
        <v>0</v>
      </c>
      <c r="K28" s="172">
        <f t="shared" si="10"/>
        <v>0</v>
      </c>
      <c r="M28" s="158">
        <f t="shared" si="11"/>
        <v>0</v>
      </c>
      <c r="N28" s="158">
        <f t="shared" si="12"/>
        <v>0</v>
      </c>
      <c r="O28" s="158">
        <f t="shared" si="13"/>
        <v>0</v>
      </c>
      <c r="P28" s="159">
        <f t="shared" si="14"/>
        <v>0</v>
      </c>
    </row>
    <row r="29" spans="1:19" ht="15.75" hidden="1" customHeight="1" x14ac:dyDescent="0.25">
      <c r="A29" s="441" t="s">
        <v>115</v>
      </c>
      <c r="B29" s="442"/>
      <c r="C29" s="442"/>
      <c r="D29" s="442"/>
      <c r="E29" s="443"/>
      <c r="F29" s="160"/>
      <c r="G29" s="161"/>
      <c r="H29" s="162"/>
      <c r="I29" s="162"/>
      <c r="J29" s="161"/>
      <c r="K29" s="163"/>
      <c r="M29" s="158"/>
      <c r="N29" s="158"/>
      <c r="O29" s="158"/>
      <c r="P29" s="159"/>
    </row>
    <row r="30" spans="1:19" ht="15" hidden="1" customHeight="1" x14ac:dyDescent="0.25">
      <c r="A30" s="164"/>
      <c r="B30" s="165"/>
      <c r="C30" s="166"/>
      <c r="D30" s="167"/>
      <c r="E30" s="168"/>
      <c r="F30" s="169"/>
      <c r="G30" s="170">
        <f t="shared" ref="G30" si="15">+F30*E30</f>
        <v>0</v>
      </c>
      <c r="H30" s="171"/>
      <c r="I30" s="171">
        <f t="shared" ref="I30" si="16">+H30*E30</f>
        <v>0</v>
      </c>
      <c r="J30" s="170">
        <f t="shared" ref="J30:K30" si="17">+H30+F30</f>
        <v>0</v>
      </c>
      <c r="K30" s="172">
        <f t="shared" si="17"/>
        <v>0</v>
      </c>
      <c r="M30" s="158">
        <f t="shared" ref="M30" si="18">+H30</f>
        <v>0</v>
      </c>
      <c r="N30" s="158">
        <f t="shared" ref="N30" si="19">+H30*D30/1000</f>
        <v>0</v>
      </c>
      <c r="O30" s="158">
        <f t="shared" ref="O30" si="20">+J30</f>
        <v>0</v>
      </c>
      <c r="P30" s="159">
        <f t="shared" ref="P30" si="21">+J30*D30/1000</f>
        <v>0</v>
      </c>
    </row>
    <row r="31" spans="1:19" ht="15" hidden="1" customHeight="1" x14ac:dyDescent="0.25">
      <c r="A31" s="164"/>
      <c r="B31" s="165"/>
      <c r="C31" s="166"/>
      <c r="D31" s="167"/>
      <c r="E31" s="168"/>
      <c r="F31" s="169"/>
      <c r="G31" s="170">
        <f t="shared" si="8"/>
        <v>0</v>
      </c>
      <c r="H31" s="171"/>
      <c r="I31" s="171">
        <f t="shared" si="9"/>
        <v>0</v>
      </c>
      <c r="J31" s="170">
        <f t="shared" si="10"/>
        <v>0</v>
      </c>
      <c r="K31" s="172">
        <f t="shared" si="10"/>
        <v>0</v>
      </c>
      <c r="M31" s="158">
        <f t="shared" si="11"/>
        <v>0</v>
      </c>
      <c r="N31" s="158">
        <f t="shared" si="12"/>
        <v>0</v>
      </c>
      <c r="O31" s="158">
        <f t="shared" si="13"/>
        <v>0</v>
      </c>
      <c r="P31" s="159">
        <f t="shared" si="14"/>
        <v>0</v>
      </c>
    </row>
    <row r="32" spans="1:19" ht="15" hidden="1" customHeight="1" x14ac:dyDescent="0.25">
      <c r="A32" s="164"/>
      <c r="B32" s="165"/>
      <c r="C32" s="166"/>
      <c r="D32" s="167"/>
      <c r="E32" s="168"/>
      <c r="F32" s="169"/>
      <c r="G32" s="170">
        <f t="shared" si="8"/>
        <v>0</v>
      </c>
      <c r="H32" s="171"/>
      <c r="I32" s="171">
        <f t="shared" si="9"/>
        <v>0</v>
      </c>
      <c r="J32" s="170">
        <f t="shared" si="10"/>
        <v>0</v>
      </c>
      <c r="K32" s="172">
        <f t="shared" si="10"/>
        <v>0</v>
      </c>
      <c r="M32" s="158">
        <f t="shared" si="11"/>
        <v>0</v>
      </c>
      <c r="N32" s="158">
        <f t="shared" si="12"/>
        <v>0</v>
      </c>
      <c r="O32" s="158">
        <f t="shared" si="13"/>
        <v>0</v>
      </c>
      <c r="P32" s="159">
        <f t="shared" si="14"/>
        <v>0</v>
      </c>
    </row>
    <row r="33" spans="1:16" ht="15" hidden="1" customHeight="1" x14ac:dyDescent="0.25">
      <c r="A33" s="164"/>
      <c r="B33" s="165"/>
      <c r="C33" s="166"/>
      <c r="D33" s="167"/>
      <c r="E33" s="168"/>
      <c r="F33" s="169"/>
      <c r="G33" s="170">
        <f t="shared" si="8"/>
        <v>0</v>
      </c>
      <c r="H33" s="171"/>
      <c r="I33" s="171">
        <f t="shared" si="9"/>
        <v>0</v>
      </c>
      <c r="J33" s="170">
        <f t="shared" si="10"/>
        <v>0</v>
      </c>
      <c r="K33" s="172">
        <f t="shared" si="10"/>
        <v>0</v>
      </c>
      <c r="M33" s="158">
        <f t="shared" si="11"/>
        <v>0</v>
      </c>
      <c r="N33" s="158">
        <f t="shared" si="12"/>
        <v>0</v>
      </c>
      <c r="O33" s="158">
        <f t="shared" si="13"/>
        <v>0</v>
      </c>
      <c r="P33" s="159">
        <f t="shared" si="14"/>
        <v>0</v>
      </c>
    </row>
    <row r="34" spans="1:16" ht="15" hidden="1" customHeight="1" x14ac:dyDescent="0.25">
      <c r="A34" s="164"/>
      <c r="B34" s="165"/>
      <c r="C34" s="166"/>
      <c r="D34" s="167"/>
      <c r="E34" s="168"/>
      <c r="F34" s="169"/>
      <c r="G34" s="170">
        <f t="shared" si="8"/>
        <v>0</v>
      </c>
      <c r="H34" s="171"/>
      <c r="I34" s="171">
        <f t="shared" si="9"/>
        <v>0</v>
      </c>
      <c r="J34" s="170">
        <f t="shared" si="10"/>
        <v>0</v>
      </c>
      <c r="K34" s="172">
        <f t="shared" si="10"/>
        <v>0</v>
      </c>
      <c r="M34" s="158">
        <f t="shared" si="11"/>
        <v>0</v>
      </c>
      <c r="N34" s="158">
        <f t="shared" si="12"/>
        <v>0</v>
      </c>
      <c r="O34" s="158">
        <f t="shared" si="13"/>
        <v>0</v>
      </c>
      <c r="P34" s="159">
        <f t="shared" si="14"/>
        <v>0</v>
      </c>
    </row>
    <row r="35" spans="1:16" ht="15.75" hidden="1" customHeight="1" x14ac:dyDescent="0.25">
      <c r="A35" s="441" t="s">
        <v>116</v>
      </c>
      <c r="B35" s="442"/>
      <c r="C35" s="442"/>
      <c r="D35" s="442"/>
      <c r="E35" s="443"/>
      <c r="F35" s="160"/>
      <c r="G35" s="161"/>
      <c r="H35" s="162"/>
      <c r="I35" s="162"/>
      <c r="J35" s="161"/>
      <c r="K35" s="163"/>
      <c r="M35" s="158"/>
      <c r="N35" s="158"/>
      <c r="O35" s="158"/>
      <c r="P35" s="159"/>
    </row>
    <row r="36" spans="1:16" ht="15" hidden="1" customHeight="1" x14ac:dyDescent="0.25">
      <c r="A36" s="164"/>
      <c r="B36" s="165"/>
      <c r="C36" s="166"/>
      <c r="D36" s="167"/>
      <c r="E36" s="168"/>
      <c r="F36" s="169"/>
      <c r="G36" s="170">
        <f t="shared" ref="G36" si="22">+F36*E36</f>
        <v>0</v>
      </c>
      <c r="H36" s="171"/>
      <c r="I36" s="171">
        <f t="shared" ref="I36" si="23">+H36*E36</f>
        <v>0</v>
      </c>
      <c r="J36" s="170">
        <f t="shared" ref="J36:K36" si="24">+H36+F36</f>
        <v>0</v>
      </c>
      <c r="K36" s="172">
        <f t="shared" si="24"/>
        <v>0</v>
      </c>
      <c r="M36" s="158">
        <f t="shared" ref="M36" si="25">+H36</f>
        <v>0</v>
      </c>
      <c r="N36" s="158">
        <f t="shared" ref="N36" si="26">+H36*D36/1000</f>
        <v>0</v>
      </c>
      <c r="O36" s="158">
        <f t="shared" ref="O36" si="27">+J36</f>
        <v>0</v>
      </c>
      <c r="P36" s="159">
        <f t="shared" ref="P36" si="28">+J36*D36/1000</f>
        <v>0</v>
      </c>
    </row>
    <row r="37" spans="1:16" ht="15" hidden="1" customHeight="1" x14ac:dyDescent="0.25">
      <c r="A37" s="164"/>
      <c r="B37" s="165"/>
      <c r="C37" s="166"/>
      <c r="D37" s="167"/>
      <c r="E37" s="168"/>
      <c r="F37" s="169"/>
      <c r="G37" s="170">
        <f t="shared" si="8"/>
        <v>0</v>
      </c>
      <c r="H37" s="171"/>
      <c r="I37" s="171">
        <f t="shared" si="9"/>
        <v>0</v>
      </c>
      <c r="J37" s="170">
        <f t="shared" si="10"/>
        <v>0</v>
      </c>
      <c r="K37" s="172">
        <f t="shared" si="10"/>
        <v>0</v>
      </c>
      <c r="M37" s="158">
        <f t="shared" si="11"/>
        <v>0</v>
      </c>
      <c r="N37" s="158">
        <f t="shared" si="12"/>
        <v>0</v>
      </c>
      <c r="O37" s="158">
        <f t="shared" si="13"/>
        <v>0</v>
      </c>
      <c r="P37" s="159">
        <f t="shared" si="14"/>
        <v>0</v>
      </c>
    </row>
    <row r="38" spans="1:16" ht="15" hidden="1" customHeight="1" x14ac:dyDescent="0.25">
      <c r="A38" s="164"/>
      <c r="B38" s="165"/>
      <c r="C38" s="166"/>
      <c r="D38" s="167"/>
      <c r="E38" s="168"/>
      <c r="F38" s="169"/>
      <c r="G38" s="170">
        <f t="shared" si="8"/>
        <v>0</v>
      </c>
      <c r="H38" s="171"/>
      <c r="I38" s="171">
        <f t="shared" si="9"/>
        <v>0</v>
      </c>
      <c r="J38" s="170">
        <f t="shared" si="10"/>
        <v>0</v>
      </c>
      <c r="K38" s="172">
        <f t="shared" si="10"/>
        <v>0</v>
      </c>
      <c r="M38" s="158">
        <f t="shared" si="11"/>
        <v>0</v>
      </c>
      <c r="N38" s="158">
        <f t="shared" si="12"/>
        <v>0</v>
      </c>
      <c r="O38" s="158">
        <f t="shared" si="13"/>
        <v>0</v>
      </c>
      <c r="P38" s="159">
        <f t="shared" si="14"/>
        <v>0</v>
      </c>
    </row>
    <row r="39" spans="1:16" ht="15" hidden="1" customHeight="1" x14ac:dyDescent="0.25">
      <c r="A39" s="164"/>
      <c r="B39" s="165"/>
      <c r="C39" s="166"/>
      <c r="D39" s="167"/>
      <c r="E39" s="168"/>
      <c r="F39" s="169"/>
      <c r="G39" s="170">
        <f t="shared" si="8"/>
        <v>0</v>
      </c>
      <c r="H39" s="171"/>
      <c r="I39" s="171">
        <f t="shared" si="9"/>
        <v>0</v>
      </c>
      <c r="J39" s="170">
        <f t="shared" si="10"/>
        <v>0</v>
      </c>
      <c r="K39" s="172">
        <f t="shared" si="10"/>
        <v>0</v>
      </c>
      <c r="M39" s="158">
        <f t="shared" si="11"/>
        <v>0</v>
      </c>
      <c r="N39" s="158">
        <f t="shared" si="12"/>
        <v>0</v>
      </c>
      <c r="O39" s="158">
        <f t="shared" si="13"/>
        <v>0</v>
      </c>
      <c r="P39" s="159">
        <f t="shared" si="14"/>
        <v>0</v>
      </c>
    </row>
    <row r="40" spans="1:16" ht="15" hidden="1" customHeight="1" x14ac:dyDescent="0.25">
      <c r="A40" s="164"/>
      <c r="B40" s="165"/>
      <c r="C40" s="166"/>
      <c r="D40" s="167"/>
      <c r="E40" s="168"/>
      <c r="F40" s="169"/>
      <c r="G40" s="170">
        <f t="shared" si="8"/>
        <v>0</v>
      </c>
      <c r="H40" s="171"/>
      <c r="I40" s="171">
        <f t="shared" si="9"/>
        <v>0</v>
      </c>
      <c r="J40" s="170">
        <f t="shared" ref="J40:K40" si="29">+H40+F40</f>
        <v>0</v>
      </c>
      <c r="K40" s="172">
        <f t="shared" si="29"/>
        <v>0</v>
      </c>
      <c r="M40" s="158">
        <f t="shared" si="11"/>
        <v>0</v>
      </c>
      <c r="N40" s="158">
        <f t="shared" si="12"/>
        <v>0</v>
      </c>
      <c r="O40" s="158">
        <f t="shared" si="13"/>
        <v>0</v>
      </c>
      <c r="P40" s="159">
        <f t="shared" si="14"/>
        <v>0</v>
      </c>
    </row>
    <row r="41" spans="1:16" ht="15.75" hidden="1" customHeight="1" x14ac:dyDescent="0.25">
      <c r="A41" s="441" t="s">
        <v>117</v>
      </c>
      <c r="B41" s="442"/>
      <c r="C41" s="442"/>
      <c r="D41" s="442"/>
      <c r="E41" s="443"/>
      <c r="F41" s="160"/>
      <c r="G41" s="161"/>
      <c r="H41" s="162"/>
      <c r="I41" s="162"/>
      <c r="J41" s="161"/>
      <c r="K41" s="163"/>
      <c r="M41" s="158"/>
      <c r="N41" s="158"/>
      <c r="O41" s="158"/>
      <c r="P41" s="159"/>
    </row>
    <row r="42" spans="1:16" ht="15" hidden="1" customHeight="1" x14ac:dyDescent="0.25">
      <c r="A42" s="164"/>
      <c r="B42" s="165"/>
      <c r="C42" s="166"/>
      <c r="D42" s="167"/>
      <c r="E42" s="168"/>
      <c r="F42" s="169"/>
      <c r="G42" s="170">
        <f t="shared" ref="G42" si="30">+F42*E42</f>
        <v>0</v>
      </c>
      <c r="H42" s="171"/>
      <c r="I42" s="171">
        <f t="shared" ref="I42" si="31">+H42*E42</f>
        <v>0</v>
      </c>
      <c r="J42" s="170">
        <f t="shared" ref="J42:K42" si="32">+H42+F42</f>
        <v>0</v>
      </c>
      <c r="K42" s="172">
        <f t="shared" si="32"/>
        <v>0</v>
      </c>
      <c r="M42" s="158">
        <f t="shared" ref="M42" si="33">+H42</f>
        <v>0</v>
      </c>
      <c r="N42" s="158">
        <f t="shared" ref="N42" si="34">+H42*D42/1000</f>
        <v>0</v>
      </c>
      <c r="O42" s="158">
        <f t="shared" ref="O42" si="35">+J42</f>
        <v>0</v>
      </c>
      <c r="P42" s="159">
        <f t="shared" ref="P42" si="36">+J42*D42/1000</f>
        <v>0</v>
      </c>
    </row>
    <row r="43" spans="1:16" ht="15" hidden="1" customHeight="1" x14ac:dyDescent="0.25">
      <c r="A43" s="164"/>
      <c r="B43" s="165"/>
      <c r="C43" s="166"/>
      <c r="D43" s="167"/>
      <c r="E43" s="168"/>
      <c r="F43" s="169"/>
      <c r="G43" s="170"/>
      <c r="H43" s="171"/>
      <c r="I43" s="171"/>
      <c r="J43" s="170"/>
      <c r="K43" s="172"/>
      <c r="M43" s="158"/>
      <c r="N43" s="158"/>
      <c r="O43" s="158"/>
      <c r="P43" s="159"/>
    </row>
    <row r="44" spans="1:16" ht="15" hidden="1" customHeight="1" x14ac:dyDescent="0.25">
      <c r="A44" s="164"/>
      <c r="B44" s="165"/>
      <c r="C44" s="166"/>
      <c r="D44" s="167"/>
      <c r="E44" s="168"/>
      <c r="F44" s="169"/>
      <c r="G44" s="170">
        <f t="shared" ref="G44:G46" si="37">+F44*E44</f>
        <v>0</v>
      </c>
      <c r="H44" s="171"/>
      <c r="I44" s="171">
        <f t="shared" ref="I44:I46" si="38">+H44*E44</f>
        <v>0</v>
      </c>
      <c r="J44" s="170">
        <f t="shared" ref="J44:K46" si="39">+H44+F44</f>
        <v>0</v>
      </c>
      <c r="K44" s="172">
        <f t="shared" si="39"/>
        <v>0</v>
      </c>
      <c r="M44" s="158">
        <f t="shared" ref="M44:M46" si="40">+H44</f>
        <v>0</v>
      </c>
      <c r="N44" s="158">
        <f t="shared" ref="N44:N46" si="41">+H44*D44/1000</f>
        <v>0</v>
      </c>
      <c r="O44" s="158">
        <f t="shared" ref="O44:O46" si="42">+J44</f>
        <v>0</v>
      </c>
      <c r="P44" s="159">
        <f t="shared" ref="P44:P46" si="43">+J44*D44/1000</f>
        <v>0</v>
      </c>
    </row>
    <row r="45" spans="1:16" ht="15" customHeight="1" x14ac:dyDescent="0.25">
      <c r="A45" s="164"/>
      <c r="B45" s="165"/>
      <c r="C45" s="166"/>
      <c r="D45" s="167"/>
      <c r="E45" s="168"/>
      <c r="F45" s="169"/>
      <c r="G45" s="170">
        <f t="shared" si="37"/>
        <v>0</v>
      </c>
      <c r="H45" s="171"/>
      <c r="I45" s="171">
        <f t="shared" si="38"/>
        <v>0</v>
      </c>
      <c r="J45" s="170">
        <f t="shared" si="39"/>
        <v>0</v>
      </c>
      <c r="K45" s="172">
        <f t="shared" si="39"/>
        <v>0</v>
      </c>
      <c r="M45" s="158">
        <f t="shared" si="40"/>
        <v>0</v>
      </c>
      <c r="N45" s="158">
        <f t="shared" si="41"/>
        <v>0</v>
      </c>
      <c r="O45" s="158">
        <f t="shared" si="42"/>
        <v>0</v>
      </c>
      <c r="P45" s="159">
        <f t="shared" si="43"/>
        <v>0</v>
      </c>
    </row>
    <row r="46" spans="1:16" ht="15" customHeight="1" thickBot="1" x14ac:dyDescent="0.3">
      <c r="A46" s="164"/>
      <c r="B46" s="165"/>
      <c r="C46" s="166"/>
      <c r="D46" s="167"/>
      <c r="E46" s="168"/>
      <c r="F46" s="169"/>
      <c r="G46" s="170">
        <f t="shared" si="37"/>
        <v>0</v>
      </c>
      <c r="H46" s="171"/>
      <c r="I46" s="171">
        <f t="shared" si="38"/>
        <v>0</v>
      </c>
      <c r="J46" s="170">
        <f t="shared" si="39"/>
        <v>0</v>
      </c>
      <c r="K46" s="172">
        <f t="shared" si="39"/>
        <v>0</v>
      </c>
      <c r="M46" s="158">
        <f t="shared" si="40"/>
        <v>0</v>
      </c>
      <c r="N46" s="158">
        <f t="shared" si="41"/>
        <v>0</v>
      </c>
      <c r="O46" s="158">
        <f t="shared" si="42"/>
        <v>0</v>
      </c>
      <c r="P46" s="159">
        <f t="shared" si="43"/>
        <v>0</v>
      </c>
    </row>
    <row r="47" spans="1:16" ht="35.1" customHeight="1" thickBot="1" x14ac:dyDescent="0.3">
      <c r="A47" s="444" t="str">
        <f>CONCATENATE("TOTAL (",A2," ",D2,") =")</f>
        <v>TOTAL (Insulation  Measurements - Level -21 ) =</v>
      </c>
      <c r="B47" s="445"/>
      <c r="C47" s="445"/>
      <c r="D47" s="445"/>
      <c r="E47" s="446"/>
      <c r="F47" s="173">
        <f t="shared" ref="F47:K47" si="44">SUM(F6:F46)</f>
        <v>9.1530000000000005</v>
      </c>
      <c r="G47" s="173">
        <f t="shared" si="44"/>
        <v>474.39999</v>
      </c>
      <c r="H47" s="174">
        <f t="shared" si="44"/>
        <v>0</v>
      </c>
      <c r="I47" s="174">
        <f t="shared" si="44"/>
        <v>0</v>
      </c>
      <c r="J47" s="173">
        <f t="shared" si="44"/>
        <v>9.1530000000000005</v>
      </c>
      <c r="K47" s="175">
        <f t="shared" si="44"/>
        <v>474.39999</v>
      </c>
      <c r="M47" s="158">
        <f>+SUM(M6:M46)</f>
        <v>0</v>
      </c>
      <c r="N47" s="158">
        <f>+SUM(N6:N46)</f>
        <v>0</v>
      </c>
      <c r="O47" s="158">
        <f>+SUM(O6:O46)</f>
        <v>9.1530000000000005</v>
      </c>
      <c r="P47" s="158">
        <f>+SUM(P6:P46)</f>
        <v>0.62240399999999996</v>
      </c>
    </row>
    <row r="48" spans="1:16" x14ac:dyDescent="0.25">
      <c r="I48" s="179"/>
      <c r="J48" s="180"/>
      <c r="K48" s="180"/>
      <c r="M48" s="147"/>
      <c r="N48" s="147"/>
      <c r="O48" s="147"/>
    </row>
    <row r="49" spans="2:15" x14ac:dyDescent="0.25">
      <c r="I49" s="179"/>
      <c r="J49" s="179">
        <f>SUM(J7:J46)</f>
        <v>9.1530000000000005</v>
      </c>
      <c r="K49" s="179">
        <f>SUM(K7:K46)</f>
        <v>474.39999</v>
      </c>
      <c r="M49" s="147"/>
      <c r="N49" s="147"/>
      <c r="O49" s="147"/>
    </row>
    <row r="50" spans="2:15" x14ac:dyDescent="0.25">
      <c r="B50" s="181">
        <f>+A6</f>
        <v>0</v>
      </c>
      <c r="C50" s="182"/>
      <c r="D50" s="182"/>
      <c r="E50" s="183"/>
      <c r="F50" s="184"/>
      <c r="G50" s="184"/>
      <c r="H50" s="185"/>
      <c r="I50" s="185"/>
      <c r="J50" s="184"/>
      <c r="K50" s="184"/>
      <c r="L50" s="149"/>
      <c r="M50" s="147"/>
      <c r="N50" s="147"/>
      <c r="O50" s="147"/>
    </row>
    <row r="51" spans="2:15" ht="25.05" customHeight="1" x14ac:dyDescent="0.25">
      <c r="B51" s="186" t="str">
        <f>A18</f>
        <v>Upto 25 mm Thickness Insulation</v>
      </c>
      <c r="C51" s="187"/>
      <c r="D51" s="187"/>
      <c r="E51" s="188"/>
      <c r="F51" s="189">
        <f t="shared" ref="F51:K51" si="45">+SUM(F8:F46)</f>
        <v>9.1530000000000005</v>
      </c>
      <c r="G51" s="189">
        <f t="shared" si="45"/>
        <v>474.39999</v>
      </c>
      <c r="H51" s="190">
        <f t="shared" si="45"/>
        <v>0</v>
      </c>
      <c r="I51" s="190">
        <f t="shared" si="45"/>
        <v>0</v>
      </c>
      <c r="J51" s="189">
        <f t="shared" si="45"/>
        <v>9.1530000000000005</v>
      </c>
      <c r="K51" s="189">
        <f t="shared" si="45"/>
        <v>474.39999</v>
      </c>
      <c r="L51" s="149"/>
      <c r="M51" s="147"/>
      <c r="N51" s="147"/>
      <c r="O51" s="147"/>
    </row>
    <row r="52" spans="2:15" x14ac:dyDescent="0.25">
      <c r="B52" s="181"/>
      <c r="C52" s="182"/>
      <c r="D52" s="182"/>
      <c r="E52" s="183"/>
      <c r="F52" s="184"/>
      <c r="G52" s="184"/>
      <c r="H52" s="185"/>
      <c r="I52" s="185"/>
      <c r="J52" s="184"/>
      <c r="K52" s="184"/>
      <c r="L52" s="149"/>
      <c r="M52" s="147"/>
      <c r="N52" s="147"/>
      <c r="O52" s="147"/>
    </row>
    <row r="53" spans="2:15" ht="25.05" customHeight="1" x14ac:dyDescent="0.25">
      <c r="B53" s="186"/>
      <c r="C53" s="187"/>
      <c r="D53" s="187"/>
      <c r="E53" s="188"/>
      <c r="F53" s="189"/>
      <c r="G53" s="189"/>
      <c r="H53" s="190"/>
      <c r="I53" s="190"/>
      <c r="J53" s="189"/>
      <c r="K53" s="189"/>
      <c r="L53" s="149"/>
      <c r="M53" s="147"/>
      <c r="N53" s="147"/>
      <c r="O53" s="147"/>
    </row>
    <row r="54" spans="2:15" x14ac:dyDescent="0.25">
      <c r="B54" s="181"/>
      <c r="C54" s="182"/>
      <c r="D54" s="182"/>
      <c r="E54" s="183"/>
      <c r="F54" s="184"/>
      <c r="G54" s="184"/>
      <c r="H54" s="185"/>
      <c r="I54" s="185"/>
      <c r="J54" s="184"/>
      <c r="K54" s="184"/>
      <c r="L54" s="149"/>
      <c r="M54" s="147"/>
      <c r="N54" s="147"/>
      <c r="O54" s="147"/>
    </row>
    <row r="55" spans="2:15" ht="25.05" customHeight="1" x14ac:dyDescent="0.25">
      <c r="B55" s="186"/>
      <c r="C55" s="187"/>
      <c r="D55" s="187"/>
      <c r="E55" s="188"/>
      <c r="F55" s="189"/>
      <c r="G55" s="189"/>
      <c r="H55" s="190"/>
      <c r="I55" s="190"/>
      <c r="J55" s="189"/>
      <c r="K55" s="189"/>
      <c r="L55" s="149"/>
      <c r="M55" s="147"/>
      <c r="N55" s="147"/>
      <c r="O55" s="147"/>
    </row>
    <row r="56" spans="2:15" x14ac:dyDescent="0.25">
      <c r="B56" s="181"/>
      <c r="C56" s="182"/>
      <c r="D56" s="182"/>
      <c r="E56" s="183"/>
      <c r="F56" s="184"/>
      <c r="G56" s="184"/>
      <c r="H56" s="185"/>
      <c r="I56" s="185"/>
      <c r="J56" s="184"/>
      <c r="K56" s="184"/>
      <c r="L56" s="149"/>
      <c r="M56" s="147"/>
      <c r="N56" s="147"/>
      <c r="O56" s="147"/>
    </row>
    <row r="57" spans="2:15" ht="25.05" customHeight="1" x14ac:dyDescent="0.25">
      <c r="B57" s="186"/>
      <c r="C57" s="187"/>
      <c r="D57" s="187"/>
      <c r="E57" s="188"/>
      <c r="F57" s="189"/>
      <c r="G57" s="189"/>
      <c r="H57" s="190"/>
      <c r="I57" s="190"/>
      <c r="J57" s="189"/>
      <c r="K57" s="189"/>
      <c r="L57" s="149"/>
      <c r="M57" s="147"/>
      <c r="N57" s="147"/>
      <c r="O57" s="147"/>
    </row>
    <row r="58" spans="2:15" ht="25.05" customHeight="1" x14ac:dyDescent="0.25">
      <c r="B58" s="193" t="s">
        <v>45</v>
      </c>
      <c r="C58" s="194"/>
      <c r="D58" s="194"/>
      <c r="E58" s="194"/>
      <c r="F58" s="192">
        <f t="shared" ref="F58:K58" si="46">SUM(F50:F57)</f>
        <v>9.1530000000000005</v>
      </c>
      <c r="G58" s="192">
        <f t="shared" si="46"/>
        <v>474.39999</v>
      </c>
      <c r="H58" s="192">
        <f t="shared" si="46"/>
        <v>0</v>
      </c>
      <c r="I58" s="192">
        <f t="shared" si="46"/>
        <v>0</v>
      </c>
      <c r="J58" s="192">
        <f t="shared" si="46"/>
        <v>9.1530000000000005</v>
      </c>
      <c r="K58" s="192">
        <f t="shared" si="46"/>
        <v>474.39999</v>
      </c>
    </row>
    <row r="61" spans="2:15" x14ac:dyDescent="0.25">
      <c r="F61" s="191"/>
    </row>
  </sheetData>
  <mergeCells count="24">
    <mergeCell ref="A47:E47"/>
    <mergeCell ref="A13:E13"/>
    <mergeCell ref="A17:E17"/>
    <mergeCell ref="A18:E18"/>
    <mergeCell ref="A23:E23"/>
    <mergeCell ref="A29:E29"/>
    <mergeCell ref="A35:E35"/>
    <mergeCell ref="M4:M5"/>
    <mergeCell ref="N4:N5"/>
    <mergeCell ref="O4:O5"/>
    <mergeCell ref="P4:P5"/>
    <mergeCell ref="A41:E41"/>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tabColor theme="7" tint="0.39997558519241921"/>
    <pageSetUpPr fitToPage="1"/>
  </sheetPr>
  <dimension ref="A1:P27"/>
  <sheetViews>
    <sheetView zoomScale="85" zoomScaleNormal="85" zoomScaleSheetLayoutView="85" workbookViewId="0">
      <selection activeCell="P13" sqref="P13"/>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171</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25.0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customHeight="1" x14ac:dyDescent="0.25">
      <c r="A6" s="447" t="s">
        <v>148</v>
      </c>
      <c r="B6" s="448"/>
      <c r="C6" s="448"/>
      <c r="D6" s="448"/>
      <c r="E6" s="449"/>
      <c r="F6" s="154"/>
      <c r="G6" s="155">
        <f t="shared" ref="G6:G12" si="0">+F6*E6</f>
        <v>0</v>
      </c>
      <c r="H6" s="156"/>
      <c r="I6" s="156">
        <f t="shared" ref="I6:I12" si="1">+H6*E6</f>
        <v>0</v>
      </c>
      <c r="J6" s="155">
        <f t="shared" ref="J6:K12" si="2">+H6+F6</f>
        <v>0</v>
      </c>
      <c r="K6" s="157">
        <f t="shared" si="2"/>
        <v>0</v>
      </c>
      <c r="M6" s="158">
        <f t="shared" ref="M6:M12" si="3">+H6</f>
        <v>0</v>
      </c>
      <c r="N6" s="158">
        <f t="shared" ref="N6:N12" si="4">+H6*D6/1000</f>
        <v>0</v>
      </c>
      <c r="O6" s="158">
        <f t="shared" ref="O6:O12" si="5">+J6</f>
        <v>0</v>
      </c>
      <c r="P6" s="159">
        <f t="shared" ref="P6:P12" si="6">+J6*D6/1000</f>
        <v>0</v>
      </c>
    </row>
    <row r="7" spans="1:16" ht="15.75" customHeight="1" x14ac:dyDescent="0.25">
      <c r="A7" s="441" t="s">
        <v>168</v>
      </c>
      <c r="B7" s="442"/>
      <c r="C7" s="442"/>
      <c r="D7" s="442"/>
      <c r="E7" s="443"/>
      <c r="F7" s="160"/>
      <c r="G7" s="161"/>
      <c r="H7" s="162"/>
      <c r="I7" s="162"/>
      <c r="J7" s="161"/>
      <c r="K7" s="163"/>
      <c r="M7" s="158"/>
      <c r="N7" s="158"/>
      <c r="O7" s="158"/>
      <c r="P7" s="159"/>
    </row>
    <row r="8" spans="1:16" ht="15" customHeight="1" x14ac:dyDescent="0.25">
      <c r="A8" s="164">
        <v>1</v>
      </c>
      <c r="B8" s="165" t="s">
        <v>150</v>
      </c>
      <c r="C8" s="166"/>
      <c r="D8" s="167">
        <v>25</v>
      </c>
      <c r="E8" s="168">
        <v>51.83</v>
      </c>
      <c r="F8" s="300">
        <v>23.3</v>
      </c>
      <c r="G8" s="170">
        <f t="shared" si="0"/>
        <v>1207.6389999999999</v>
      </c>
      <c r="H8" s="171"/>
      <c r="I8" s="171"/>
      <c r="J8" s="170">
        <f t="shared" si="2"/>
        <v>23.3</v>
      </c>
      <c r="K8" s="172">
        <f t="shared" si="2"/>
        <v>1207.6389999999999</v>
      </c>
      <c r="M8" s="158">
        <f t="shared" si="3"/>
        <v>0</v>
      </c>
      <c r="N8" s="158">
        <f t="shared" si="4"/>
        <v>0</v>
      </c>
      <c r="O8" s="158">
        <f t="shared" si="5"/>
        <v>23.3</v>
      </c>
      <c r="P8" s="159">
        <f t="shared" si="6"/>
        <v>0.58250000000000002</v>
      </c>
    </row>
    <row r="9" spans="1:16" ht="15" customHeight="1" x14ac:dyDescent="0.25">
      <c r="A9" s="164"/>
      <c r="B9" s="165"/>
      <c r="C9" s="166"/>
      <c r="D9" s="167"/>
      <c r="E9" s="168"/>
      <c r="F9" s="169"/>
      <c r="G9" s="170">
        <f t="shared" si="0"/>
        <v>0</v>
      </c>
      <c r="H9" s="171"/>
      <c r="I9" s="171"/>
      <c r="J9" s="170">
        <f t="shared" si="2"/>
        <v>0</v>
      </c>
      <c r="K9" s="172">
        <f t="shared" si="2"/>
        <v>0</v>
      </c>
      <c r="M9" s="158">
        <f t="shared" si="3"/>
        <v>0</v>
      </c>
      <c r="N9" s="158">
        <f t="shared" si="4"/>
        <v>0</v>
      </c>
      <c r="O9" s="158">
        <f t="shared" si="5"/>
        <v>0</v>
      </c>
      <c r="P9" s="159">
        <f t="shared" si="6"/>
        <v>0</v>
      </c>
    </row>
    <row r="10" spans="1:16" ht="15" customHeight="1" x14ac:dyDescent="0.25">
      <c r="A10" s="164"/>
      <c r="B10" s="165"/>
      <c r="C10" s="166"/>
      <c r="D10" s="167"/>
      <c r="E10" s="168"/>
      <c r="F10" s="169"/>
      <c r="G10" s="170">
        <f t="shared" si="0"/>
        <v>0</v>
      </c>
      <c r="H10" s="171"/>
      <c r="I10" s="171"/>
      <c r="J10" s="170">
        <f t="shared" si="2"/>
        <v>0</v>
      </c>
      <c r="K10" s="172">
        <f t="shared" si="2"/>
        <v>0</v>
      </c>
      <c r="M10" s="158">
        <f t="shared" si="3"/>
        <v>0</v>
      </c>
      <c r="N10" s="158">
        <f t="shared" si="4"/>
        <v>0</v>
      </c>
      <c r="O10" s="158">
        <f t="shared" si="5"/>
        <v>0</v>
      </c>
      <c r="P10" s="159">
        <f t="shared" si="6"/>
        <v>0</v>
      </c>
    </row>
    <row r="11" spans="1:16" ht="15"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customHeight="1" thickBot="1" x14ac:dyDescent="0.3">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35.1" customHeight="1" thickBot="1" x14ac:dyDescent="0.3">
      <c r="A13" s="444" t="str">
        <f>CONCATENATE("TOTAL (",A2," ",D2,") =")</f>
        <v>TOTAL (Insulation Measurements - L-22 ) =</v>
      </c>
      <c r="B13" s="445"/>
      <c r="C13" s="445"/>
      <c r="D13" s="445"/>
      <c r="E13" s="446"/>
      <c r="F13" s="173">
        <f t="shared" ref="F13:K13" si="7">SUM(F6:F12)</f>
        <v>23.3</v>
      </c>
      <c r="G13" s="173">
        <f t="shared" si="7"/>
        <v>1207.6389999999999</v>
      </c>
      <c r="H13" s="174">
        <f t="shared" si="7"/>
        <v>0</v>
      </c>
      <c r="I13" s="174">
        <f t="shared" si="7"/>
        <v>0</v>
      </c>
      <c r="J13" s="173">
        <f t="shared" si="7"/>
        <v>23.3</v>
      </c>
      <c r="K13" s="175">
        <f t="shared" si="7"/>
        <v>1207.6389999999999</v>
      </c>
      <c r="M13" s="158">
        <f>+SUM(M6:M12)</f>
        <v>0</v>
      </c>
      <c r="N13" s="158">
        <f>+SUM(N6:N12)</f>
        <v>0</v>
      </c>
      <c r="O13" s="158">
        <f>+SUM(O6:O12)</f>
        <v>23.3</v>
      </c>
      <c r="P13" s="158">
        <f>+SUM(P6:P12)</f>
        <v>0.58250000000000002</v>
      </c>
    </row>
    <row r="14" spans="1:16" x14ac:dyDescent="0.25">
      <c r="I14" s="179"/>
      <c r="J14" s="180"/>
      <c r="K14" s="180"/>
      <c r="M14" s="147"/>
      <c r="N14" s="147"/>
      <c r="O14" s="147"/>
    </row>
    <row r="15" spans="1:16" s="105" customFormat="1" x14ac:dyDescent="0.25">
      <c r="A15" s="176"/>
      <c r="B15" s="177"/>
      <c r="C15" s="142"/>
      <c r="D15" s="142"/>
      <c r="E15" s="178"/>
      <c r="F15" s="178"/>
      <c r="G15" s="178"/>
      <c r="H15" s="178"/>
      <c r="I15" s="179"/>
      <c r="J15" s="179">
        <f>SUM(J6:J12)</f>
        <v>23.3</v>
      </c>
      <c r="K15" s="179">
        <f>SUM(K6:K12)</f>
        <v>1207.6389999999999</v>
      </c>
      <c r="L15" s="142"/>
      <c r="M15" s="147"/>
      <c r="N15" s="147"/>
      <c r="O15" s="147"/>
    </row>
    <row r="16" spans="1:16" s="105" customFormat="1" x14ac:dyDescent="0.25">
      <c r="A16" s="176"/>
      <c r="B16" s="181" t="e">
        <f>+#REF!</f>
        <v>#REF!</v>
      </c>
      <c r="C16" s="182"/>
      <c r="D16" s="182"/>
      <c r="E16" s="183"/>
      <c r="F16" s="184"/>
      <c r="G16" s="184"/>
      <c r="H16" s="185"/>
      <c r="I16" s="185"/>
      <c r="J16" s="184"/>
      <c r="K16" s="184"/>
      <c r="L16" s="149"/>
      <c r="M16" s="147"/>
      <c r="N16" s="147"/>
      <c r="O16" s="147"/>
    </row>
    <row r="17" spans="1:15" s="105" customFormat="1" ht="25.05" customHeight="1" x14ac:dyDescent="0.25">
      <c r="A17" s="176"/>
      <c r="B17" s="186" t="str">
        <f>A7</f>
        <v>Upto 25 mm Thickness Insulation</v>
      </c>
      <c r="C17" s="187"/>
      <c r="D17" s="187"/>
      <c r="E17" s="188"/>
      <c r="F17" s="189">
        <f t="shared" ref="F17:K17" si="8">+SUM(F6:F12)</f>
        <v>23.3</v>
      </c>
      <c r="G17" s="189">
        <f t="shared" si="8"/>
        <v>1207.6389999999999</v>
      </c>
      <c r="H17" s="190">
        <f t="shared" si="8"/>
        <v>0</v>
      </c>
      <c r="I17" s="190">
        <f t="shared" si="8"/>
        <v>0</v>
      </c>
      <c r="J17" s="189">
        <f t="shared" si="8"/>
        <v>23.3</v>
      </c>
      <c r="K17" s="189">
        <f t="shared" si="8"/>
        <v>1207.6389999999999</v>
      </c>
      <c r="L17" s="149"/>
      <c r="M17" s="147"/>
      <c r="N17" s="147"/>
      <c r="O17" s="147"/>
    </row>
    <row r="18" spans="1:15" s="105" customFormat="1" x14ac:dyDescent="0.25">
      <c r="A18" s="176"/>
      <c r="B18" s="181"/>
      <c r="C18" s="182"/>
      <c r="D18" s="182"/>
      <c r="E18" s="183"/>
      <c r="F18" s="184"/>
      <c r="G18" s="184"/>
      <c r="H18" s="185"/>
      <c r="I18" s="185"/>
      <c r="J18" s="184"/>
      <c r="K18" s="184"/>
      <c r="L18" s="149"/>
      <c r="M18" s="147"/>
      <c r="N18" s="147"/>
      <c r="O18" s="147"/>
    </row>
    <row r="19" spans="1:15" s="105" customFormat="1" ht="25.05" customHeight="1" x14ac:dyDescent="0.25">
      <c r="A19" s="176"/>
      <c r="B19" s="186"/>
      <c r="C19" s="187"/>
      <c r="D19" s="187"/>
      <c r="E19" s="188"/>
      <c r="F19" s="189"/>
      <c r="G19" s="189"/>
      <c r="H19" s="190"/>
      <c r="I19" s="190"/>
      <c r="J19" s="189"/>
      <c r="K19" s="189"/>
      <c r="L19" s="149"/>
      <c r="M19" s="147"/>
      <c r="N19" s="147"/>
      <c r="O19" s="147"/>
    </row>
    <row r="20" spans="1:15" s="105" customFormat="1" x14ac:dyDescent="0.25">
      <c r="A20" s="176"/>
      <c r="B20" s="181"/>
      <c r="C20" s="182"/>
      <c r="D20" s="182"/>
      <c r="E20" s="183"/>
      <c r="F20" s="184"/>
      <c r="G20" s="184"/>
      <c r="H20" s="185"/>
      <c r="I20" s="185"/>
      <c r="J20" s="184"/>
      <c r="K20" s="184"/>
      <c r="L20" s="149"/>
      <c r="M20" s="147"/>
      <c r="N20" s="147"/>
      <c r="O20" s="147"/>
    </row>
    <row r="21" spans="1:15" s="105" customFormat="1" ht="25.05" customHeight="1" x14ac:dyDescent="0.25">
      <c r="A21" s="176"/>
      <c r="B21" s="186"/>
      <c r="C21" s="187"/>
      <c r="D21" s="187"/>
      <c r="E21" s="188"/>
      <c r="F21" s="189"/>
      <c r="G21" s="189"/>
      <c r="H21" s="190"/>
      <c r="I21" s="190"/>
      <c r="J21" s="189"/>
      <c r="K21" s="189"/>
      <c r="L21" s="149"/>
      <c r="M21" s="147"/>
      <c r="N21" s="147"/>
      <c r="O21" s="147"/>
    </row>
    <row r="22" spans="1:15" s="105" customFormat="1" x14ac:dyDescent="0.25">
      <c r="A22" s="176"/>
      <c r="B22" s="181"/>
      <c r="C22" s="182"/>
      <c r="D22" s="182"/>
      <c r="E22" s="183"/>
      <c r="F22" s="184"/>
      <c r="G22" s="184"/>
      <c r="H22" s="185"/>
      <c r="I22" s="185"/>
      <c r="J22" s="184"/>
      <c r="K22" s="184"/>
      <c r="L22" s="149"/>
      <c r="M22" s="147"/>
      <c r="N22" s="147"/>
      <c r="O22" s="147"/>
    </row>
    <row r="23" spans="1:15" s="105" customFormat="1" ht="25.05" customHeight="1" x14ac:dyDescent="0.25">
      <c r="A23" s="176"/>
      <c r="B23" s="186"/>
      <c r="C23" s="187"/>
      <c r="D23" s="187"/>
      <c r="E23" s="188"/>
      <c r="F23" s="189"/>
      <c r="G23" s="189"/>
      <c r="H23" s="190"/>
      <c r="I23" s="190"/>
      <c r="J23" s="189"/>
      <c r="K23" s="189"/>
      <c r="L23" s="149"/>
      <c r="M23" s="147"/>
      <c r="N23" s="147"/>
      <c r="O23" s="147"/>
    </row>
    <row r="24" spans="1:15" s="105" customFormat="1" ht="25.05" customHeight="1" x14ac:dyDescent="0.25">
      <c r="A24" s="176"/>
      <c r="B24" s="193" t="s">
        <v>45</v>
      </c>
      <c r="C24" s="194"/>
      <c r="D24" s="194"/>
      <c r="E24" s="194"/>
      <c r="F24" s="192">
        <f t="shared" ref="F24:K24" si="9">SUM(F16:F23)</f>
        <v>23.3</v>
      </c>
      <c r="G24" s="192">
        <f t="shared" si="9"/>
        <v>1207.6389999999999</v>
      </c>
      <c r="H24" s="192">
        <f t="shared" si="9"/>
        <v>0</v>
      </c>
      <c r="I24" s="192">
        <f t="shared" si="9"/>
        <v>0</v>
      </c>
      <c r="J24" s="192">
        <f t="shared" si="9"/>
        <v>23.3</v>
      </c>
      <c r="K24" s="192">
        <f t="shared" si="9"/>
        <v>1207.6389999999999</v>
      </c>
      <c r="L24" s="142"/>
    </row>
    <row r="27" spans="1:15" s="105" customFormat="1" x14ac:dyDescent="0.25">
      <c r="A27" s="176"/>
      <c r="B27" s="177"/>
      <c r="C27" s="142"/>
      <c r="D27" s="142"/>
      <c r="E27" s="178"/>
      <c r="F27" s="191"/>
      <c r="G27" s="178"/>
      <c r="H27" s="178"/>
      <c r="I27" s="178"/>
      <c r="J27" s="178"/>
      <c r="K27" s="178"/>
      <c r="L27" s="142"/>
    </row>
  </sheetData>
  <mergeCells count="18">
    <mergeCell ref="O4:O5"/>
    <mergeCell ref="P4:P5"/>
    <mergeCell ref="A6:E6"/>
    <mergeCell ref="J2:K2"/>
    <mergeCell ref="J3:K3"/>
    <mergeCell ref="A4:A5"/>
    <mergeCell ref="B4:B5"/>
    <mergeCell ref="C4:C5"/>
    <mergeCell ref="D4:D5"/>
    <mergeCell ref="E4:E5"/>
    <mergeCell ref="F4:G4"/>
    <mergeCell ref="H4:I4"/>
    <mergeCell ref="J4:J5"/>
    <mergeCell ref="A7:E7"/>
    <mergeCell ref="A13:E13"/>
    <mergeCell ref="K4:K5"/>
    <mergeCell ref="M4:M5"/>
    <mergeCell ref="N4:N5"/>
  </mergeCells>
  <printOptions horizontalCentered="1"/>
  <pageMargins left="0.25" right="0.25" top="0.75" bottom="0.75" header="0.3" footer="0.3"/>
  <pageSetup paperSize="9" scale="6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pageSetUpPr fitToPage="1"/>
  </sheetPr>
  <dimension ref="A1:L49"/>
  <sheetViews>
    <sheetView zoomScale="85" zoomScaleNormal="85" workbookViewId="0">
      <selection activeCell="L43" sqref="L43"/>
    </sheetView>
  </sheetViews>
  <sheetFormatPr defaultColWidth="11.44140625" defaultRowHeight="13.8" x14ac:dyDescent="0.25"/>
  <cols>
    <col min="1" max="1" width="5.77734375" style="111" customWidth="1"/>
    <col min="2" max="2" width="30.77734375" style="111" customWidth="1"/>
    <col min="3" max="4" width="14.77734375" style="112" customWidth="1"/>
    <col min="5" max="6" width="14.77734375" style="113" customWidth="1"/>
    <col min="7" max="7" width="14.77734375" style="114" customWidth="1"/>
    <col min="8" max="8" width="15.77734375" style="114" customWidth="1"/>
    <col min="9" max="9" width="14.21875" style="111" bestFit="1" customWidth="1"/>
    <col min="10" max="10" width="14.21875" style="111" customWidth="1"/>
    <col min="11" max="12" width="12.77734375" style="115" customWidth="1"/>
    <col min="13" max="16384" width="11.44140625" style="111"/>
  </cols>
  <sheetData>
    <row r="1" spans="1:12" ht="20.100000000000001" customHeight="1" x14ac:dyDescent="0.25"/>
    <row r="2" spans="1:12" ht="20.100000000000001" customHeight="1" x14ac:dyDescent="0.25"/>
    <row r="3" spans="1:12" ht="20.100000000000001" customHeight="1" x14ac:dyDescent="0.25"/>
    <row r="4" spans="1:12" ht="20.100000000000001" customHeight="1" x14ac:dyDescent="0.25"/>
    <row r="5" spans="1:12" ht="20.100000000000001" customHeight="1" x14ac:dyDescent="0.25"/>
    <row r="6" spans="1:12" ht="15" customHeight="1" x14ac:dyDescent="0.25">
      <c r="A6" s="75" t="s">
        <v>31</v>
      </c>
      <c r="B6" s="108"/>
      <c r="C6" s="107"/>
      <c r="G6" s="416">
        <f>+'1172-001'!H11</f>
        <v>44977</v>
      </c>
      <c r="H6" s="416"/>
    </row>
    <row r="7" spans="1:12" ht="15" customHeight="1" x14ac:dyDescent="0.25">
      <c r="A7" s="106"/>
      <c r="B7" s="108"/>
      <c r="C7" s="107"/>
      <c r="G7" s="416" t="str">
        <f>+'1172-001'!H12</f>
        <v>PY-2927-1172-009</v>
      </c>
      <c r="H7" s="416"/>
    </row>
    <row r="8" spans="1:12" ht="15" customHeight="1" thickBot="1" x14ac:dyDescent="0.3">
      <c r="A8" s="106"/>
      <c r="B8" s="116"/>
      <c r="C8" s="109"/>
      <c r="D8" s="109"/>
      <c r="E8" s="117"/>
      <c r="F8" s="117"/>
      <c r="G8" s="118"/>
    </row>
    <row r="9" spans="1:12" ht="20.100000000000001" customHeight="1" thickTop="1" x14ac:dyDescent="0.25">
      <c r="A9" s="417" t="s">
        <v>32</v>
      </c>
      <c r="B9" s="419" t="s">
        <v>15</v>
      </c>
      <c r="C9" s="421" t="s">
        <v>33</v>
      </c>
      <c r="D9" s="421"/>
      <c r="E9" s="422" t="s">
        <v>17</v>
      </c>
      <c r="F9" s="422"/>
      <c r="G9" s="419" t="s">
        <v>18</v>
      </c>
      <c r="H9" s="423"/>
    </row>
    <row r="10" spans="1:12" ht="20.100000000000001" customHeight="1" thickBot="1" x14ac:dyDescent="0.3">
      <c r="A10" s="418"/>
      <c r="B10" s="420"/>
      <c r="C10" s="119" t="s">
        <v>19</v>
      </c>
      <c r="D10" s="119" t="s">
        <v>20</v>
      </c>
      <c r="E10" s="120" t="s">
        <v>19</v>
      </c>
      <c r="F10" s="120" t="s">
        <v>20</v>
      </c>
      <c r="G10" s="121" t="s">
        <v>34</v>
      </c>
      <c r="H10" s="122" t="s">
        <v>35</v>
      </c>
    </row>
    <row r="11" spans="1:12" ht="7.5" customHeight="1" thickTop="1" thickBot="1" x14ac:dyDescent="0.3">
      <c r="A11" s="123"/>
      <c r="B11" s="124"/>
      <c r="C11" s="125"/>
      <c r="D11" s="125"/>
      <c r="E11" s="126"/>
      <c r="F11" s="126"/>
      <c r="G11" s="124"/>
      <c r="H11" s="127"/>
    </row>
    <row r="12" spans="1:12" ht="20.100000000000001" customHeight="1" thickTop="1" thickBot="1" x14ac:dyDescent="0.3">
      <c r="A12" s="411" t="s">
        <v>36</v>
      </c>
      <c r="B12" s="412"/>
      <c r="C12" s="412"/>
      <c r="D12" s="412"/>
      <c r="E12" s="412"/>
      <c r="F12" s="412"/>
      <c r="G12" s="412"/>
      <c r="H12" s="413"/>
      <c r="K12" s="128" t="s">
        <v>46</v>
      </c>
      <c r="L12" s="129" t="s">
        <v>47</v>
      </c>
    </row>
    <row r="13" spans="1:12" ht="20.100000000000001" customHeight="1" thickTop="1" x14ac:dyDescent="0.25">
      <c r="A13" s="301"/>
      <c r="B13" s="302"/>
      <c r="C13" s="302"/>
      <c r="D13" s="302"/>
      <c r="E13" s="302"/>
      <c r="F13" s="302"/>
      <c r="G13" s="302"/>
      <c r="H13" s="303"/>
      <c r="K13" s="128"/>
      <c r="L13" s="129"/>
    </row>
    <row r="14" spans="1:12" ht="24.75" customHeight="1" x14ac:dyDescent="0.25">
      <c r="A14" s="93">
        <v>1</v>
      </c>
      <c r="B14" s="130" t="s">
        <v>177</v>
      </c>
      <c r="C14" s="131">
        <f>'sc--b-01'!F61</f>
        <v>285.34800000000007</v>
      </c>
      <c r="D14" s="131">
        <f>'sc--b-01'!G61</f>
        <v>22737.011120000003</v>
      </c>
      <c r="E14" s="132">
        <f>'sc--b-01'!H61</f>
        <v>17.68</v>
      </c>
      <c r="F14" s="132">
        <f>'sc--b-01'!I61</f>
        <v>1019.9592</v>
      </c>
      <c r="G14" s="131">
        <f>'sc--b-01'!J61</f>
        <v>303.02800000000008</v>
      </c>
      <c r="H14" s="133">
        <f>'sc--b-01'!K61</f>
        <v>23756.970320000004</v>
      </c>
      <c r="I14" s="134"/>
      <c r="J14" s="134"/>
      <c r="K14" s="135">
        <f>'sc--b-01'!N61</f>
        <v>1.0608</v>
      </c>
      <c r="L14" s="135">
        <f>'sc--b-01'!P61</f>
        <v>32.664679999999997</v>
      </c>
    </row>
    <row r="15" spans="1:12" ht="24.75" customHeight="1" x14ac:dyDescent="0.25">
      <c r="A15" s="93">
        <f>A14+1</f>
        <v>2</v>
      </c>
      <c r="B15" s="130" t="s">
        <v>228</v>
      </c>
      <c r="C15" s="131">
        <f>'SC-GL'!G93</f>
        <v>2148.3881000000001</v>
      </c>
      <c r="D15" s="131">
        <f>'SC-GL'!H93</f>
        <v>166774.09165999998</v>
      </c>
      <c r="E15" s="132">
        <f>'SC-GL'!I93</f>
        <v>519.46029999999996</v>
      </c>
      <c r="F15" s="132">
        <f>'SC-GL'!J93</f>
        <v>39780.269774</v>
      </c>
      <c r="G15" s="131">
        <f>'SC-GL'!K93</f>
        <v>2667.8484000000003</v>
      </c>
      <c r="H15" s="133">
        <f>'SC-GL'!L93</f>
        <v>206554.36143400002</v>
      </c>
      <c r="I15" s="134"/>
      <c r="J15" s="134"/>
      <c r="K15" s="135"/>
      <c r="L15" s="135">
        <f>'SC-GL'!Q93</f>
        <v>216.70046800000003</v>
      </c>
    </row>
    <row r="16" spans="1:12" ht="24.75" customHeight="1" x14ac:dyDescent="0.25">
      <c r="A16" s="93">
        <f t="shared" ref="A16:A21" si="0">A15+1</f>
        <v>3</v>
      </c>
      <c r="B16" s="130" t="s">
        <v>189</v>
      </c>
      <c r="C16" s="131">
        <f>'SC-L-01'!G43</f>
        <v>19.2</v>
      </c>
      <c r="D16" s="131">
        <f>'SC-L-01'!H43</f>
        <v>1248.9599999999998</v>
      </c>
      <c r="E16" s="132">
        <f>'SC-L-01'!I43</f>
        <v>0</v>
      </c>
      <c r="F16" s="132">
        <f>'SC-L-01'!J43</f>
        <v>0</v>
      </c>
      <c r="G16" s="131">
        <f>'SC-L-01'!K43</f>
        <v>19.2</v>
      </c>
      <c r="H16" s="133">
        <f>'SC-L-01'!L43</f>
        <v>1248.9599999999998</v>
      </c>
      <c r="I16" s="134"/>
      <c r="J16" s="134"/>
      <c r="K16" s="135"/>
      <c r="L16" s="135">
        <f>'SC-L-01'!Q43</f>
        <v>1.44</v>
      </c>
    </row>
    <row r="17" spans="1:12" ht="24.75" customHeight="1" x14ac:dyDescent="0.25">
      <c r="A17" s="93">
        <f t="shared" si="0"/>
        <v>4</v>
      </c>
      <c r="B17" s="130" t="s">
        <v>190</v>
      </c>
      <c r="C17" s="131">
        <f>'SC-L-02'!G62</f>
        <v>604.08000000000004</v>
      </c>
      <c r="D17" s="131">
        <f>'SC-L-02'!H62</f>
        <v>50676.003300000004</v>
      </c>
      <c r="E17" s="132">
        <f>'SC-L-02'!I62</f>
        <v>0</v>
      </c>
      <c r="F17" s="132">
        <f>'SC-L-02'!J62</f>
        <v>0</v>
      </c>
      <c r="G17" s="131">
        <f>'SC-L-02'!K62</f>
        <v>604.08000000000004</v>
      </c>
      <c r="H17" s="133">
        <f>'SC-L-02'!L62</f>
        <v>50676.003300000004</v>
      </c>
      <c r="I17" s="134"/>
      <c r="J17" s="134"/>
      <c r="K17" s="135"/>
      <c r="L17" s="135">
        <f>'SC-L-02'!Q62</f>
        <v>22.073599999999999</v>
      </c>
    </row>
    <row r="18" spans="1:12" ht="24.75" customHeight="1" x14ac:dyDescent="0.25">
      <c r="A18" s="93">
        <f t="shared" si="0"/>
        <v>5</v>
      </c>
      <c r="B18" s="130" t="s">
        <v>191</v>
      </c>
      <c r="C18" s="131"/>
      <c r="D18" s="131"/>
      <c r="E18" s="132"/>
      <c r="F18" s="132"/>
      <c r="G18" s="131"/>
      <c r="H18" s="133"/>
      <c r="I18" s="134"/>
      <c r="J18" s="134"/>
      <c r="K18" s="135"/>
      <c r="L18" s="135"/>
    </row>
    <row r="19" spans="1:12" ht="24.75" customHeight="1" x14ac:dyDescent="0.25">
      <c r="A19" s="93">
        <f t="shared" si="0"/>
        <v>6</v>
      </c>
      <c r="B19" s="130" t="s">
        <v>192</v>
      </c>
      <c r="C19" s="131">
        <f>'SC-L-4'!G57</f>
        <v>1156.9182000000001</v>
      </c>
      <c r="D19" s="131">
        <f>'SC-L-4'!H57</f>
        <v>92664.993939999986</v>
      </c>
      <c r="E19" s="132">
        <f>'SC-L-4'!I57</f>
        <v>0</v>
      </c>
      <c r="F19" s="132">
        <f>'SC-L-4'!J57</f>
        <v>0</v>
      </c>
      <c r="G19" s="131">
        <f>'SC-L-4'!K57</f>
        <v>1156.9182000000001</v>
      </c>
      <c r="H19" s="133">
        <f>'SC-L-4'!L57</f>
        <v>92664.993939999986</v>
      </c>
      <c r="I19" s="134"/>
      <c r="J19" s="134"/>
      <c r="K19" s="135"/>
      <c r="L19" s="135">
        <f>'SC-L-4'!Q57</f>
        <v>66.410610000000005</v>
      </c>
    </row>
    <row r="20" spans="1:12" ht="24.75" customHeight="1" x14ac:dyDescent="0.25">
      <c r="A20" s="93">
        <f t="shared" si="0"/>
        <v>7</v>
      </c>
      <c r="B20" s="130" t="s">
        <v>193</v>
      </c>
      <c r="C20" s="131">
        <f>'sc-05'!G47</f>
        <v>31.58</v>
      </c>
      <c r="D20" s="131">
        <f>'sc-05'!H47</f>
        <v>3829.0749999999998</v>
      </c>
      <c r="E20" s="132">
        <f>'sc-05'!I47</f>
        <v>0</v>
      </c>
      <c r="F20" s="132">
        <f>'sc-05'!J47</f>
        <v>0</v>
      </c>
      <c r="G20" s="131">
        <f>'sc-05'!K47</f>
        <v>31.58</v>
      </c>
      <c r="H20" s="133">
        <f>'sc-05'!L47</f>
        <v>3829.0749999999998</v>
      </c>
      <c r="I20" s="134"/>
      <c r="J20" s="134"/>
      <c r="K20" s="135">
        <f>'sc-05'!O47</f>
        <v>0</v>
      </c>
      <c r="L20" s="135">
        <f>'sc-05'!Q47</f>
        <v>6.3160000000000007</v>
      </c>
    </row>
    <row r="21" spans="1:12" ht="24.75" customHeight="1" x14ac:dyDescent="0.25">
      <c r="A21" s="93">
        <f t="shared" si="0"/>
        <v>8</v>
      </c>
      <c r="B21" s="130" t="s">
        <v>194</v>
      </c>
      <c r="C21" s="131">
        <f>'SC-06'!F50</f>
        <v>174.74</v>
      </c>
      <c r="D21" s="131">
        <f>'SC-06'!G50</f>
        <v>12083.827400000002</v>
      </c>
      <c r="E21" s="132">
        <f>'SC-06'!H50</f>
        <v>0</v>
      </c>
      <c r="F21" s="132">
        <f>'SC-06'!I50</f>
        <v>0</v>
      </c>
      <c r="G21" s="131">
        <f>'SC-06'!J50</f>
        <v>174.74</v>
      </c>
      <c r="H21" s="133">
        <f>'SC-06'!K50</f>
        <v>12083.827400000002</v>
      </c>
      <c r="I21" s="134"/>
      <c r="J21" s="134"/>
      <c r="K21" s="135">
        <f>'SC-06'!N50</f>
        <v>0</v>
      </c>
      <c r="L21" s="135">
        <f>'SC-06'!P50</f>
        <v>11.88232</v>
      </c>
    </row>
    <row r="22" spans="1:12" ht="24.75" customHeight="1" x14ac:dyDescent="0.25">
      <c r="A22" s="93">
        <f>A21+1</f>
        <v>9</v>
      </c>
      <c r="B22" s="130" t="s">
        <v>266</v>
      </c>
      <c r="C22" s="131">
        <f>'sc-07'!F50</f>
        <v>26.315999999999999</v>
      </c>
      <c r="D22" s="131">
        <f>'sc-07'!G50</f>
        <v>1638.1709999999998</v>
      </c>
      <c r="E22" s="132">
        <f>'sc-07'!H50</f>
        <v>0</v>
      </c>
      <c r="F22" s="132">
        <f>'sc-07'!I50</f>
        <v>0</v>
      </c>
      <c r="G22" s="131">
        <f>'sc-07'!J50</f>
        <v>26.315999999999999</v>
      </c>
      <c r="H22" s="133">
        <f>'sc-07'!K50</f>
        <v>1638.1709999999998</v>
      </c>
      <c r="I22" s="134"/>
      <c r="J22" s="134"/>
      <c r="K22" s="135"/>
      <c r="L22" s="135"/>
    </row>
    <row r="23" spans="1:12" ht="24.75" customHeight="1" x14ac:dyDescent="0.25">
      <c r="A23" s="93">
        <f t="shared" ref="A23" si="1">A22+1</f>
        <v>10</v>
      </c>
      <c r="B23" s="130" t="s">
        <v>267</v>
      </c>
      <c r="C23" s="131">
        <f>'sc-08'!F47</f>
        <v>10</v>
      </c>
      <c r="D23" s="131">
        <f>'sc-08'!G47</f>
        <v>622.5</v>
      </c>
      <c r="E23" s="132">
        <f>'sc-08'!H47</f>
        <v>0</v>
      </c>
      <c r="F23" s="132">
        <f>'sc-08'!I47</f>
        <v>0</v>
      </c>
      <c r="G23" s="131">
        <f>'sc-08'!J47</f>
        <v>10</v>
      </c>
      <c r="H23" s="133">
        <f>'sc-08'!K47</f>
        <v>622.5</v>
      </c>
      <c r="I23" s="134"/>
      <c r="J23" s="134"/>
      <c r="K23" s="135"/>
      <c r="L23" s="135">
        <f>'sc-08'!P47</f>
        <v>0.68</v>
      </c>
    </row>
    <row r="24" spans="1:12" ht="24.75" customHeight="1" x14ac:dyDescent="0.25">
      <c r="A24" s="93">
        <f>A23+1</f>
        <v>11</v>
      </c>
      <c r="B24" s="130" t="s">
        <v>403</v>
      </c>
      <c r="C24" s="131"/>
      <c r="D24" s="131"/>
      <c r="E24" s="132"/>
      <c r="F24" s="132"/>
      <c r="G24" s="131"/>
      <c r="H24" s="133"/>
      <c r="I24" s="134"/>
      <c r="J24" s="134"/>
      <c r="K24" s="135"/>
      <c r="L24" s="135"/>
    </row>
    <row r="25" spans="1:12" ht="24.75" customHeight="1" x14ac:dyDescent="0.25">
      <c r="A25" s="93">
        <f t="shared" ref="A25:A42" si="2">A24+1</f>
        <v>12</v>
      </c>
      <c r="B25" s="130" t="s">
        <v>404</v>
      </c>
      <c r="C25" s="131">
        <f>'SC-10'!F54</f>
        <v>247.91</v>
      </c>
      <c r="D25" s="131">
        <f>'SC-10'!G54</f>
        <v>15432.397499999999</v>
      </c>
      <c r="E25" s="132">
        <f>'SC-10'!H54</f>
        <v>24.3</v>
      </c>
      <c r="F25" s="132">
        <f>'SC-10'!I54</f>
        <v>3868.317</v>
      </c>
      <c r="G25" s="131">
        <f>'SC-10'!J54</f>
        <v>272.20999999999998</v>
      </c>
      <c r="H25" s="133">
        <f>'SC-10'!K54</f>
        <v>19300.714499999998</v>
      </c>
      <c r="I25" s="134"/>
      <c r="J25" s="134"/>
      <c r="K25" s="135">
        <f>'SC-10'!N54</f>
        <v>4.8600000000000003</v>
      </c>
      <c r="L25" s="135">
        <f>'SC-10'!P54</f>
        <v>21.717880000000001</v>
      </c>
    </row>
    <row r="26" spans="1:12" ht="24.75" customHeight="1" x14ac:dyDescent="0.25">
      <c r="A26" s="93">
        <f t="shared" si="2"/>
        <v>13</v>
      </c>
      <c r="B26" s="130" t="s">
        <v>318</v>
      </c>
      <c r="C26" s="131">
        <f>'SC-14'!F47</f>
        <v>14</v>
      </c>
      <c r="D26" s="131">
        <f>'SC-14'!G47</f>
        <v>1125.18</v>
      </c>
      <c r="E26" s="132">
        <f>'SC-14'!H47</f>
        <v>0</v>
      </c>
      <c r="F26" s="132">
        <f>'SC-14'!I47</f>
        <v>0</v>
      </c>
      <c r="G26" s="131">
        <f>'SC-14'!J47</f>
        <v>14</v>
      </c>
      <c r="H26" s="133">
        <f>'SC-14'!K47</f>
        <v>1125.18</v>
      </c>
      <c r="I26" s="134"/>
      <c r="J26" s="134"/>
      <c r="K26" s="135"/>
      <c r="L26" s="135">
        <f>'SC-14'!P47</f>
        <v>0.7</v>
      </c>
    </row>
    <row r="27" spans="1:12" ht="24.75" customHeight="1" x14ac:dyDescent="0.25">
      <c r="A27" s="93">
        <f t="shared" si="2"/>
        <v>14</v>
      </c>
      <c r="B27" s="130" t="s">
        <v>151</v>
      </c>
      <c r="C27" s="131"/>
      <c r="D27" s="131"/>
      <c r="E27" s="132"/>
      <c r="F27" s="132"/>
      <c r="G27" s="131"/>
      <c r="H27" s="133"/>
      <c r="I27" s="134"/>
      <c r="J27" s="134"/>
      <c r="K27" s="135"/>
      <c r="L27" s="135"/>
    </row>
    <row r="28" spans="1:12" ht="24.75" customHeight="1" x14ac:dyDescent="0.25">
      <c r="A28" s="93">
        <f t="shared" si="2"/>
        <v>15</v>
      </c>
      <c r="B28" s="130" t="s">
        <v>152</v>
      </c>
      <c r="C28" s="131">
        <f>'SC-16'!F47</f>
        <v>24.306000000000001</v>
      </c>
      <c r="D28" s="131">
        <f>'SC-16'!G47</f>
        <v>1784.8485000000003</v>
      </c>
      <c r="E28" s="132">
        <f>'SC-16'!H47</f>
        <v>0</v>
      </c>
      <c r="F28" s="132">
        <f>'SC-16'!I47</f>
        <v>0</v>
      </c>
      <c r="G28" s="131">
        <f>'SC-16'!J47</f>
        <v>24.306000000000001</v>
      </c>
      <c r="H28" s="133">
        <f>'SC-16'!K47</f>
        <v>1784.8485000000003</v>
      </c>
      <c r="I28" s="134"/>
      <c r="J28" s="134"/>
      <c r="K28" s="135"/>
      <c r="L28" s="135">
        <f>'SC-16'!P47</f>
        <v>1.3828080000000003</v>
      </c>
    </row>
    <row r="29" spans="1:12" ht="24.75" customHeight="1" x14ac:dyDescent="0.25">
      <c r="A29" s="93">
        <f t="shared" si="2"/>
        <v>16</v>
      </c>
      <c r="B29" s="130" t="s">
        <v>153</v>
      </c>
      <c r="C29" s="131"/>
      <c r="D29" s="131"/>
      <c r="E29" s="132"/>
      <c r="F29" s="132"/>
      <c r="G29" s="131"/>
      <c r="H29" s="133"/>
      <c r="I29" s="134"/>
      <c r="J29" s="134"/>
      <c r="K29" s="135"/>
      <c r="L29" s="135"/>
    </row>
    <row r="30" spans="1:12" ht="24.75" customHeight="1" x14ac:dyDescent="0.25">
      <c r="A30" s="93">
        <f t="shared" si="2"/>
        <v>17</v>
      </c>
      <c r="B30" s="130" t="s">
        <v>154</v>
      </c>
      <c r="C30" s="131">
        <f>'SC-18'!F47</f>
        <v>258.07299999999998</v>
      </c>
      <c r="D30" s="131">
        <f>'SC-18'!G47</f>
        <v>18921.105780000002</v>
      </c>
      <c r="E30" s="132">
        <f>'SC-18'!H47</f>
        <v>0</v>
      </c>
      <c r="F30" s="132">
        <f>'SC-18'!I47</f>
        <v>0</v>
      </c>
      <c r="G30" s="131">
        <f>'SC-18'!J47</f>
        <v>258.07299999999998</v>
      </c>
      <c r="H30" s="133">
        <f>'SC-18'!K47</f>
        <v>18921.105780000002</v>
      </c>
      <c r="I30" s="134"/>
      <c r="J30" s="134"/>
      <c r="K30" s="135">
        <f>'SC-18'!N47</f>
        <v>0</v>
      </c>
      <c r="L30" s="135">
        <f>'SC-18'!P47</f>
        <v>18.381634999999999</v>
      </c>
    </row>
    <row r="31" spans="1:12" ht="24.75" customHeight="1" x14ac:dyDescent="0.25">
      <c r="A31" s="93">
        <f t="shared" si="2"/>
        <v>18</v>
      </c>
      <c r="B31" s="130" t="s">
        <v>155</v>
      </c>
      <c r="C31" s="131">
        <f>'SC-19'!F46</f>
        <v>259.3</v>
      </c>
      <c r="D31" s="131">
        <f>'SC-19'!G46</f>
        <v>15421.502700000001</v>
      </c>
      <c r="E31" s="132">
        <f>'SC-19'!H46</f>
        <v>0</v>
      </c>
      <c r="F31" s="132">
        <f>'SC-19'!I46</f>
        <v>0</v>
      </c>
      <c r="G31" s="131">
        <f>'SC-19'!J46</f>
        <v>259.3</v>
      </c>
      <c r="H31" s="133">
        <f>'SC-19'!K46</f>
        <v>15421.502700000001</v>
      </c>
      <c r="I31" s="134"/>
      <c r="J31" s="134"/>
      <c r="K31" s="135">
        <f>'SC-19'!N46</f>
        <v>0</v>
      </c>
      <c r="L31" s="135">
        <f>'SC-19'!P46</f>
        <v>13.443899999999999</v>
      </c>
    </row>
    <row r="32" spans="1:12" ht="24.75" customHeight="1" x14ac:dyDescent="0.25">
      <c r="A32" s="93">
        <f t="shared" si="2"/>
        <v>19</v>
      </c>
      <c r="B32" s="130" t="s">
        <v>156</v>
      </c>
      <c r="C32" s="131">
        <f>'sc-l-20'!F47</f>
        <v>22</v>
      </c>
      <c r="D32" s="131">
        <f>'sc-l-20'!G47</f>
        <v>1922.14</v>
      </c>
      <c r="E32" s="132">
        <f>'sc-l-20'!H47</f>
        <v>0</v>
      </c>
      <c r="F32" s="132">
        <f>'sc-l-20'!I47</f>
        <v>0</v>
      </c>
      <c r="G32" s="131">
        <f>'sc-l-20'!J47</f>
        <v>22</v>
      </c>
      <c r="H32" s="133">
        <f>'sc-l-20'!K47</f>
        <v>1922.14</v>
      </c>
      <c r="I32" s="134"/>
      <c r="J32" s="134"/>
      <c r="K32" s="135">
        <f>'sc-l-20'!N47</f>
        <v>0</v>
      </c>
      <c r="L32" s="135">
        <f>'sc-l-20'!P47</f>
        <v>1.496</v>
      </c>
    </row>
    <row r="33" spans="1:12" ht="24.75" customHeight="1" x14ac:dyDescent="0.25">
      <c r="A33" s="93">
        <f t="shared" si="2"/>
        <v>20</v>
      </c>
      <c r="B33" s="130" t="s">
        <v>157</v>
      </c>
      <c r="C33" s="131">
        <f>'SC-21'!F46</f>
        <v>9.1530000000000005</v>
      </c>
      <c r="D33" s="131">
        <f>'SC-21'!G46</f>
        <v>569.77425000000005</v>
      </c>
      <c r="E33" s="132">
        <f>'SC-21'!H46</f>
        <v>0</v>
      </c>
      <c r="F33" s="132">
        <f>'SC-21'!I46</f>
        <v>0</v>
      </c>
      <c r="G33" s="131">
        <f>'SC-21'!J46</f>
        <v>9.1530000000000005</v>
      </c>
      <c r="H33" s="133">
        <f>'SC-21'!K46</f>
        <v>569.77425000000005</v>
      </c>
      <c r="I33" s="134"/>
      <c r="J33" s="134"/>
      <c r="K33" s="135"/>
      <c r="L33" s="135">
        <f>'sc-l-22'!P47</f>
        <v>1.5844</v>
      </c>
    </row>
    <row r="34" spans="1:12" ht="24.75" customHeight="1" x14ac:dyDescent="0.25">
      <c r="A34" s="93">
        <f t="shared" si="2"/>
        <v>21</v>
      </c>
      <c r="B34" s="130" t="s">
        <v>158</v>
      </c>
      <c r="C34" s="131">
        <f>'sc-l-22'!F47</f>
        <v>23.3</v>
      </c>
      <c r="D34" s="131">
        <f>'sc-l-22'!G47</f>
        <v>2035.7210000000002</v>
      </c>
      <c r="E34" s="132">
        <f>'sc-l-22'!H47</f>
        <v>0</v>
      </c>
      <c r="F34" s="132">
        <f>'sc-l-22'!I47</f>
        <v>0</v>
      </c>
      <c r="G34" s="131">
        <f>'sc-l-22'!J47</f>
        <v>23.3</v>
      </c>
      <c r="H34" s="133">
        <f>'sc-l-22'!K47</f>
        <v>2035.7210000000002</v>
      </c>
      <c r="I34" s="134"/>
      <c r="J34" s="134"/>
      <c r="K34" s="135">
        <f>'sc-l-22'!N47</f>
        <v>0</v>
      </c>
      <c r="L34" s="135">
        <f>'sc-l-22'!P47</f>
        <v>1.5844</v>
      </c>
    </row>
    <row r="35" spans="1:12" ht="24.75" customHeight="1" x14ac:dyDescent="0.25">
      <c r="A35" s="93">
        <f t="shared" si="2"/>
        <v>22</v>
      </c>
      <c r="B35" s="130" t="s">
        <v>159</v>
      </c>
      <c r="C35" s="131">
        <f>'SC-L-23'!F52</f>
        <v>794.86500000000001</v>
      </c>
      <c r="D35" s="131">
        <f>'SC-L-23'!G52</f>
        <v>53609.212449999999</v>
      </c>
      <c r="E35" s="132">
        <f>'SC-L-23'!H52</f>
        <v>36.93</v>
      </c>
      <c r="F35" s="132">
        <f>'SC-L-23'!I52</f>
        <v>3583.6872000000003</v>
      </c>
      <c r="G35" s="131">
        <f>'SC-L-23'!J52</f>
        <v>831.79499999999996</v>
      </c>
      <c r="H35" s="133">
        <f>'SC-L-23'!K52</f>
        <v>57192.899649999999</v>
      </c>
      <c r="I35" s="134"/>
      <c r="J35" s="134"/>
      <c r="K35" s="135"/>
      <c r="L35" s="135">
        <f>'SC-L-23'!P52</f>
        <v>62.553739999999998</v>
      </c>
    </row>
    <row r="36" spans="1:12" ht="24.75" customHeight="1" x14ac:dyDescent="0.25">
      <c r="A36" s="93">
        <f t="shared" si="2"/>
        <v>23</v>
      </c>
      <c r="B36" s="130" t="s">
        <v>160</v>
      </c>
      <c r="C36" s="131"/>
      <c r="D36" s="131"/>
      <c r="E36" s="132"/>
      <c r="F36" s="132"/>
      <c r="G36" s="131"/>
      <c r="H36" s="133"/>
      <c r="I36" s="134"/>
      <c r="J36" s="134"/>
      <c r="K36" s="135"/>
      <c r="L36" s="135"/>
    </row>
    <row r="37" spans="1:12" ht="24.75" customHeight="1" x14ac:dyDescent="0.25">
      <c r="A37" s="93">
        <f t="shared" si="2"/>
        <v>24</v>
      </c>
      <c r="B37" s="130" t="s">
        <v>161</v>
      </c>
      <c r="C37" s="131">
        <f>'SC-L-25'!G49</f>
        <v>123.996</v>
      </c>
      <c r="D37" s="131">
        <f>'SC-L-25'!H49</f>
        <v>7693.4885999999997</v>
      </c>
      <c r="E37" s="132">
        <f>'SC-L-25'!I49</f>
        <v>0</v>
      </c>
      <c r="F37" s="132">
        <f>'SC-L-25'!J49</f>
        <v>0</v>
      </c>
      <c r="G37" s="131">
        <f>'SC-L-25'!K49</f>
        <v>123.996</v>
      </c>
      <c r="H37" s="133">
        <f>'SC-L-25'!L49</f>
        <v>7693.4885999999997</v>
      </c>
      <c r="I37" s="134"/>
      <c r="J37" s="134"/>
      <c r="K37" s="135">
        <f>'SC-L-25'!O49</f>
        <v>0</v>
      </c>
      <c r="L37" s="135">
        <f>'SC-L-25'!Q49</f>
        <v>8.3874079999999989</v>
      </c>
    </row>
    <row r="38" spans="1:12" ht="24.75" customHeight="1" x14ac:dyDescent="0.25">
      <c r="A38" s="93">
        <f t="shared" si="2"/>
        <v>25</v>
      </c>
      <c r="B38" s="130" t="s">
        <v>162</v>
      </c>
      <c r="C38" s="131">
        <f>'SC-L-26'!F49</f>
        <v>504.23999999999995</v>
      </c>
      <c r="D38" s="131">
        <f>'SC-L-26'!G49</f>
        <v>43532.268799999998</v>
      </c>
      <c r="E38" s="132">
        <f>'SC-L-26'!H49</f>
        <v>0</v>
      </c>
      <c r="F38" s="132">
        <f>'SC-L-26'!I49</f>
        <v>0</v>
      </c>
      <c r="G38" s="131">
        <f>'SC-L-26'!J49</f>
        <v>504.23999999999995</v>
      </c>
      <c r="H38" s="133">
        <f>'SC-L-26'!K49</f>
        <v>43532.268799999998</v>
      </c>
      <c r="I38" s="134"/>
      <c r="J38" s="134"/>
      <c r="K38" s="135">
        <f>'SC-L-26'!N49</f>
        <v>0</v>
      </c>
      <c r="L38" s="135">
        <f>'SC-L-26'!P49</f>
        <v>33.690399999999997</v>
      </c>
    </row>
    <row r="39" spans="1:12" ht="24.75" customHeight="1" x14ac:dyDescent="0.25">
      <c r="A39" s="93">
        <f t="shared" si="2"/>
        <v>26</v>
      </c>
      <c r="B39" s="130" t="s">
        <v>163</v>
      </c>
      <c r="C39" s="131">
        <f>'sc-l-27'!G49</f>
        <v>371.78999999999996</v>
      </c>
      <c r="D39" s="131">
        <f>'sc-l-27'!H49</f>
        <v>32318.865099999999</v>
      </c>
      <c r="E39" s="132">
        <f>'sc-l-27'!I49</f>
        <v>0</v>
      </c>
      <c r="F39" s="132">
        <f>'sc-l-27'!J49</f>
        <v>0</v>
      </c>
      <c r="G39" s="131">
        <f>'sc-l-27'!K49</f>
        <v>371.78999999999996</v>
      </c>
      <c r="H39" s="133">
        <f>'sc-l-27'!L49</f>
        <v>32318.865099999999</v>
      </c>
      <c r="I39" s="134"/>
      <c r="J39" s="134"/>
      <c r="K39" s="135">
        <f>'sc-l-27'!O49</f>
        <v>0</v>
      </c>
      <c r="L39" s="135">
        <f>'sc-l-27'!Q49</f>
        <v>25.237400000000001</v>
      </c>
    </row>
    <row r="40" spans="1:12" ht="24.75" customHeight="1" x14ac:dyDescent="0.25">
      <c r="A40" s="93">
        <f t="shared" si="2"/>
        <v>27</v>
      </c>
      <c r="B40" s="130" t="s">
        <v>164</v>
      </c>
      <c r="C40" s="131">
        <f>'sc-l-28'!F49</f>
        <v>102.53</v>
      </c>
      <c r="D40" s="131">
        <f>'sc-l-28'!G49</f>
        <v>9075.3997000000018</v>
      </c>
      <c r="E40" s="132">
        <f>'sc-l-28'!H49</f>
        <v>0</v>
      </c>
      <c r="F40" s="132">
        <f>'sc-l-28'!I49</f>
        <v>0</v>
      </c>
      <c r="G40" s="131">
        <f>'sc-l-28'!J49</f>
        <v>102.53</v>
      </c>
      <c r="H40" s="133">
        <f>'sc-l-28'!K49</f>
        <v>9075.3997000000018</v>
      </c>
      <c r="I40" s="134"/>
      <c r="J40" s="134"/>
      <c r="K40" s="135">
        <f>'sc-l-28'!N49</f>
        <v>0</v>
      </c>
      <c r="L40" s="135">
        <f>'sc-l-28'!P49</f>
        <v>7.1758800000000003</v>
      </c>
    </row>
    <row r="41" spans="1:12" ht="24.75" customHeight="1" x14ac:dyDescent="0.25">
      <c r="A41" s="93">
        <f t="shared" si="2"/>
        <v>28</v>
      </c>
      <c r="B41" s="130" t="s">
        <v>165</v>
      </c>
      <c r="C41" s="131">
        <f>'sc-l-29'!G38</f>
        <v>621.83995000000004</v>
      </c>
      <c r="D41" s="131">
        <f>'sc-l-29'!H38</f>
        <v>69433.500456499998</v>
      </c>
      <c r="E41" s="132">
        <f>'sc-l-29'!I38</f>
        <v>0</v>
      </c>
      <c r="F41" s="132">
        <f>'sc-l-29'!J38</f>
        <v>0</v>
      </c>
      <c r="G41" s="131">
        <f>'sc-l-29'!K38</f>
        <v>621.83995000000004</v>
      </c>
      <c r="H41" s="133">
        <f>'sc-l-29'!L38</f>
        <v>69433.500456499998</v>
      </c>
      <c r="I41" s="134"/>
      <c r="J41" s="134"/>
      <c r="K41" s="135">
        <f>'sc-l-29'!O38</f>
        <v>0</v>
      </c>
      <c r="L41" s="135">
        <f>'sc-l-29'!Q38</f>
        <v>64.790363999999997</v>
      </c>
    </row>
    <row r="42" spans="1:12" ht="24.75" customHeight="1" thickBot="1" x14ac:dyDescent="0.3">
      <c r="A42" s="93">
        <f t="shared" si="2"/>
        <v>29</v>
      </c>
      <c r="B42" s="130" t="s">
        <v>275</v>
      </c>
      <c r="C42" s="320">
        <f>'SC-L-30'!G42</f>
        <v>24.52</v>
      </c>
      <c r="D42" s="320">
        <f>'SC-L-30'!H42</f>
        <v>1342.2248</v>
      </c>
      <c r="E42" s="321">
        <f>'SC-L-30'!I42</f>
        <v>0</v>
      </c>
      <c r="F42" s="321">
        <f>'SC-L-30'!J42</f>
        <v>0</v>
      </c>
      <c r="G42" s="320">
        <f>'SC-L-30'!K42</f>
        <v>24.52</v>
      </c>
      <c r="H42" s="322">
        <f>'SC-L-30'!L42</f>
        <v>1342.2248</v>
      </c>
      <c r="I42" s="134"/>
      <c r="J42" s="134"/>
      <c r="K42" s="135">
        <f>'SC-L-30'!O42</f>
        <v>0</v>
      </c>
      <c r="L42" s="135">
        <f>'SC-L-30'!Q42</f>
        <v>1.226</v>
      </c>
    </row>
    <row r="43" spans="1:12" s="140" customFormat="1" ht="35.1" customHeight="1" thickTop="1" thickBot="1" x14ac:dyDescent="0.3">
      <c r="A43" s="414" t="s">
        <v>3</v>
      </c>
      <c r="B43" s="415"/>
      <c r="C43" s="136">
        <f>SUM(C14:C42)</f>
        <v>7858.3932499999992</v>
      </c>
      <c r="D43" s="136">
        <f t="shared" ref="D43:H43" si="3">SUM(D14:D42)</f>
        <v>626492.2630565</v>
      </c>
      <c r="E43" s="137">
        <f t="shared" si="3"/>
        <v>598.37029999999982</v>
      </c>
      <c r="F43" s="137">
        <f t="shared" si="3"/>
        <v>48252.233174000001</v>
      </c>
      <c r="G43" s="136">
        <f t="shared" si="3"/>
        <v>8456.7635499999997</v>
      </c>
      <c r="H43" s="138">
        <f t="shared" si="3"/>
        <v>674744.49623049994</v>
      </c>
      <c r="I43" s="134"/>
      <c r="J43" s="134"/>
      <c r="K43" s="139">
        <f>SUM(K27:K41)</f>
        <v>0</v>
      </c>
      <c r="L43" s="139">
        <f>SUM(L14:L42)</f>
        <v>621.51989299999991</v>
      </c>
    </row>
    <row r="44" spans="1:12" ht="18" customHeight="1" thickTop="1" x14ac:dyDescent="0.25">
      <c r="C44" s="111"/>
      <c r="D44" s="111"/>
      <c r="F44" s="111"/>
      <c r="G44" s="111"/>
      <c r="H44" s="111"/>
    </row>
    <row r="45" spans="1:12" ht="20.100000000000001" customHeight="1" x14ac:dyDescent="0.25">
      <c r="C45" s="111"/>
      <c r="D45" s="111"/>
      <c r="E45" s="141"/>
      <c r="F45" s="111"/>
      <c r="G45" s="111"/>
      <c r="H45" s="111"/>
    </row>
    <row r="46" spans="1:12" x14ac:dyDescent="0.25">
      <c r="K46" s="115">
        <f>E43*K43/1000</f>
        <v>0</v>
      </c>
      <c r="L46" s="115">
        <f>L43*G43/1000</f>
        <v>5256.046776722299</v>
      </c>
    </row>
    <row r="47" spans="1:12" x14ac:dyDescent="0.25">
      <c r="C47" s="111"/>
      <c r="D47" s="111"/>
      <c r="E47" s="141"/>
      <c r="F47" s="111"/>
      <c r="G47" s="111"/>
      <c r="H47" s="111"/>
    </row>
    <row r="48" spans="1:12" x14ac:dyDescent="0.25">
      <c r="C48" s="111"/>
      <c r="D48" s="111"/>
      <c r="E48" s="141"/>
      <c r="F48" s="111"/>
      <c r="G48" s="111"/>
      <c r="H48" s="111"/>
    </row>
    <row r="49" spans="3:8" x14ac:dyDescent="0.25">
      <c r="C49" s="111"/>
      <c r="E49" s="141"/>
      <c r="F49" s="111"/>
      <c r="G49" s="111"/>
      <c r="H49" s="111"/>
    </row>
  </sheetData>
  <mergeCells count="9">
    <mergeCell ref="A12:H12"/>
    <mergeCell ref="A43:B43"/>
    <mergeCell ref="G6:H6"/>
    <mergeCell ref="G7:H7"/>
    <mergeCell ref="A9:A10"/>
    <mergeCell ref="B9:B10"/>
    <mergeCell ref="C9:D9"/>
    <mergeCell ref="E9:F9"/>
    <mergeCell ref="G9:H9"/>
  </mergeCells>
  <phoneticPr fontId="59" type="noConversion"/>
  <printOptions horizontalCentered="1"/>
  <pageMargins left="0.25" right="0.2" top="0.25" bottom="0.75" header="0.3" footer="0.3"/>
  <pageSetup paperSize="9" scale="80" fitToHeight="0"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tabColor theme="7" tint="0.39997558519241921"/>
    <pageSetUpPr fitToPage="1"/>
  </sheetPr>
  <dimension ref="A1:R42"/>
  <sheetViews>
    <sheetView topLeftCell="A22" zoomScale="85" zoomScaleNormal="85" zoomScaleSheetLayoutView="85" workbookViewId="0">
      <selection activeCell="G32" sqref="G32"/>
    </sheetView>
  </sheetViews>
  <sheetFormatPr defaultColWidth="9.21875" defaultRowHeight="13.2" x14ac:dyDescent="0.25"/>
  <cols>
    <col min="1" max="1" width="3.77734375" style="176" customWidth="1"/>
    <col min="2" max="2" width="28.77734375" style="177" customWidth="1"/>
    <col min="3" max="3" width="18.4414062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348</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269</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2" si="3">+H9</f>
        <v>0</v>
      </c>
      <c r="N9" s="158">
        <f t="shared" ref="N9:N22" si="4">+H9*D9/1000</f>
        <v>0</v>
      </c>
      <c r="O9" s="158">
        <f t="shared" ref="O9:O22" si="5">+J9</f>
        <v>0</v>
      </c>
      <c r="P9" s="159">
        <f t="shared" ref="P9:P22"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8"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8" ht="15.75" customHeight="1" x14ac:dyDescent="0.25">
      <c r="A18" s="441" t="s">
        <v>168</v>
      </c>
      <c r="B18" s="442"/>
      <c r="C18" s="442"/>
      <c r="D18" s="442"/>
      <c r="E18" s="443"/>
      <c r="F18" s="160"/>
      <c r="G18" s="161"/>
      <c r="H18" s="162"/>
      <c r="I18" s="162"/>
      <c r="J18" s="161"/>
      <c r="K18" s="163"/>
      <c r="M18" s="158"/>
      <c r="N18" s="158"/>
      <c r="O18" s="158"/>
      <c r="P18" s="159"/>
    </row>
    <row r="19" spans="1:18" ht="29.25" customHeight="1" x14ac:dyDescent="0.25">
      <c r="A19" s="164">
        <v>1</v>
      </c>
      <c r="B19" s="165" t="s">
        <v>347</v>
      </c>
      <c r="C19" s="166" t="s">
        <v>346</v>
      </c>
      <c r="D19" s="167">
        <v>25</v>
      </c>
      <c r="E19" s="168">
        <v>51.83</v>
      </c>
      <c r="F19" s="169">
        <v>90.54</v>
      </c>
      <c r="G19" s="170">
        <v>4692.6882000000005</v>
      </c>
      <c r="H19" s="171"/>
      <c r="I19" s="171"/>
      <c r="J19" s="170">
        <f t="shared" ref="J19:K22" si="7">+H19+F19</f>
        <v>90.54</v>
      </c>
      <c r="K19" s="172">
        <f t="shared" si="7"/>
        <v>4692.6882000000005</v>
      </c>
      <c r="L19" s="142">
        <v>62.25</v>
      </c>
      <c r="M19" s="158">
        <f t="shared" si="3"/>
        <v>0</v>
      </c>
      <c r="N19" s="158">
        <f t="shared" si="4"/>
        <v>0</v>
      </c>
      <c r="O19" s="158">
        <f t="shared" si="5"/>
        <v>90.54</v>
      </c>
      <c r="P19" s="159">
        <f t="shared" si="6"/>
        <v>2.2635000000000001</v>
      </c>
    </row>
    <row r="20" spans="1:18" ht="30" customHeight="1" x14ac:dyDescent="0.25">
      <c r="A20" s="164">
        <v>1</v>
      </c>
      <c r="B20" s="165" t="s">
        <v>380</v>
      </c>
      <c r="C20" s="166" t="s">
        <v>381</v>
      </c>
      <c r="D20" s="167">
        <v>25</v>
      </c>
      <c r="E20" s="168">
        <v>51.83</v>
      </c>
      <c r="F20" s="169">
        <v>55.79</v>
      </c>
      <c r="G20" s="170">
        <v>2891.5956999999999</v>
      </c>
      <c r="H20" s="171"/>
      <c r="I20" s="171">
        <f t="shared" ref="I20:I22" si="8">+H20*E20</f>
        <v>0</v>
      </c>
      <c r="J20" s="170">
        <f t="shared" si="7"/>
        <v>55.79</v>
      </c>
      <c r="K20" s="172">
        <f t="shared" si="7"/>
        <v>2891.5956999999999</v>
      </c>
      <c r="M20" s="158">
        <f t="shared" si="3"/>
        <v>0</v>
      </c>
      <c r="N20" s="158">
        <f t="shared" si="4"/>
        <v>0</v>
      </c>
      <c r="O20" s="158">
        <f t="shared" si="5"/>
        <v>55.79</v>
      </c>
      <c r="P20" s="159">
        <f t="shared" si="6"/>
        <v>1.3947499999999999</v>
      </c>
      <c r="R20" s="142" t="s">
        <v>187</v>
      </c>
    </row>
    <row r="21" spans="1:18" ht="28.5" customHeight="1" x14ac:dyDescent="0.25">
      <c r="A21" s="164">
        <v>2</v>
      </c>
      <c r="B21" s="165" t="s">
        <v>427</v>
      </c>
      <c r="C21" s="166" t="s">
        <v>381</v>
      </c>
      <c r="D21" s="167">
        <v>25</v>
      </c>
      <c r="E21" s="168">
        <v>51.83</v>
      </c>
      <c r="F21" s="169">
        <v>67.91</v>
      </c>
      <c r="G21" s="170">
        <v>3519.7752999999998</v>
      </c>
      <c r="H21" s="171"/>
      <c r="I21" s="171">
        <f t="shared" si="8"/>
        <v>0</v>
      </c>
      <c r="J21" s="170">
        <f t="shared" si="7"/>
        <v>67.91</v>
      </c>
      <c r="K21" s="172">
        <f t="shared" si="7"/>
        <v>3519.7752999999998</v>
      </c>
      <c r="M21" s="158">
        <f t="shared" si="3"/>
        <v>0</v>
      </c>
      <c r="N21" s="158">
        <f t="shared" si="4"/>
        <v>0</v>
      </c>
      <c r="O21" s="158">
        <f t="shared" si="5"/>
        <v>67.91</v>
      </c>
      <c r="P21" s="159">
        <f t="shared" si="6"/>
        <v>1.6977500000000001</v>
      </c>
    </row>
    <row r="22" spans="1:18" ht="36" customHeight="1" x14ac:dyDescent="0.25">
      <c r="A22" s="164">
        <v>3</v>
      </c>
      <c r="B22" s="165" t="s">
        <v>428</v>
      </c>
      <c r="C22" s="166" t="s">
        <v>381</v>
      </c>
      <c r="D22" s="167">
        <v>25</v>
      </c>
      <c r="E22" s="168">
        <v>51.83</v>
      </c>
      <c r="F22" s="169">
        <v>67.319999999999993</v>
      </c>
      <c r="G22" s="170">
        <v>3489.1955999999996</v>
      </c>
      <c r="H22" s="171"/>
      <c r="I22" s="171">
        <f t="shared" si="8"/>
        <v>0</v>
      </c>
      <c r="J22" s="170">
        <f t="shared" si="7"/>
        <v>67.319999999999993</v>
      </c>
      <c r="K22" s="172">
        <f t="shared" si="7"/>
        <v>3489.1955999999996</v>
      </c>
      <c r="M22" s="158">
        <f t="shared" si="3"/>
        <v>0</v>
      </c>
      <c r="N22" s="158">
        <f t="shared" si="4"/>
        <v>0</v>
      </c>
      <c r="O22" s="158">
        <f t="shared" si="5"/>
        <v>67.319999999999993</v>
      </c>
      <c r="P22" s="159">
        <f t="shared" si="6"/>
        <v>1.6829999999999998</v>
      </c>
    </row>
    <row r="23" spans="1:18" ht="24.75" customHeight="1" x14ac:dyDescent="0.25">
      <c r="A23" s="164">
        <v>4</v>
      </c>
      <c r="B23" s="165" t="s">
        <v>406</v>
      </c>
      <c r="C23" s="166" t="s">
        <v>400</v>
      </c>
      <c r="D23" s="167">
        <v>68</v>
      </c>
      <c r="E23" s="168">
        <v>51.83</v>
      </c>
      <c r="F23" s="338">
        <f>22.55*0.9</f>
        <v>20.295000000000002</v>
      </c>
      <c r="G23" s="170">
        <v>1051.88985</v>
      </c>
      <c r="H23" s="171"/>
      <c r="I23" s="171">
        <f t="shared" ref="I23" si="9">+H23*E23</f>
        <v>0</v>
      </c>
      <c r="J23" s="170">
        <f t="shared" ref="J23:K23" si="10">+H23+F23</f>
        <v>20.295000000000002</v>
      </c>
      <c r="K23" s="172">
        <f t="shared" si="10"/>
        <v>1051.88985</v>
      </c>
      <c r="M23" s="158">
        <f t="shared" ref="M23" si="11">+H23</f>
        <v>0</v>
      </c>
      <c r="N23" s="158">
        <f t="shared" ref="N23" si="12">+H23*D23/1000</f>
        <v>0</v>
      </c>
      <c r="O23" s="158">
        <f t="shared" ref="O23" si="13">+J23</f>
        <v>20.295000000000002</v>
      </c>
      <c r="P23" s="159">
        <f t="shared" ref="P23" si="14">+J23*D23/1000</f>
        <v>1.3800600000000001</v>
      </c>
    </row>
    <row r="24" spans="1:18" ht="15" customHeight="1" x14ac:dyDescent="0.25">
      <c r="A24" s="164"/>
      <c r="B24" s="165"/>
      <c r="C24" s="166"/>
      <c r="D24" s="167"/>
      <c r="E24" s="168"/>
      <c r="F24" s="169"/>
      <c r="G24" s="170"/>
      <c r="H24" s="171"/>
      <c r="I24" s="171"/>
      <c r="J24" s="170"/>
      <c r="K24" s="172"/>
      <c r="M24" s="158"/>
      <c r="N24" s="158"/>
      <c r="O24" s="158"/>
      <c r="P24" s="159"/>
    </row>
    <row r="25" spans="1:18" ht="15" customHeight="1" x14ac:dyDescent="0.25">
      <c r="A25" s="164"/>
      <c r="B25" s="165"/>
      <c r="C25" s="166"/>
      <c r="D25" s="167"/>
      <c r="E25" s="168"/>
      <c r="F25" s="169"/>
      <c r="G25" s="170">
        <f t="shared" ref="G25:G27" si="15">+F25*E25</f>
        <v>0</v>
      </c>
      <c r="H25" s="171"/>
      <c r="I25" s="171">
        <f t="shared" ref="I25:I27" si="16">+H25*E25</f>
        <v>0</v>
      </c>
      <c r="J25" s="170">
        <f t="shared" ref="J25:K27" si="17">+H25+F25</f>
        <v>0</v>
      </c>
      <c r="K25" s="172">
        <f t="shared" si="17"/>
        <v>0</v>
      </c>
      <c r="M25" s="158">
        <f t="shared" ref="M25:M27" si="18">+H25</f>
        <v>0</v>
      </c>
      <c r="N25" s="158">
        <f t="shared" ref="N25:N27" si="19">+H25*D25/1000</f>
        <v>0</v>
      </c>
      <c r="O25" s="158">
        <f t="shared" ref="O25:O27" si="20">+J25</f>
        <v>0</v>
      </c>
      <c r="P25" s="159">
        <f t="shared" ref="P25:P27" si="21">+J25*D25/1000</f>
        <v>0</v>
      </c>
    </row>
    <row r="26" spans="1:18" ht="15" customHeight="1" x14ac:dyDescent="0.25">
      <c r="A26" s="164"/>
      <c r="B26" s="165"/>
      <c r="C26" s="166"/>
      <c r="D26" s="167"/>
      <c r="E26" s="168"/>
      <c r="F26" s="169"/>
      <c r="G26" s="170">
        <f t="shared" si="15"/>
        <v>0</v>
      </c>
      <c r="H26" s="171"/>
      <c r="I26" s="171">
        <f t="shared" si="16"/>
        <v>0</v>
      </c>
      <c r="J26" s="170">
        <f t="shared" si="17"/>
        <v>0</v>
      </c>
      <c r="K26" s="172">
        <f t="shared" si="17"/>
        <v>0</v>
      </c>
      <c r="M26" s="158">
        <f t="shared" si="18"/>
        <v>0</v>
      </c>
      <c r="N26" s="158">
        <f t="shared" si="19"/>
        <v>0</v>
      </c>
      <c r="O26" s="158">
        <f t="shared" si="20"/>
        <v>0</v>
      </c>
      <c r="P26" s="159">
        <f t="shared" si="21"/>
        <v>0</v>
      </c>
    </row>
    <row r="27" spans="1:18" ht="15" customHeight="1" thickBot="1" x14ac:dyDescent="0.3">
      <c r="A27" s="164"/>
      <c r="B27" s="165"/>
      <c r="C27" s="166"/>
      <c r="D27" s="167"/>
      <c r="E27" s="168"/>
      <c r="F27" s="169"/>
      <c r="G27" s="170">
        <f t="shared" si="15"/>
        <v>0</v>
      </c>
      <c r="H27" s="171"/>
      <c r="I27" s="171">
        <f t="shared" si="16"/>
        <v>0</v>
      </c>
      <c r="J27" s="170">
        <f t="shared" si="17"/>
        <v>0</v>
      </c>
      <c r="K27" s="172">
        <f t="shared" si="17"/>
        <v>0</v>
      </c>
      <c r="M27" s="158">
        <f t="shared" si="18"/>
        <v>0</v>
      </c>
      <c r="N27" s="158">
        <f t="shared" si="19"/>
        <v>0</v>
      </c>
      <c r="O27" s="158">
        <f t="shared" si="20"/>
        <v>0</v>
      </c>
      <c r="P27" s="159">
        <f t="shared" si="21"/>
        <v>0</v>
      </c>
    </row>
    <row r="28" spans="1:18" ht="35.1" customHeight="1" thickBot="1" x14ac:dyDescent="0.3">
      <c r="A28" s="444" t="str">
        <f>CONCATENATE("TOTAL (",A2," ",D2,") =")</f>
        <v>TOTAL (Insulation  Measurements - Level -23 ) =</v>
      </c>
      <c r="B28" s="445"/>
      <c r="C28" s="445"/>
      <c r="D28" s="445"/>
      <c r="E28" s="446"/>
      <c r="F28" s="173">
        <f t="shared" ref="F28:K28" si="22">SUM(F6:F27)</f>
        <v>301.85500000000002</v>
      </c>
      <c r="G28" s="173">
        <f t="shared" si="22"/>
        <v>15645.144649999998</v>
      </c>
      <c r="H28" s="174">
        <f t="shared" si="22"/>
        <v>0</v>
      </c>
      <c r="I28" s="174">
        <f t="shared" si="22"/>
        <v>0</v>
      </c>
      <c r="J28" s="173">
        <f t="shared" si="22"/>
        <v>301.85500000000002</v>
      </c>
      <c r="K28" s="175">
        <f t="shared" si="22"/>
        <v>15645.144649999998</v>
      </c>
      <c r="M28" s="158">
        <f>+SUM(M6:M27)</f>
        <v>0</v>
      </c>
      <c r="N28" s="158">
        <f>+SUM(N6:N27)</f>
        <v>0</v>
      </c>
      <c r="O28" s="158">
        <f>+SUM(O6:O27)</f>
        <v>301.85500000000002</v>
      </c>
      <c r="P28" s="158">
        <f>+SUM(P6:P27)</f>
        <v>8.41906</v>
      </c>
    </row>
    <row r="29" spans="1:18" x14ac:dyDescent="0.25">
      <c r="I29" s="179"/>
      <c r="J29" s="180"/>
      <c r="K29" s="180"/>
      <c r="M29" s="147"/>
      <c r="N29" s="147"/>
      <c r="O29" s="147"/>
    </row>
    <row r="30" spans="1:18" x14ac:dyDescent="0.25">
      <c r="I30" s="179"/>
      <c r="J30" s="179">
        <f>SUM(J7:J27)</f>
        <v>301.85500000000002</v>
      </c>
      <c r="K30" s="179">
        <f>SUM(K7:K27)</f>
        <v>15645.144649999998</v>
      </c>
      <c r="M30" s="147"/>
      <c r="N30" s="147"/>
      <c r="O30" s="147"/>
    </row>
    <row r="31" spans="1:18" x14ac:dyDescent="0.25">
      <c r="B31" s="181">
        <f>+A6</f>
        <v>0</v>
      </c>
      <c r="C31" s="182"/>
      <c r="D31" s="182"/>
      <c r="E31" s="183"/>
      <c r="F31" s="184"/>
      <c r="G31" s="184"/>
      <c r="H31" s="185"/>
      <c r="I31" s="185"/>
      <c r="J31" s="184"/>
      <c r="K31" s="184"/>
      <c r="L31" s="149"/>
      <c r="M31" s="147"/>
      <c r="N31" s="147"/>
      <c r="O31" s="147"/>
    </row>
    <row r="32" spans="1:18" ht="25.05" customHeight="1" x14ac:dyDescent="0.25">
      <c r="B32" s="186" t="str">
        <f>A18</f>
        <v>Upto 25 mm Thickness Insulation</v>
      </c>
      <c r="C32" s="187"/>
      <c r="D32" s="187"/>
      <c r="E32" s="188"/>
      <c r="F32" s="189">
        <f t="shared" ref="F32:K32" si="23">+SUM(F8:F27)</f>
        <v>301.85500000000002</v>
      </c>
      <c r="G32" s="189">
        <f t="shared" si="23"/>
        <v>15645.144649999998</v>
      </c>
      <c r="H32" s="190">
        <f t="shared" si="23"/>
        <v>0</v>
      </c>
      <c r="I32" s="190">
        <f t="shared" si="23"/>
        <v>0</v>
      </c>
      <c r="J32" s="189">
        <f t="shared" si="23"/>
        <v>301.85500000000002</v>
      </c>
      <c r="K32" s="189">
        <f t="shared" si="23"/>
        <v>15645.144649999998</v>
      </c>
      <c r="L32" s="149"/>
      <c r="M32" s="147"/>
      <c r="N32" s="147"/>
      <c r="O32" s="147"/>
    </row>
    <row r="33" spans="2:15" x14ac:dyDescent="0.25">
      <c r="B33" s="181"/>
      <c r="C33" s="182"/>
      <c r="D33" s="182"/>
      <c r="E33" s="183"/>
      <c r="F33" s="184"/>
      <c r="G33" s="184"/>
      <c r="H33" s="185"/>
      <c r="I33" s="185"/>
      <c r="J33" s="184"/>
      <c r="K33" s="184"/>
      <c r="L33" s="149"/>
      <c r="M33" s="147"/>
      <c r="N33" s="147"/>
      <c r="O33" s="147"/>
    </row>
    <row r="34" spans="2:15" ht="25.05" customHeight="1" x14ac:dyDescent="0.25">
      <c r="B34" s="186"/>
      <c r="C34" s="187"/>
      <c r="D34" s="187"/>
      <c r="E34" s="188"/>
      <c r="F34" s="189"/>
      <c r="G34" s="189"/>
      <c r="H34" s="190"/>
      <c r="I34" s="190"/>
      <c r="J34" s="189"/>
      <c r="K34" s="189"/>
      <c r="L34" s="149"/>
      <c r="M34" s="147"/>
      <c r="N34" s="147"/>
      <c r="O34" s="147"/>
    </row>
    <row r="35" spans="2:15" x14ac:dyDescent="0.25">
      <c r="B35" s="181"/>
      <c r="C35" s="182"/>
      <c r="D35" s="182"/>
      <c r="E35" s="183"/>
      <c r="F35" s="184"/>
      <c r="G35" s="184"/>
      <c r="H35" s="185"/>
      <c r="I35" s="185"/>
      <c r="J35" s="184"/>
      <c r="K35" s="184"/>
      <c r="L35" s="149"/>
      <c r="M35" s="147"/>
      <c r="N35" s="147"/>
      <c r="O35" s="147"/>
    </row>
    <row r="36" spans="2:15" ht="25.05" customHeight="1" x14ac:dyDescent="0.25">
      <c r="B36" s="186"/>
      <c r="C36" s="187"/>
      <c r="D36" s="187"/>
      <c r="E36" s="188"/>
      <c r="F36" s="189"/>
      <c r="G36" s="189"/>
      <c r="H36" s="190"/>
      <c r="I36" s="190"/>
      <c r="J36" s="189"/>
      <c r="K36" s="189"/>
      <c r="L36" s="149"/>
      <c r="M36" s="147"/>
      <c r="N36" s="147"/>
      <c r="O36" s="147"/>
    </row>
    <row r="37" spans="2:15" x14ac:dyDescent="0.25">
      <c r="B37" s="181"/>
      <c r="C37" s="182"/>
      <c r="D37" s="182"/>
      <c r="E37" s="183"/>
      <c r="F37" s="184"/>
      <c r="G37" s="184"/>
      <c r="H37" s="185"/>
      <c r="I37" s="185"/>
      <c r="J37" s="184"/>
      <c r="K37" s="184"/>
      <c r="L37" s="149"/>
      <c r="M37" s="147"/>
      <c r="N37" s="147"/>
      <c r="O37" s="147"/>
    </row>
    <row r="38" spans="2:15" ht="25.05" customHeight="1" x14ac:dyDescent="0.25">
      <c r="B38" s="186"/>
      <c r="C38" s="187"/>
      <c r="D38" s="187"/>
      <c r="E38" s="188"/>
      <c r="F38" s="189"/>
      <c r="G38" s="189"/>
      <c r="H38" s="190"/>
      <c r="I38" s="190"/>
      <c r="J38" s="189"/>
      <c r="K38" s="189"/>
      <c r="L38" s="149"/>
      <c r="M38" s="147"/>
      <c r="N38" s="147"/>
      <c r="O38" s="147"/>
    </row>
    <row r="39" spans="2:15" ht="25.05" customHeight="1" x14ac:dyDescent="0.25">
      <c r="B39" s="193" t="s">
        <v>45</v>
      </c>
      <c r="C39" s="194"/>
      <c r="D39" s="194"/>
      <c r="E39" s="194"/>
      <c r="F39" s="192">
        <f t="shared" ref="F39:K39" si="24">SUM(F31:F38)</f>
        <v>301.85500000000002</v>
      </c>
      <c r="G39" s="192">
        <f t="shared" si="24"/>
        <v>15645.144649999998</v>
      </c>
      <c r="H39" s="192">
        <f t="shared" si="24"/>
        <v>0</v>
      </c>
      <c r="I39" s="192">
        <f t="shared" si="24"/>
        <v>0</v>
      </c>
      <c r="J39" s="192">
        <f t="shared" si="24"/>
        <v>301.85500000000002</v>
      </c>
      <c r="K39" s="192">
        <f t="shared" si="24"/>
        <v>15645.144649999998</v>
      </c>
    </row>
    <row r="42" spans="2:15" x14ac:dyDescent="0.25">
      <c r="F42" s="191"/>
    </row>
  </sheetData>
  <mergeCells count="20">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 ref="A28:E28"/>
    <mergeCell ref="A13:E13"/>
    <mergeCell ref="A17:E17"/>
    <mergeCell ref="A18:E18"/>
    <mergeCell ref="M4:M5"/>
  </mergeCells>
  <printOptions horizontalCentered="1"/>
  <pageMargins left="0.25" right="0.25" top="0.75" bottom="0.75" header="0.3" footer="0.3"/>
  <pageSetup paperSize="9" scale="60"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tabColor theme="7" tint="0.39997558519241921"/>
    <pageSetUpPr fitToPage="1"/>
  </sheetPr>
  <dimension ref="A1:R39"/>
  <sheetViews>
    <sheetView topLeftCell="C1" zoomScale="85" zoomScaleNormal="85" zoomScaleSheetLayoutView="85" workbookViewId="0">
      <selection activeCell="H31" sqref="H31"/>
    </sheetView>
  </sheetViews>
  <sheetFormatPr defaultColWidth="9.21875" defaultRowHeight="13.2" x14ac:dyDescent="0.25"/>
  <cols>
    <col min="1" max="1" width="3.77734375" style="176" customWidth="1"/>
    <col min="2" max="2" width="36.44140625" style="177" customWidth="1"/>
    <col min="3" max="3" width="14.77734375" style="142" customWidth="1"/>
    <col min="4" max="4" width="20.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213</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35.2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41" t="s">
        <v>111</v>
      </c>
      <c r="B7" s="442"/>
      <c r="C7" s="442"/>
      <c r="D7" s="442"/>
      <c r="E7" s="442"/>
      <c r="F7" s="443"/>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1" si="3">+I9</f>
        <v>0</v>
      </c>
      <c r="O9" s="158">
        <f t="shared" ref="O9:O21" si="4">+I9*E9/1000</f>
        <v>0</v>
      </c>
      <c r="P9" s="158">
        <f t="shared" ref="P9:P21" si="5">+K9</f>
        <v>0</v>
      </c>
      <c r="Q9" s="159">
        <f t="shared" ref="Q9:Q21"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41" t="s">
        <v>112</v>
      </c>
      <c r="B13" s="442"/>
      <c r="C13" s="442"/>
      <c r="D13" s="442"/>
      <c r="E13" s="442"/>
      <c r="F13" s="443"/>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47"/>
      <c r="B17" s="448"/>
      <c r="C17" s="448"/>
      <c r="D17" s="448"/>
      <c r="E17" s="448"/>
      <c r="F17" s="449"/>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41" t="s">
        <v>168</v>
      </c>
      <c r="B18" s="442"/>
      <c r="C18" s="442"/>
      <c r="D18" s="442"/>
      <c r="E18" s="442"/>
      <c r="F18" s="443"/>
      <c r="G18" s="160"/>
      <c r="H18" s="161"/>
      <c r="I18" s="162"/>
      <c r="J18" s="162"/>
      <c r="K18" s="161"/>
      <c r="L18" s="163"/>
      <c r="N18" s="158"/>
      <c r="O18" s="158"/>
      <c r="P18" s="158"/>
      <c r="Q18" s="159"/>
    </row>
    <row r="19" spans="1:18" ht="15" customHeight="1" x14ac:dyDescent="0.25">
      <c r="A19" s="164">
        <v>1</v>
      </c>
      <c r="B19" s="165" t="s">
        <v>211</v>
      </c>
      <c r="C19" s="166"/>
      <c r="D19" s="166"/>
      <c r="E19" s="167">
        <v>25</v>
      </c>
      <c r="F19" s="168">
        <v>51.83</v>
      </c>
      <c r="G19" s="169">
        <v>10.76</v>
      </c>
      <c r="H19" s="170">
        <f t="shared" si="0"/>
        <v>557.69079999999997</v>
      </c>
      <c r="I19" s="171"/>
      <c r="J19" s="171"/>
      <c r="K19" s="170">
        <f t="shared" ref="K19:L20" si="7">+I19+G19</f>
        <v>10.76</v>
      </c>
      <c r="L19" s="172">
        <f t="shared" si="7"/>
        <v>557.69079999999997</v>
      </c>
      <c r="N19" s="158">
        <f t="shared" si="3"/>
        <v>0</v>
      </c>
      <c r="O19" s="158">
        <f t="shared" si="4"/>
        <v>0</v>
      </c>
      <c r="P19" s="158">
        <f t="shared" si="5"/>
        <v>10.76</v>
      </c>
      <c r="Q19" s="159">
        <f t="shared" si="6"/>
        <v>0.26900000000000002</v>
      </c>
    </row>
    <row r="20" spans="1:18" ht="30.75" customHeight="1" x14ac:dyDescent="0.25">
      <c r="A20" s="164">
        <v>2</v>
      </c>
      <c r="B20" s="165" t="s">
        <v>208</v>
      </c>
      <c r="C20" s="166"/>
      <c r="D20" s="166"/>
      <c r="E20" s="167">
        <v>25</v>
      </c>
      <c r="F20" s="168">
        <v>51.83</v>
      </c>
      <c r="G20" s="169">
        <v>8.0399999999999991</v>
      </c>
      <c r="H20" s="170">
        <f t="shared" si="0"/>
        <v>416.71319999999992</v>
      </c>
      <c r="I20" s="171"/>
      <c r="J20" s="171"/>
      <c r="K20" s="170">
        <f t="shared" si="7"/>
        <v>8.0399999999999991</v>
      </c>
      <c r="L20" s="172">
        <f t="shared" si="7"/>
        <v>416.71319999999992</v>
      </c>
      <c r="N20" s="158">
        <f t="shared" si="3"/>
        <v>0</v>
      </c>
      <c r="O20" s="158">
        <f t="shared" si="4"/>
        <v>0</v>
      </c>
      <c r="P20" s="158">
        <f t="shared" si="5"/>
        <v>8.0399999999999991</v>
      </c>
      <c r="Q20" s="159">
        <f t="shared" si="6"/>
        <v>0.20099999999999998</v>
      </c>
      <c r="R20" s="142" t="s">
        <v>246</v>
      </c>
    </row>
    <row r="21" spans="1:18" ht="15" customHeight="1" x14ac:dyDescent="0.25">
      <c r="A21" s="164">
        <v>3</v>
      </c>
      <c r="B21" s="165" t="s">
        <v>212</v>
      </c>
      <c r="C21" s="166"/>
      <c r="D21" s="166"/>
      <c r="E21" s="167">
        <v>25</v>
      </c>
      <c r="F21" s="168">
        <v>51.83</v>
      </c>
      <c r="G21" s="169">
        <v>9.8800000000000008</v>
      </c>
      <c r="H21" s="170">
        <f t="shared" si="0"/>
        <v>512.08040000000005</v>
      </c>
      <c r="I21" s="171"/>
      <c r="J21" s="171"/>
      <c r="K21" s="170">
        <f t="shared" ref="K21:K23" si="8">+I21+G21</f>
        <v>9.8800000000000008</v>
      </c>
      <c r="L21" s="172">
        <f t="shared" ref="L21:L23" si="9">+J21+H21</f>
        <v>512.08040000000005</v>
      </c>
      <c r="N21" s="158">
        <f t="shared" si="3"/>
        <v>0</v>
      </c>
      <c r="O21" s="158">
        <f t="shared" si="4"/>
        <v>0</v>
      </c>
      <c r="P21" s="158">
        <f t="shared" si="5"/>
        <v>9.8800000000000008</v>
      </c>
      <c r="Q21" s="159">
        <f t="shared" si="6"/>
        <v>0.24700000000000003</v>
      </c>
    </row>
    <row r="22" spans="1:18" ht="41.25" customHeight="1" x14ac:dyDescent="0.25">
      <c r="A22" s="164">
        <v>4</v>
      </c>
      <c r="B22" s="165" t="s">
        <v>230</v>
      </c>
      <c r="C22" s="166"/>
      <c r="D22" s="166" t="s">
        <v>247</v>
      </c>
      <c r="E22" s="167">
        <v>25</v>
      </c>
      <c r="F22" s="168">
        <v>51.83</v>
      </c>
      <c r="G22" s="169">
        <v>80.38</v>
      </c>
      <c r="H22" s="170">
        <f t="shared" si="0"/>
        <v>4166.0953999999992</v>
      </c>
      <c r="I22" s="171"/>
      <c r="J22" s="171"/>
      <c r="K22" s="170">
        <f t="shared" si="8"/>
        <v>80.38</v>
      </c>
      <c r="L22" s="172">
        <f t="shared" si="9"/>
        <v>4166.0953999999992</v>
      </c>
      <c r="N22" s="158">
        <f t="shared" ref="N22:N24" si="10">+I22</f>
        <v>0</v>
      </c>
      <c r="O22" s="158">
        <f t="shared" ref="O22:O24" si="11">+I22*E22/1000</f>
        <v>0</v>
      </c>
      <c r="P22" s="158">
        <f t="shared" ref="P22:P24" si="12">+K22</f>
        <v>80.38</v>
      </c>
      <c r="Q22" s="159">
        <f t="shared" ref="Q22:Q24" si="13">+K22*E22/1000</f>
        <v>2.0095000000000001</v>
      </c>
    </row>
    <row r="23" spans="1:18" ht="33" customHeight="1" x14ac:dyDescent="0.25">
      <c r="A23" s="164">
        <v>5</v>
      </c>
      <c r="B23" s="165" t="s">
        <v>406</v>
      </c>
      <c r="C23" s="166"/>
      <c r="D23" s="166" t="s">
        <v>400</v>
      </c>
      <c r="E23" s="167">
        <v>68</v>
      </c>
      <c r="F23" s="168">
        <v>62.25</v>
      </c>
      <c r="G23" s="338">
        <f>10.44*0.9</f>
        <v>9.395999999999999</v>
      </c>
      <c r="H23" s="170">
        <v>584.90099999999995</v>
      </c>
      <c r="I23" s="171"/>
      <c r="J23" s="171"/>
      <c r="K23" s="170">
        <f t="shared" si="8"/>
        <v>9.395999999999999</v>
      </c>
      <c r="L23" s="172">
        <f t="shared" si="9"/>
        <v>584.90099999999995</v>
      </c>
      <c r="N23" s="158">
        <f t="shared" si="10"/>
        <v>0</v>
      </c>
      <c r="O23" s="158">
        <f t="shared" si="11"/>
        <v>0</v>
      </c>
      <c r="P23" s="158">
        <f t="shared" si="12"/>
        <v>9.395999999999999</v>
      </c>
      <c r="Q23" s="159">
        <f t="shared" si="13"/>
        <v>0.63892799999999983</v>
      </c>
    </row>
    <row r="24" spans="1:18" ht="15" customHeight="1" thickBot="1" x14ac:dyDescent="0.3">
      <c r="A24" s="164"/>
      <c r="B24" s="165"/>
      <c r="C24" s="166"/>
      <c r="D24" s="166"/>
      <c r="E24" s="167"/>
      <c r="F24" s="168"/>
      <c r="G24" s="169"/>
      <c r="H24" s="170">
        <f t="shared" ref="H24" si="14">+G24*F24</f>
        <v>0</v>
      </c>
      <c r="I24" s="171"/>
      <c r="J24" s="171">
        <f t="shared" ref="J24" si="15">+I24*F24</f>
        <v>0</v>
      </c>
      <c r="K24" s="170">
        <f t="shared" ref="K24:L24" si="16">+I24+G24</f>
        <v>0</v>
      </c>
      <c r="L24" s="172">
        <f t="shared" si="16"/>
        <v>0</v>
      </c>
      <c r="N24" s="158">
        <f t="shared" si="10"/>
        <v>0</v>
      </c>
      <c r="O24" s="158">
        <f t="shared" si="11"/>
        <v>0</v>
      </c>
      <c r="P24" s="158">
        <f t="shared" si="12"/>
        <v>0</v>
      </c>
      <c r="Q24" s="159">
        <f t="shared" si="13"/>
        <v>0</v>
      </c>
    </row>
    <row r="25" spans="1:18" ht="35.1" customHeight="1" thickBot="1" x14ac:dyDescent="0.3">
      <c r="A25" s="444" t="str">
        <f>CONCATENATE("TOTAL (",A2," ",E2,") =")</f>
        <v>TOTAL (Insulation  Measurements - Level -25 ) =</v>
      </c>
      <c r="B25" s="445"/>
      <c r="C25" s="445"/>
      <c r="D25" s="445"/>
      <c r="E25" s="445"/>
      <c r="F25" s="446"/>
      <c r="G25" s="173">
        <f t="shared" ref="G25:L25" si="17">SUM(G6:G24)</f>
        <v>118.456</v>
      </c>
      <c r="H25" s="173">
        <f t="shared" si="17"/>
        <v>6237.4807999999994</v>
      </c>
      <c r="I25" s="174">
        <f t="shared" si="17"/>
        <v>0</v>
      </c>
      <c r="J25" s="174">
        <f t="shared" si="17"/>
        <v>0</v>
      </c>
      <c r="K25" s="173">
        <f t="shared" si="17"/>
        <v>118.456</v>
      </c>
      <c r="L25" s="175">
        <f t="shared" si="17"/>
        <v>6237.4807999999994</v>
      </c>
      <c r="N25" s="158">
        <f>+SUM(N6:N24)</f>
        <v>0</v>
      </c>
      <c r="O25" s="158">
        <f>+SUM(O6:O24)</f>
        <v>0</v>
      </c>
      <c r="P25" s="158">
        <f>+SUM(P6:P24)</f>
        <v>118.456</v>
      </c>
      <c r="Q25" s="158">
        <f>+SUM(Q6:Q24)</f>
        <v>3.3654280000000001</v>
      </c>
    </row>
    <row r="26" spans="1:18" x14ac:dyDescent="0.25">
      <c r="J26" s="179"/>
      <c r="K26" s="180"/>
      <c r="L26" s="180"/>
      <c r="N26" s="147"/>
      <c r="O26" s="147"/>
      <c r="P26" s="147"/>
    </row>
    <row r="27" spans="1:18" s="105" customFormat="1" x14ac:dyDescent="0.25">
      <c r="A27" s="176"/>
      <c r="B27" s="177"/>
      <c r="C27" s="142"/>
      <c r="D27" s="142"/>
      <c r="E27" s="142"/>
      <c r="F27" s="178"/>
      <c r="G27" s="178"/>
      <c r="H27" s="178"/>
      <c r="I27" s="178"/>
      <c r="J27" s="179"/>
      <c r="K27" s="179">
        <f>SUM(K7:K24)</f>
        <v>118.456</v>
      </c>
      <c r="L27" s="179">
        <f>SUM(L7:L24)</f>
        <v>6237.4807999999994</v>
      </c>
      <c r="M27" s="142"/>
      <c r="N27" s="147"/>
      <c r="O27" s="147"/>
      <c r="P27" s="147"/>
    </row>
    <row r="28" spans="1:18" s="105" customFormat="1" x14ac:dyDescent="0.25">
      <c r="A28" s="176"/>
      <c r="B28" s="181">
        <f>+A6</f>
        <v>0</v>
      </c>
      <c r="C28" s="182"/>
      <c r="D28" s="182"/>
      <c r="E28" s="182"/>
      <c r="F28" s="183"/>
      <c r="G28" s="184"/>
      <c r="H28" s="184"/>
      <c r="I28" s="185"/>
      <c r="J28" s="185"/>
      <c r="K28" s="184"/>
      <c r="L28" s="184"/>
      <c r="M28" s="149"/>
      <c r="N28" s="147"/>
      <c r="O28" s="147"/>
      <c r="P28" s="147"/>
    </row>
    <row r="29" spans="1:18" s="105" customFormat="1" ht="25.05" customHeight="1" x14ac:dyDescent="0.25">
      <c r="A29" s="176"/>
      <c r="B29" s="186" t="str">
        <f>A18</f>
        <v>Upto 25 mm Thickness Insulation</v>
      </c>
      <c r="C29" s="187"/>
      <c r="D29" s="187"/>
      <c r="E29" s="187"/>
      <c r="F29" s="188"/>
      <c r="G29" s="189">
        <f t="shared" ref="G29:L29" si="18">+SUM(G8:G24)</f>
        <v>118.456</v>
      </c>
      <c r="H29" s="189">
        <f t="shared" si="18"/>
        <v>6237.4807999999994</v>
      </c>
      <c r="I29" s="190">
        <f t="shared" si="18"/>
        <v>0</v>
      </c>
      <c r="J29" s="190">
        <f t="shared" si="18"/>
        <v>0</v>
      </c>
      <c r="K29" s="189">
        <f t="shared" si="18"/>
        <v>118.456</v>
      </c>
      <c r="L29" s="189">
        <f t="shared" si="18"/>
        <v>6237.4807999999994</v>
      </c>
      <c r="M29" s="149"/>
      <c r="N29" s="147"/>
      <c r="O29" s="147"/>
      <c r="P29" s="147"/>
    </row>
    <row r="30" spans="1:18" s="105" customFormat="1" x14ac:dyDescent="0.25">
      <c r="A30" s="176"/>
      <c r="B30" s="181"/>
      <c r="C30" s="182"/>
      <c r="D30" s="182"/>
      <c r="E30" s="182"/>
      <c r="F30" s="183"/>
      <c r="G30" s="184"/>
      <c r="H30" s="184"/>
      <c r="I30" s="185"/>
      <c r="J30" s="185"/>
      <c r="K30" s="184"/>
      <c r="L30" s="184"/>
      <c r="M30" s="149"/>
      <c r="N30" s="147"/>
      <c r="O30" s="147"/>
      <c r="P30" s="147"/>
    </row>
    <row r="31" spans="1:18" s="105" customFormat="1" ht="25.05" customHeight="1" x14ac:dyDescent="0.25">
      <c r="A31" s="176"/>
      <c r="B31" s="186"/>
      <c r="C31" s="187"/>
      <c r="D31" s="187"/>
      <c r="E31" s="187"/>
      <c r="F31" s="188"/>
      <c r="G31" s="189"/>
      <c r="H31" s="189"/>
      <c r="I31" s="190"/>
      <c r="J31" s="190"/>
      <c r="K31" s="189"/>
      <c r="L31" s="189"/>
      <c r="M31" s="149"/>
      <c r="N31" s="147"/>
      <c r="O31" s="147"/>
      <c r="P31" s="147"/>
    </row>
    <row r="32" spans="1:18" s="105" customFormat="1" x14ac:dyDescent="0.25">
      <c r="A32" s="176"/>
      <c r="B32" s="181"/>
      <c r="C32" s="182"/>
      <c r="D32" s="182"/>
      <c r="E32" s="182"/>
      <c r="F32" s="183"/>
      <c r="G32" s="184"/>
      <c r="H32" s="184"/>
      <c r="I32" s="185"/>
      <c r="J32" s="185"/>
      <c r="K32" s="184"/>
      <c r="L32" s="184"/>
      <c r="M32" s="149"/>
      <c r="N32" s="147"/>
      <c r="O32" s="147"/>
      <c r="P32" s="147"/>
    </row>
    <row r="33" spans="1:16" s="105" customFormat="1" ht="25.05" customHeight="1" x14ac:dyDescent="0.25">
      <c r="A33" s="176"/>
      <c r="B33" s="186"/>
      <c r="C33" s="187"/>
      <c r="D33" s="187"/>
      <c r="E33" s="187"/>
      <c r="F33" s="188"/>
      <c r="G33" s="189"/>
      <c r="H33" s="189"/>
      <c r="I33" s="190"/>
      <c r="J33" s="190"/>
      <c r="K33" s="189"/>
      <c r="L33" s="189"/>
      <c r="M33" s="149"/>
      <c r="N33" s="147"/>
      <c r="O33" s="147"/>
      <c r="P33" s="147"/>
    </row>
    <row r="34" spans="1:16" s="105" customFormat="1" x14ac:dyDescent="0.25">
      <c r="A34" s="176"/>
      <c r="B34" s="181"/>
      <c r="C34" s="182"/>
      <c r="D34" s="182"/>
      <c r="E34" s="182"/>
      <c r="F34" s="183"/>
      <c r="G34" s="184"/>
      <c r="H34" s="184"/>
      <c r="I34" s="185"/>
      <c r="J34" s="185"/>
      <c r="K34" s="184"/>
      <c r="L34" s="184"/>
      <c r="M34" s="149"/>
      <c r="N34" s="147"/>
      <c r="O34" s="147"/>
      <c r="P34" s="147"/>
    </row>
    <row r="35" spans="1:16" s="105" customFormat="1" ht="25.05" customHeight="1" x14ac:dyDescent="0.25">
      <c r="A35" s="176"/>
      <c r="B35" s="186"/>
      <c r="C35" s="187"/>
      <c r="D35" s="187"/>
      <c r="E35" s="187"/>
      <c r="F35" s="188"/>
      <c r="G35" s="189"/>
      <c r="H35" s="189"/>
      <c r="I35" s="190"/>
      <c r="J35" s="190"/>
      <c r="K35" s="189"/>
      <c r="L35" s="189"/>
      <c r="M35" s="149"/>
      <c r="N35" s="147"/>
      <c r="O35" s="147"/>
      <c r="P35" s="147"/>
    </row>
    <row r="36" spans="1:16" s="105" customFormat="1" ht="25.05" customHeight="1" x14ac:dyDescent="0.25">
      <c r="A36" s="176"/>
      <c r="B36" s="193" t="s">
        <v>45</v>
      </c>
      <c r="C36" s="194"/>
      <c r="D36" s="194"/>
      <c r="E36" s="194"/>
      <c r="F36" s="194"/>
      <c r="G36" s="192">
        <f t="shared" ref="G36:L36" si="19">SUM(G28:G35)</f>
        <v>118.456</v>
      </c>
      <c r="H36" s="192">
        <f t="shared" si="19"/>
        <v>6237.4807999999994</v>
      </c>
      <c r="I36" s="192">
        <f t="shared" si="19"/>
        <v>0</v>
      </c>
      <c r="J36" s="192">
        <f t="shared" si="19"/>
        <v>0</v>
      </c>
      <c r="K36" s="192">
        <f t="shared" si="19"/>
        <v>118.456</v>
      </c>
      <c r="L36" s="192">
        <f t="shared" si="19"/>
        <v>6237.4807999999994</v>
      </c>
      <c r="M36" s="142"/>
    </row>
    <row r="39" spans="1:16" s="105" customFormat="1" x14ac:dyDescent="0.25">
      <c r="A39" s="176"/>
      <c r="B39" s="177"/>
      <c r="C39" s="142"/>
      <c r="D39" s="142"/>
      <c r="E39" s="142"/>
      <c r="F39" s="178"/>
      <c r="G39" s="191"/>
      <c r="H39" s="178"/>
      <c r="I39" s="178"/>
      <c r="J39" s="178"/>
      <c r="K39" s="178"/>
      <c r="L39" s="178"/>
      <c r="M39" s="142"/>
    </row>
  </sheetData>
  <mergeCells count="21">
    <mergeCell ref="A25:F25"/>
    <mergeCell ref="A13:F13"/>
    <mergeCell ref="A17:F17"/>
    <mergeCell ref="A18:F18"/>
    <mergeCell ref="N4:N5"/>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2"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tabColor theme="7" tint="0.39997558519241921"/>
    <pageSetUpPr fitToPage="1"/>
  </sheetPr>
  <dimension ref="A1:P40"/>
  <sheetViews>
    <sheetView topLeftCell="A25" zoomScale="85" zoomScaleNormal="85" zoomScaleSheetLayoutView="85" workbookViewId="0">
      <selection activeCell="H22" sqref="H22:H24"/>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209</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17" si="2">+H9+F9</f>
        <v>0</v>
      </c>
      <c r="K9" s="172">
        <f t="shared" si="2"/>
        <v>0</v>
      </c>
      <c r="M9" s="158">
        <f t="shared" ref="M9:M21" si="3">+H9</f>
        <v>0</v>
      </c>
      <c r="N9" s="158">
        <f t="shared" ref="N9:N21" si="4">+H9*D9/1000</f>
        <v>0</v>
      </c>
      <c r="O9" s="158">
        <f t="shared" ref="O9:O21" si="5">+J9</f>
        <v>0</v>
      </c>
      <c r="P9" s="159">
        <f t="shared" ref="P9:P21"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168</v>
      </c>
      <c r="B18" s="442"/>
      <c r="C18" s="442"/>
      <c r="D18" s="442"/>
      <c r="E18" s="443"/>
      <c r="F18" s="160"/>
      <c r="G18" s="161"/>
      <c r="H18" s="162"/>
      <c r="I18" s="162"/>
      <c r="J18" s="161"/>
      <c r="K18" s="163"/>
      <c r="M18" s="158"/>
      <c r="N18" s="158"/>
      <c r="O18" s="158"/>
      <c r="P18" s="159"/>
    </row>
    <row r="19" spans="1:16" ht="15" customHeight="1" x14ac:dyDescent="0.25">
      <c r="A19" s="164">
        <v>1</v>
      </c>
      <c r="B19" s="165" t="s">
        <v>208</v>
      </c>
      <c r="C19" s="166"/>
      <c r="D19" s="167">
        <v>25</v>
      </c>
      <c r="E19" s="168">
        <v>51.83</v>
      </c>
      <c r="F19" s="169">
        <v>8.32</v>
      </c>
      <c r="G19" s="170">
        <f>F19*E19</f>
        <v>431.22559999999999</v>
      </c>
      <c r="H19" s="171"/>
      <c r="I19" s="171"/>
      <c r="J19" s="170">
        <f t="shared" ref="J19:K22" si="7">+H19+F19</f>
        <v>8.32</v>
      </c>
      <c r="K19" s="172">
        <f t="shared" si="7"/>
        <v>431.22559999999999</v>
      </c>
      <c r="M19" s="158">
        <f t="shared" si="3"/>
        <v>0</v>
      </c>
      <c r="N19" s="158">
        <f t="shared" si="4"/>
        <v>0</v>
      </c>
      <c r="O19" s="158">
        <f t="shared" si="5"/>
        <v>8.32</v>
      </c>
      <c r="P19" s="159">
        <f t="shared" si="6"/>
        <v>0.20799999999999999</v>
      </c>
    </row>
    <row r="20" spans="1:16" ht="36" customHeight="1" x14ac:dyDescent="0.25">
      <c r="A20" s="164">
        <v>2</v>
      </c>
      <c r="B20" s="165" t="s">
        <v>212</v>
      </c>
      <c r="C20" s="166" t="s">
        <v>277</v>
      </c>
      <c r="D20" s="167">
        <v>25</v>
      </c>
      <c r="E20" s="168">
        <v>51.83</v>
      </c>
      <c r="F20" s="169">
        <v>10</v>
      </c>
      <c r="G20" s="170">
        <f>F20*E20</f>
        <v>518.29999999999995</v>
      </c>
      <c r="H20" s="171"/>
      <c r="I20" s="171"/>
      <c r="J20" s="170">
        <f t="shared" si="7"/>
        <v>10</v>
      </c>
      <c r="K20" s="172">
        <f t="shared" si="7"/>
        <v>518.29999999999995</v>
      </c>
      <c r="M20" s="158">
        <f t="shared" si="3"/>
        <v>0</v>
      </c>
      <c r="N20" s="158">
        <f t="shared" si="4"/>
        <v>0</v>
      </c>
      <c r="O20" s="158">
        <f t="shared" si="5"/>
        <v>10</v>
      </c>
      <c r="P20" s="159">
        <f t="shared" si="6"/>
        <v>0.25</v>
      </c>
    </row>
    <row r="21" spans="1:16" ht="59.25" customHeight="1" x14ac:dyDescent="0.25">
      <c r="A21" s="164">
        <v>3</v>
      </c>
      <c r="B21" s="165" t="s">
        <v>276</v>
      </c>
      <c r="C21" s="166" t="s">
        <v>277</v>
      </c>
      <c r="D21" s="167">
        <v>25</v>
      </c>
      <c r="E21" s="168">
        <v>51.83</v>
      </c>
      <c r="F21" s="169">
        <v>144</v>
      </c>
      <c r="G21" s="170">
        <f t="shared" ref="G21" si="8">F21*E21</f>
        <v>7463.5199999999995</v>
      </c>
      <c r="H21" s="171"/>
      <c r="I21" s="171"/>
      <c r="J21" s="170">
        <f t="shared" si="7"/>
        <v>144</v>
      </c>
      <c r="K21" s="172">
        <f t="shared" si="7"/>
        <v>7463.5199999999995</v>
      </c>
      <c r="M21" s="158">
        <f t="shared" si="3"/>
        <v>0</v>
      </c>
      <c r="N21" s="158">
        <f t="shared" si="4"/>
        <v>0</v>
      </c>
      <c r="O21" s="158">
        <f t="shared" si="5"/>
        <v>144</v>
      </c>
      <c r="P21" s="159">
        <f t="shared" si="6"/>
        <v>3.6</v>
      </c>
    </row>
    <row r="22" spans="1:16" ht="27" customHeight="1" x14ac:dyDescent="0.25">
      <c r="A22" s="164">
        <v>4</v>
      </c>
      <c r="B22" s="165" t="s">
        <v>291</v>
      </c>
      <c r="C22" s="166" t="s">
        <v>292</v>
      </c>
      <c r="D22" s="167">
        <v>25</v>
      </c>
      <c r="E22" s="168">
        <v>51.83</v>
      </c>
      <c r="F22" s="169">
        <v>13.17</v>
      </c>
      <c r="G22" s="170">
        <v>682.60109999999997</v>
      </c>
      <c r="H22" s="171"/>
      <c r="I22" s="171">
        <f t="shared" ref="I22" si="9">+H22*E22</f>
        <v>0</v>
      </c>
      <c r="J22" s="170">
        <f t="shared" si="7"/>
        <v>13.17</v>
      </c>
      <c r="K22" s="172">
        <f t="shared" si="7"/>
        <v>682.60109999999997</v>
      </c>
      <c r="M22" s="158"/>
      <c r="N22" s="158"/>
      <c r="O22" s="158"/>
      <c r="P22" s="159"/>
    </row>
    <row r="23" spans="1:16" ht="29.25" customHeight="1" x14ac:dyDescent="0.25">
      <c r="A23" s="164">
        <v>5</v>
      </c>
      <c r="B23" s="165" t="s">
        <v>298</v>
      </c>
      <c r="C23" s="166" t="s">
        <v>299</v>
      </c>
      <c r="D23" s="167">
        <v>68</v>
      </c>
      <c r="E23" s="168">
        <v>51.83</v>
      </c>
      <c r="F23" s="169">
        <v>132.30000000000001</v>
      </c>
      <c r="G23" s="170">
        <v>6857.1090000000004</v>
      </c>
      <c r="H23" s="171"/>
      <c r="I23" s="171">
        <f t="shared" ref="I23:I25" si="10">+H23*E23</f>
        <v>0</v>
      </c>
      <c r="J23" s="170">
        <f t="shared" ref="J23:K25" si="11">+H23+F23</f>
        <v>132.30000000000001</v>
      </c>
      <c r="K23" s="172">
        <f t="shared" si="11"/>
        <v>6857.1090000000004</v>
      </c>
      <c r="M23" s="158">
        <f t="shared" ref="M23:M25" si="12">+H23</f>
        <v>0</v>
      </c>
      <c r="N23" s="158">
        <f t="shared" ref="N23:N25" si="13">+H23*D23/1000</f>
        <v>0</v>
      </c>
      <c r="O23" s="158">
        <f t="shared" ref="O23:O25" si="14">+J23</f>
        <v>132.30000000000001</v>
      </c>
      <c r="P23" s="159">
        <f t="shared" ref="P23:P25" si="15">+J23*D23/1000</f>
        <v>8.9964000000000013</v>
      </c>
    </row>
    <row r="24" spans="1:16" ht="15" customHeight="1" x14ac:dyDescent="0.25">
      <c r="A24" s="164"/>
      <c r="B24" s="165"/>
      <c r="C24" s="166"/>
      <c r="D24" s="167"/>
      <c r="E24" s="168"/>
      <c r="F24" s="169"/>
      <c r="G24" s="170">
        <f t="shared" ref="G24:G25" si="16">+F24*E24</f>
        <v>0</v>
      </c>
      <c r="H24" s="171"/>
      <c r="I24" s="171">
        <f t="shared" si="10"/>
        <v>0</v>
      </c>
      <c r="J24" s="170">
        <f t="shared" si="11"/>
        <v>0</v>
      </c>
      <c r="K24" s="172">
        <f t="shared" si="11"/>
        <v>0</v>
      </c>
      <c r="M24" s="158">
        <f t="shared" si="12"/>
        <v>0</v>
      </c>
      <c r="N24" s="158">
        <f t="shared" si="13"/>
        <v>0</v>
      </c>
      <c r="O24" s="158">
        <f t="shared" si="14"/>
        <v>0</v>
      </c>
      <c r="P24" s="159">
        <f t="shared" si="15"/>
        <v>0</v>
      </c>
    </row>
    <row r="25" spans="1:16" ht="15" customHeight="1" thickBot="1" x14ac:dyDescent="0.3">
      <c r="A25" s="164"/>
      <c r="B25" s="165"/>
      <c r="C25" s="166"/>
      <c r="D25" s="167"/>
      <c r="E25" s="168"/>
      <c r="F25" s="169"/>
      <c r="G25" s="170">
        <f t="shared" si="16"/>
        <v>0</v>
      </c>
      <c r="H25" s="171"/>
      <c r="I25" s="171">
        <f t="shared" si="10"/>
        <v>0</v>
      </c>
      <c r="J25" s="170">
        <f t="shared" si="11"/>
        <v>0</v>
      </c>
      <c r="K25" s="172">
        <f t="shared" si="11"/>
        <v>0</v>
      </c>
      <c r="M25" s="158">
        <f t="shared" si="12"/>
        <v>0</v>
      </c>
      <c r="N25" s="158">
        <f t="shared" si="13"/>
        <v>0</v>
      </c>
      <c r="O25" s="158">
        <f t="shared" si="14"/>
        <v>0</v>
      </c>
      <c r="P25" s="159">
        <f t="shared" si="15"/>
        <v>0</v>
      </c>
    </row>
    <row r="26" spans="1:16" ht="35.1" customHeight="1" thickBot="1" x14ac:dyDescent="0.3">
      <c r="A26" s="444" t="str">
        <f>CONCATENATE("TOTAL (",A2," ",D2,") =")</f>
        <v>TOTAL (Insulation  Measurements - Level -26 ) =</v>
      </c>
      <c r="B26" s="445"/>
      <c r="C26" s="445"/>
      <c r="D26" s="445"/>
      <c r="E26" s="446"/>
      <c r="F26" s="173">
        <f t="shared" ref="F26:K26" si="17">SUM(F6:F25)</f>
        <v>307.78999999999996</v>
      </c>
      <c r="G26" s="173">
        <f t="shared" si="17"/>
        <v>15952.7557</v>
      </c>
      <c r="H26" s="174">
        <f t="shared" si="17"/>
        <v>0</v>
      </c>
      <c r="I26" s="174">
        <f t="shared" si="17"/>
        <v>0</v>
      </c>
      <c r="J26" s="173">
        <f t="shared" si="17"/>
        <v>307.78999999999996</v>
      </c>
      <c r="K26" s="175">
        <f t="shared" si="17"/>
        <v>15952.7557</v>
      </c>
      <c r="M26" s="158">
        <f>+SUM(M6:M25)</f>
        <v>0</v>
      </c>
      <c r="N26" s="158">
        <f>+SUM(N6:N25)</f>
        <v>0</v>
      </c>
      <c r="O26" s="158">
        <f>+SUM(O6:O25)</f>
        <v>294.62</v>
      </c>
      <c r="P26" s="158">
        <f>+SUM(P6:P25)</f>
        <v>13.054400000000001</v>
      </c>
    </row>
    <row r="27" spans="1:16" x14ac:dyDescent="0.25">
      <c r="I27" s="179"/>
      <c r="J27" s="180"/>
      <c r="K27" s="180"/>
      <c r="M27" s="147"/>
      <c r="N27" s="147"/>
      <c r="O27" s="147"/>
    </row>
    <row r="28" spans="1:16" s="105" customFormat="1" x14ac:dyDescent="0.25">
      <c r="A28" s="176"/>
      <c r="B28" s="177"/>
      <c r="C28" s="142"/>
      <c r="D28" s="142"/>
      <c r="E28" s="178"/>
      <c r="F28" s="178"/>
      <c r="G28" s="178"/>
      <c r="H28" s="178"/>
      <c r="I28" s="179"/>
      <c r="J28" s="179">
        <f>SUM(J7:J25)</f>
        <v>307.78999999999996</v>
      </c>
      <c r="K28" s="179">
        <f>SUM(K7:K25)</f>
        <v>15952.7557</v>
      </c>
      <c r="L28" s="142"/>
      <c r="M28" s="147"/>
      <c r="N28" s="147"/>
      <c r="O28" s="147"/>
    </row>
    <row r="29" spans="1:16" s="105" customFormat="1" x14ac:dyDescent="0.25">
      <c r="A29" s="176"/>
      <c r="B29" s="181">
        <f>+A6</f>
        <v>0</v>
      </c>
      <c r="C29" s="182"/>
      <c r="D29" s="182"/>
      <c r="E29" s="183"/>
      <c r="F29" s="184"/>
      <c r="G29" s="184"/>
      <c r="H29" s="185"/>
      <c r="I29" s="185"/>
      <c r="J29" s="184"/>
      <c r="K29" s="184"/>
      <c r="L29" s="149"/>
      <c r="M29" s="147"/>
      <c r="N29" s="147"/>
      <c r="O29" s="147"/>
    </row>
    <row r="30" spans="1:16" s="105" customFormat="1" ht="25.05" customHeight="1" x14ac:dyDescent="0.25">
      <c r="A30" s="176"/>
      <c r="B30" s="186" t="str">
        <f>A18</f>
        <v>Upto 25 mm Thickness Insulation</v>
      </c>
      <c r="C30" s="187"/>
      <c r="D30" s="187"/>
      <c r="E30" s="188"/>
      <c r="F30" s="189">
        <f t="shared" ref="F30:K30" si="18">+SUM(F8:F25)</f>
        <v>307.78999999999996</v>
      </c>
      <c r="G30" s="189">
        <f t="shared" si="18"/>
        <v>15952.7557</v>
      </c>
      <c r="H30" s="190">
        <f t="shared" si="18"/>
        <v>0</v>
      </c>
      <c r="I30" s="190">
        <f t="shared" si="18"/>
        <v>0</v>
      </c>
      <c r="J30" s="189">
        <f t="shared" si="18"/>
        <v>307.78999999999996</v>
      </c>
      <c r="K30" s="189">
        <f t="shared" si="18"/>
        <v>15952.7557</v>
      </c>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05" customHeight="1" x14ac:dyDescent="0.25">
      <c r="A32" s="176"/>
      <c r="B32" s="186"/>
      <c r="C32" s="187"/>
      <c r="D32" s="187"/>
      <c r="E32" s="188"/>
      <c r="F32" s="189"/>
      <c r="G32" s="189"/>
      <c r="H32" s="190"/>
      <c r="I32" s="190"/>
      <c r="J32" s="189"/>
      <c r="K32" s="189"/>
      <c r="L32" s="149"/>
      <c r="M32" s="147"/>
      <c r="N32" s="147"/>
      <c r="O32" s="147"/>
    </row>
    <row r="33" spans="1:15" s="105" customFormat="1" x14ac:dyDescent="0.25">
      <c r="A33" s="176"/>
      <c r="B33" s="181"/>
      <c r="C33" s="182"/>
      <c r="D33" s="182"/>
      <c r="E33" s="183"/>
      <c r="F33" s="184"/>
      <c r="G33" s="184"/>
      <c r="H33" s="185"/>
      <c r="I33" s="185"/>
      <c r="J33" s="184"/>
      <c r="K33" s="184"/>
      <c r="L33" s="149"/>
      <c r="M33" s="147"/>
      <c r="N33" s="147"/>
      <c r="O33" s="147"/>
    </row>
    <row r="34" spans="1:15" s="105" customFormat="1" ht="25.05" customHeight="1" x14ac:dyDescent="0.25">
      <c r="A34" s="176"/>
      <c r="B34" s="186"/>
      <c r="C34" s="187"/>
      <c r="D34" s="187"/>
      <c r="E34" s="188"/>
      <c r="F34" s="189"/>
      <c r="G34" s="189"/>
      <c r="H34" s="190"/>
      <c r="I34" s="190"/>
      <c r="J34" s="189"/>
      <c r="K34" s="189"/>
      <c r="L34" s="149"/>
      <c r="M34" s="147"/>
      <c r="N34" s="147"/>
      <c r="O34" s="147"/>
    </row>
    <row r="35" spans="1:15" s="105" customFormat="1" x14ac:dyDescent="0.25">
      <c r="A35" s="176"/>
      <c r="B35" s="181"/>
      <c r="C35" s="182"/>
      <c r="D35" s="182"/>
      <c r="E35" s="183"/>
      <c r="F35" s="184"/>
      <c r="G35" s="184"/>
      <c r="H35" s="185"/>
      <c r="I35" s="185"/>
      <c r="J35" s="184"/>
      <c r="K35" s="184"/>
      <c r="L35" s="149"/>
      <c r="M35" s="147"/>
      <c r="N35" s="147"/>
      <c r="O35" s="147"/>
    </row>
    <row r="36" spans="1:15" s="105" customFormat="1" ht="25.05" customHeight="1" x14ac:dyDescent="0.25">
      <c r="A36" s="176"/>
      <c r="B36" s="186"/>
      <c r="C36" s="187"/>
      <c r="D36" s="187"/>
      <c r="E36" s="188"/>
      <c r="F36" s="189"/>
      <c r="G36" s="189"/>
      <c r="H36" s="190"/>
      <c r="I36" s="190"/>
      <c r="J36" s="189"/>
      <c r="K36" s="189"/>
      <c r="L36" s="149"/>
      <c r="M36" s="147"/>
      <c r="N36" s="147"/>
      <c r="O36" s="147"/>
    </row>
    <row r="37" spans="1:15" s="105" customFormat="1" ht="25.05" customHeight="1" x14ac:dyDescent="0.25">
      <c r="A37" s="176"/>
      <c r="B37" s="193" t="s">
        <v>45</v>
      </c>
      <c r="C37" s="194"/>
      <c r="D37" s="194"/>
      <c r="E37" s="194"/>
      <c r="F37" s="192">
        <f t="shared" ref="F37:K37" si="19">SUM(F29:F36)</f>
        <v>307.78999999999996</v>
      </c>
      <c r="G37" s="192">
        <f t="shared" si="19"/>
        <v>15952.7557</v>
      </c>
      <c r="H37" s="192">
        <f t="shared" si="19"/>
        <v>0</v>
      </c>
      <c r="I37" s="192">
        <f t="shared" si="19"/>
        <v>0</v>
      </c>
      <c r="J37" s="192">
        <f t="shared" si="19"/>
        <v>307.78999999999996</v>
      </c>
      <c r="K37" s="192">
        <f t="shared" si="19"/>
        <v>15952.7557</v>
      </c>
      <c r="L37" s="142"/>
    </row>
    <row r="40" spans="1:15" s="105" customFormat="1" x14ac:dyDescent="0.25">
      <c r="A40" s="176"/>
      <c r="B40" s="177"/>
      <c r="C40" s="142"/>
      <c r="D40" s="142"/>
      <c r="E40" s="178"/>
      <c r="F40" s="191"/>
      <c r="G40" s="178"/>
      <c r="H40" s="178"/>
      <c r="I40" s="178"/>
      <c r="J40" s="178"/>
      <c r="K40" s="178"/>
      <c r="L40" s="142"/>
    </row>
  </sheetData>
  <mergeCells count="20">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 ref="A26:E26"/>
    <mergeCell ref="A13:E13"/>
    <mergeCell ref="A17:E17"/>
    <mergeCell ref="A18:E18"/>
    <mergeCell ref="M4:M5"/>
  </mergeCells>
  <printOptions horizontalCentered="1"/>
  <pageMargins left="0.25" right="0.25" top="0.75" bottom="0.75" header="0.3" footer="0.3"/>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tabColor theme="7" tint="0.39997558519241921"/>
    <pageSetUpPr fitToPage="1"/>
  </sheetPr>
  <dimension ref="A1:R44"/>
  <sheetViews>
    <sheetView topLeftCell="A25" zoomScale="85" zoomScaleNormal="85" zoomScaleSheetLayoutView="85" workbookViewId="0">
      <selection activeCell="I25" sqref="I25:J26"/>
    </sheetView>
  </sheetViews>
  <sheetFormatPr defaultColWidth="9.21875" defaultRowHeight="13.2" x14ac:dyDescent="0.25"/>
  <cols>
    <col min="1" max="1" width="3.77734375" style="176" customWidth="1"/>
    <col min="2" max="2" width="28.77734375" style="177" customWidth="1"/>
    <col min="3" max="3" width="10.77734375" style="142" customWidth="1"/>
    <col min="4" max="4" width="21.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206</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35.2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41" t="s">
        <v>111</v>
      </c>
      <c r="B7" s="442"/>
      <c r="C7" s="442"/>
      <c r="D7" s="442"/>
      <c r="E7" s="442"/>
      <c r="F7" s="443"/>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22" si="0">+G9*F9</f>
        <v>0</v>
      </c>
      <c r="I9" s="171"/>
      <c r="J9" s="171">
        <f t="shared" ref="J9:J17" si="1">+I9*F9</f>
        <v>0</v>
      </c>
      <c r="K9" s="170">
        <f t="shared" ref="K9:L17" si="2">+I9+G9</f>
        <v>0</v>
      </c>
      <c r="L9" s="172">
        <f t="shared" si="2"/>
        <v>0</v>
      </c>
      <c r="N9" s="158">
        <f t="shared" ref="N9:N25" si="3">+I9</f>
        <v>0</v>
      </c>
      <c r="O9" s="158">
        <f t="shared" ref="O9:O25" si="4">+I9*E9/1000</f>
        <v>0</v>
      </c>
      <c r="P9" s="158">
        <f t="shared" ref="P9:P25" si="5">+K9</f>
        <v>0</v>
      </c>
      <c r="Q9" s="159">
        <f t="shared" ref="Q9:Q25"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41" t="s">
        <v>112</v>
      </c>
      <c r="B13" s="442"/>
      <c r="C13" s="442"/>
      <c r="D13" s="442"/>
      <c r="E13" s="442"/>
      <c r="F13" s="443"/>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164"/>
      <c r="B16" s="165"/>
      <c r="C16" s="166"/>
      <c r="D16" s="166"/>
      <c r="E16" s="167"/>
      <c r="F16" s="168"/>
      <c r="G16" s="169"/>
      <c r="H16" s="170">
        <f t="shared" si="0"/>
        <v>0</v>
      </c>
      <c r="I16" s="171"/>
      <c r="J16" s="171">
        <f t="shared" si="1"/>
        <v>0</v>
      </c>
      <c r="K16" s="170">
        <f t="shared" si="2"/>
        <v>0</v>
      </c>
      <c r="L16" s="172">
        <f t="shared" si="2"/>
        <v>0</v>
      </c>
      <c r="N16" s="158">
        <f t="shared" si="3"/>
        <v>0</v>
      </c>
      <c r="O16" s="158">
        <f t="shared" si="4"/>
        <v>0</v>
      </c>
      <c r="P16" s="158">
        <f t="shared" si="5"/>
        <v>0</v>
      </c>
      <c r="Q16" s="159">
        <f t="shared" si="6"/>
        <v>0</v>
      </c>
    </row>
    <row r="17" spans="1:18" ht="15" customHeight="1" x14ac:dyDescent="0.25">
      <c r="A17" s="447"/>
      <c r="B17" s="448"/>
      <c r="C17" s="448"/>
      <c r="D17" s="448"/>
      <c r="E17" s="448"/>
      <c r="F17" s="449"/>
      <c r="G17" s="154"/>
      <c r="H17" s="155">
        <f t="shared" si="0"/>
        <v>0</v>
      </c>
      <c r="I17" s="156"/>
      <c r="J17" s="156">
        <f t="shared" si="1"/>
        <v>0</v>
      </c>
      <c r="K17" s="155">
        <f t="shared" si="2"/>
        <v>0</v>
      </c>
      <c r="L17" s="157">
        <f t="shared" si="2"/>
        <v>0</v>
      </c>
      <c r="N17" s="158">
        <f t="shared" si="3"/>
        <v>0</v>
      </c>
      <c r="O17" s="158">
        <f t="shared" si="4"/>
        <v>0</v>
      </c>
      <c r="P17" s="158">
        <f t="shared" si="5"/>
        <v>0</v>
      </c>
      <c r="Q17" s="159">
        <f t="shared" si="6"/>
        <v>0</v>
      </c>
    </row>
    <row r="18" spans="1:18" ht="15.75" customHeight="1" x14ac:dyDescent="0.25">
      <c r="A18" s="441" t="s">
        <v>168</v>
      </c>
      <c r="B18" s="442"/>
      <c r="C18" s="442"/>
      <c r="D18" s="442"/>
      <c r="E18" s="442"/>
      <c r="F18" s="443"/>
      <c r="G18" s="160"/>
      <c r="H18" s="161"/>
      <c r="I18" s="162"/>
      <c r="J18" s="162"/>
      <c r="K18" s="161"/>
      <c r="L18" s="163"/>
      <c r="N18" s="158"/>
      <c r="O18" s="158"/>
      <c r="P18" s="158"/>
      <c r="Q18" s="159"/>
    </row>
    <row r="19" spans="1:18" ht="15" customHeight="1" x14ac:dyDescent="0.25">
      <c r="A19" s="164">
        <v>1</v>
      </c>
      <c r="B19" s="165" t="s">
        <v>204</v>
      </c>
      <c r="C19" s="166"/>
      <c r="D19" s="166" t="s">
        <v>245</v>
      </c>
      <c r="E19" s="167">
        <v>25</v>
      </c>
      <c r="F19" s="168">
        <v>51.83</v>
      </c>
      <c r="G19" s="169">
        <v>93.28</v>
      </c>
      <c r="H19" s="170">
        <f t="shared" si="0"/>
        <v>4834.7024000000001</v>
      </c>
      <c r="I19" s="171"/>
      <c r="J19" s="171"/>
      <c r="K19" s="170">
        <f t="shared" ref="K19:K25" si="7">+I19+G19</f>
        <v>93.28</v>
      </c>
      <c r="L19" s="172">
        <f t="shared" ref="L19:L25" si="8">+J19+H19</f>
        <v>4834.7024000000001</v>
      </c>
      <c r="N19" s="158">
        <f t="shared" si="3"/>
        <v>0</v>
      </c>
      <c r="O19" s="158">
        <f t="shared" si="4"/>
        <v>0</v>
      </c>
      <c r="P19" s="158">
        <f t="shared" si="5"/>
        <v>93.28</v>
      </c>
      <c r="Q19" s="159">
        <f t="shared" si="6"/>
        <v>2.3319999999999999</v>
      </c>
    </row>
    <row r="20" spans="1:18" ht="15" customHeight="1" x14ac:dyDescent="0.25">
      <c r="A20" s="164">
        <v>2</v>
      </c>
      <c r="B20" s="165" t="s">
        <v>205</v>
      </c>
      <c r="C20" s="166"/>
      <c r="D20" s="166" t="s">
        <v>245</v>
      </c>
      <c r="E20" s="167">
        <v>25</v>
      </c>
      <c r="F20" s="168">
        <v>51.83</v>
      </c>
      <c r="G20" s="169">
        <v>48.81</v>
      </c>
      <c r="H20" s="170">
        <f t="shared" si="0"/>
        <v>2529.8222999999998</v>
      </c>
      <c r="I20" s="171"/>
      <c r="J20" s="171"/>
      <c r="K20" s="170">
        <f t="shared" si="7"/>
        <v>48.81</v>
      </c>
      <c r="L20" s="172">
        <f t="shared" si="8"/>
        <v>2529.8222999999998</v>
      </c>
      <c r="N20" s="158">
        <f t="shared" si="3"/>
        <v>0</v>
      </c>
      <c r="O20" s="158">
        <f t="shared" si="4"/>
        <v>0</v>
      </c>
      <c r="P20" s="158">
        <f t="shared" si="5"/>
        <v>48.81</v>
      </c>
      <c r="Q20" s="159">
        <f t="shared" si="6"/>
        <v>1.2202500000000001</v>
      </c>
    </row>
    <row r="21" spans="1:18" ht="58.5" customHeight="1" x14ac:dyDescent="0.25">
      <c r="A21" s="164">
        <v>3</v>
      </c>
      <c r="B21" s="165" t="s">
        <v>230</v>
      </c>
      <c r="C21" s="166"/>
      <c r="D21" s="166" t="s">
        <v>241</v>
      </c>
      <c r="E21" s="167">
        <v>25</v>
      </c>
      <c r="F21" s="168">
        <v>51.83</v>
      </c>
      <c r="G21" s="169">
        <v>155.24</v>
      </c>
      <c r="H21" s="170">
        <f t="shared" si="0"/>
        <v>8046.0892000000003</v>
      </c>
      <c r="I21" s="171"/>
      <c r="J21" s="171"/>
      <c r="K21" s="170">
        <f t="shared" si="7"/>
        <v>155.24</v>
      </c>
      <c r="L21" s="172">
        <f t="shared" si="8"/>
        <v>8046.0892000000003</v>
      </c>
      <c r="N21" s="158"/>
      <c r="O21" s="158"/>
      <c r="P21" s="158"/>
      <c r="Q21" s="159"/>
      <c r="R21" s="142" t="s">
        <v>240</v>
      </c>
    </row>
    <row r="22" spans="1:18" ht="15" customHeight="1" x14ac:dyDescent="0.25">
      <c r="A22" s="164">
        <v>4</v>
      </c>
      <c r="B22" s="165" t="s">
        <v>231</v>
      </c>
      <c r="C22" s="166"/>
      <c r="D22" s="166" t="s">
        <v>219</v>
      </c>
      <c r="E22" s="167">
        <v>25</v>
      </c>
      <c r="F22" s="168">
        <v>51.83</v>
      </c>
      <c r="G22" s="169">
        <v>18.34</v>
      </c>
      <c r="H22" s="170">
        <f t="shared" si="0"/>
        <v>950.56219999999996</v>
      </c>
      <c r="I22" s="171"/>
      <c r="J22" s="171"/>
      <c r="K22" s="170">
        <f t="shared" si="7"/>
        <v>18.34</v>
      </c>
      <c r="L22" s="172">
        <f t="shared" si="8"/>
        <v>950.56219999999996</v>
      </c>
      <c r="N22" s="158"/>
      <c r="O22" s="158"/>
      <c r="P22" s="158"/>
      <c r="Q22" s="159"/>
    </row>
    <row r="23" spans="1:18" ht="15" customHeight="1" x14ac:dyDescent="0.25">
      <c r="A23" s="164">
        <v>5</v>
      </c>
      <c r="B23" s="165" t="s">
        <v>231</v>
      </c>
      <c r="C23" s="166"/>
      <c r="D23" s="166" t="s">
        <v>293</v>
      </c>
      <c r="E23" s="167">
        <v>25</v>
      </c>
      <c r="F23" s="168">
        <v>51.83</v>
      </c>
      <c r="G23" s="169">
        <v>15.65</v>
      </c>
      <c r="H23" s="170">
        <v>811.1395</v>
      </c>
      <c r="I23" s="171"/>
      <c r="J23" s="171"/>
      <c r="K23" s="170">
        <f t="shared" si="7"/>
        <v>15.65</v>
      </c>
      <c r="L23" s="172">
        <f t="shared" si="8"/>
        <v>811.1395</v>
      </c>
      <c r="N23" s="158"/>
      <c r="O23" s="158"/>
      <c r="P23" s="158"/>
      <c r="Q23" s="159"/>
    </row>
    <row r="24" spans="1:18" ht="30" customHeight="1" x14ac:dyDescent="0.25">
      <c r="A24" s="164">
        <v>6</v>
      </c>
      <c r="B24" s="165" t="s">
        <v>212</v>
      </c>
      <c r="C24" s="166"/>
      <c r="D24" s="166" t="s">
        <v>351</v>
      </c>
      <c r="E24" s="167">
        <v>25</v>
      </c>
      <c r="F24" s="168">
        <v>51.83</v>
      </c>
      <c r="G24" s="169">
        <v>13.08</v>
      </c>
      <c r="H24" s="170">
        <v>677.93639999999994</v>
      </c>
      <c r="I24" s="171"/>
      <c r="J24" s="171"/>
      <c r="K24" s="170">
        <f t="shared" si="7"/>
        <v>13.08</v>
      </c>
      <c r="L24" s="172">
        <f t="shared" si="8"/>
        <v>677.93639999999994</v>
      </c>
      <c r="N24" s="158"/>
      <c r="O24" s="158"/>
      <c r="P24" s="158"/>
      <c r="Q24" s="159">
        <f t="shared" ref="Q24" si="9">+K24*E24/1000</f>
        <v>0.32700000000000001</v>
      </c>
    </row>
    <row r="25" spans="1:18" ht="15" customHeight="1" x14ac:dyDescent="0.25">
      <c r="A25" s="164">
        <v>7</v>
      </c>
      <c r="B25" s="165" t="s">
        <v>406</v>
      </c>
      <c r="C25" s="166"/>
      <c r="D25" s="166" t="s">
        <v>410</v>
      </c>
      <c r="E25" s="167">
        <v>25</v>
      </c>
      <c r="F25" s="168">
        <v>51.83</v>
      </c>
      <c r="G25" s="169">
        <v>21.85</v>
      </c>
      <c r="H25" s="170">
        <v>1132.4855</v>
      </c>
      <c r="I25" s="171"/>
      <c r="J25" s="171"/>
      <c r="K25" s="170">
        <f t="shared" si="7"/>
        <v>21.85</v>
      </c>
      <c r="L25" s="172">
        <f t="shared" si="8"/>
        <v>1132.4855</v>
      </c>
      <c r="N25" s="158">
        <f t="shared" si="3"/>
        <v>0</v>
      </c>
      <c r="O25" s="158">
        <f t="shared" si="4"/>
        <v>0</v>
      </c>
      <c r="P25" s="158">
        <f t="shared" si="5"/>
        <v>21.85</v>
      </c>
      <c r="Q25" s="159">
        <f t="shared" si="6"/>
        <v>0.54625000000000001</v>
      </c>
    </row>
    <row r="26" spans="1:18" ht="15" customHeight="1" x14ac:dyDescent="0.25">
      <c r="A26" s="164"/>
      <c r="B26" s="165"/>
      <c r="C26" s="166"/>
      <c r="D26" s="166"/>
      <c r="E26" s="167"/>
      <c r="F26" s="168"/>
      <c r="G26" s="169"/>
      <c r="H26" s="170"/>
      <c r="I26" s="171"/>
      <c r="J26" s="171"/>
      <c r="K26" s="170"/>
      <c r="L26" s="172"/>
      <c r="N26" s="158"/>
      <c r="O26" s="158"/>
      <c r="P26" s="158"/>
      <c r="Q26" s="159"/>
    </row>
    <row r="27" spans="1:18" ht="15" customHeight="1" x14ac:dyDescent="0.25">
      <c r="A27" s="164"/>
      <c r="B27" s="165"/>
      <c r="C27" s="166"/>
      <c r="D27" s="166"/>
      <c r="E27" s="167"/>
      <c r="F27" s="168"/>
      <c r="G27" s="169"/>
      <c r="H27" s="170">
        <f t="shared" ref="H27:H29" si="10">+G27*F27</f>
        <v>0</v>
      </c>
      <c r="I27" s="171"/>
      <c r="J27" s="171">
        <f t="shared" ref="J27:J29" si="11">+I27*F27</f>
        <v>0</v>
      </c>
      <c r="K27" s="170">
        <f t="shared" ref="K27:L29" si="12">+I27+G27</f>
        <v>0</v>
      </c>
      <c r="L27" s="172">
        <f t="shared" si="12"/>
        <v>0</v>
      </c>
      <c r="N27" s="158">
        <f t="shared" ref="N27:N29" si="13">+I27</f>
        <v>0</v>
      </c>
      <c r="O27" s="158">
        <f t="shared" ref="O27:O29" si="14">+I27*E27/1000</f>
        <v>0</v>
      </c>
      <c r="P27" s="158">
        <f t="shared" ref="P27:P29" si="15">+K27</f>
        <v>0</v>
      </c>
      <c r="Q27" s="159">
        <f t="shared" ref="Q27:Q29" si="16">+K27*E27/1000</f>
        <v>0</v>
      </c>
    </row>
    <row r="28" spans="1:18" ht="15" customHeight="1" x14ac:dyDescent="0.25">
      <c r="A28" s="164"/>
      <c r="B28" s="165"/>
      <c r="C28" s="166"/>
      <c r="D28" s="166"/>
      <c r="E28" s="167"/>
      <c r="F28" s="168"/>
      <c r="G28" s="169"/>
      <c r="H28" s="170">
        <f t="shared" si="10"/>
        <v>0</v>
      </c>
      <c r="I28" s="171"/>
      <c r="J28" s="171">
        <f t="shared" si="11"/>
        <v>0</v>
      </c>
      <c r="K28" s="170">
        <f t="shared" si="12"/>
        <v>0</v>
      </c>
      <c r="L28" s="172">
        <f t="shared" si="12"/>
        <v>0</v>
      </c>
      <c r="N28" s="158">
        <f t="shared" si="13"/>
        <v>0</v>
      </c>
      <c r="O28" s="158">
        <f t="shared" si="14"/>
        <v>0</v>
      </c>
      <c r="P28" s="158">
        <f t="shared" si="15"/>
        <v>0</v>
      </c>
      <c r="Q28" s="159">
        <f t="shared" si="16"/>
        <v>0</v>
      </c>
    </row>
    <row r="29" spans="1:18" ht="15" customHeight="1" thickBot="1" x14ac:dyDescent="0.3">
      <c r="A29" s="164"/>
      <c r="B29" s="165"/>
      <c r="C29" s="166"/>
      <c r="D29" s="166"/>
      <c r="E29" s="167"/>
      <c r="F29" s="168"/>
      <c r="G29" s="169"/>
      <c r="H29" s="170">
        <f t="shared" si="10"/>
        <v>0</v>
      </c>
      <c r="I29" s="171"/>
      <c r="J29" s="171">
        <f t="shared" si="11"/>
        <v>0</v>
      </c>
      <c r="K29" s="170">
        <f t="shared" si="12"/>
        <v>0</v>
      </c>
      <c r="L29" s="172">
        <f t="shared" si="12"/>
        <v>0</v>
      </c>
      <c r="N29" s="158">
        <f t="shared" si="13"/>
        <v>0</v>
      </c>
      <c r="O29" s="158">
        <f t="shared" si="14"/>
        <v>0</v>
      </c>
      <c r="P29" s="158">
        <f t="shared" si="15"/>
        <v>0</v>
      </c>
      <c r="Q29" s="159">
        <f t="shared" si="16"/>
        <v>0</v>
      </c>
    </row>
    <row r="30" spans="1:18" ht="35.1" customHeight="1" thickBot="1" x14ac:dyDescent="0.3">
      <c r="A30" s="444" t="str">
        <f>CONCATENATE("TOTAL (",A2," ",E2,") =")</f>
        <v>TOTAL (Insulation  Measurements - Level -27 ) =</v>
      </c>
      <c r="B30" s="445"/>
      <c r="C30" s="445"/>
      <c r="D30" s="445"/>
      <c r="E30" s="445"/>
      <c r="F30" s="446"/>
      <c r="G30" s="173">
        <f t="shared" ref="G30:L30" si="17">SUM(G6:G29)</f>
        <v>366.25</v>
      </c>
      <c r="H30" s="173">
        <f t="shared" si="17"/>
        <v>18982.737499999999</v>
      </c>
      <c r="I30" s="174">
        <f t="shared" si="17"/>
        <v>0</v>
      </c>
      <c r="J30" s="174">
        <f t="shared" si="17"/>
        <v>0</v>
      </c>
      <c r="K30" s="173">
        <f t="shared" si="17"/>
        <v>366.25</v>
      </c>
      <c r="L30" s="175">
        <f t="shared" si="17"/>
        <v>18982.737499999999</v>
      </c>
      <c r="N30" s="158">
        <f>+SUM(N6:N29)</f>
        <v>0</v>
      </c>
      <c r="O30" s="158">
        <f>+SUM(O6:O29)</f>
        <v>0</v>
      </c>
      <c r="P30" s="158">
        <f>+SUM(P6:P29)</f>
        <v>163.94</v>
      </c>
      <c r="Q30" s="158">
        <f>+SUM(Q6:Q29)</f>
        <v>4.4254999999999995</v>
      </c>
    </row>
    <row r="31" spans="1:18" x14ac:dyDescent="0.25">
      <c r="J31" s="179"/>
      <c r="K31" s="180"/>
      <c r="L31" s="180"/>
      <c r="N31" s="147"/>
      <c r="O31" s="147"/>
      <c r="P31" s="147"/>
    </row>
    <row r="32" spans="1:18" s="105" customFormat="1" x14ac:dyDescent="0.25">
      <c r="A32" s="176"/>
      <c r="B32" s="177"/>
      <c r="C32" s="142"/>
      <c r="D32" s="142"/>
      <c r="E32" s="142"/>
      <c r="F32" s="178"/>
      <c r="G32" s="178"/>
      <c r="H32" s="178"/>
      <c r="I32" s="178"/>
      <c r="J32" s="179"/>
      <c r="K32" s="179">
        <f>SUM(K7:K29)</f>
        <v>366.25</v>
      </c>
      <c r="L32" s="179">
        <f>SUM(L7:L29)</f>
        <v>18982.737499999999</v>
      </c>
      <c r="M32" s="142"/>
      <c r="N32" s="147"/>
      <c r="O32" s="147"/>
      <c r="P32" s="147"/>
    </row>
    <row r="33" spans="1:16" s="105" customFormat="1" x14ac:dyDescent="0.25">
      <c r="A33" s="176"/>
      <c r="B33" s="181">
        <f>+A6</f>
        <v>0</v>
      </c>
      <c r="C33" s="182"/>
      <c r="D33" s="182"/>
      <c r="E33" s="182"/>
      <c r="F33" s="183"/>
      <c r="G33" s="184"/>
      <c r="H33" s="184"/>
      <c r="I33" s="185"/>
      <c r="J33" s="185"/>
      <c r="K33" s="184"/>
      <c r="L33" s="184"/>
      <c r="M33" s="149"/>
      <c r="N33" s="147"/>
      <c r="O33" s="147"/>
      <c r="P33" s="147"/>
    </row>
    <row r="34" spans="1:16" s="105" customFormat="1" ht="25.05" customHeight="1" x14ac:dyDescent="0.25">
      <c r="A34" s="176"/>
      <c r="B34" s="186" t="str">
        <f>A18</f>
        <v>Upto 25 mm Thickness Insulation</v>
      </c>
      <c r="C34" s="187"/>
      <c r="D34" s="187"/>
      <c r="E34" s="187"/>
      <c r="F34" s="188"/>
      <c r="G34" s="189">
        <f t="shared" ref="G34:L34" si="18">+SUM(G8:G29)</f>
        <v>366.25</v>
      </c>
      <c r="H34" s="189">
        <f t="shared" si="18"/>
        <v>18982.737499999999</v>
      </c>
      <c r="I34" s="190">
        <f t="shared" si="18"/>
        <v>0</v>
      </c>
      <c r="J34" s="190">
        <f t="shared" si="18"/>
        <v>0</v>
      </c>
      <c r="K34" s="189">
        <f t="shared" si="18"/>
        <v>366.25</v>
      </c>
      <c r="L34" s="189">
        <f t="shared" si="18"/>
        <v>18982.737499999999</v>
      </c>
      <c r="M34" s="149"/>
      <c r="N34" s="147"/>
      <c r="O34" s="147"/>
      <c r="P34" s="147"/>
    </row>
    <row r="35" spans="1:16" s="105" customFormat="1" x14ac:dyDescent="0.25">
      <c r="A35" s="176"/>
      <c r="B35" s="181"/>
      <c r="C35" s="182"/>
      <c r="D35" s="182"/>
      <c r="E35" s="182"/>
      <c r="F35" s="183"/>
      <c r="G35" s="184"/>
      <c r="H35" s="184"/>
      <c r="I35" s="185"/>
      <c r="J35" s="185"/>
      <c r="K35" s="184"/>
      <c r="L35" s="184"/>
      <c r="M35" s="149"/>
      <c r="N35" s="147"/>
      <c r="O35" s="147"/>
      <c r="P35" s="147"/>
    </row>
    <row r="36" spans="1:16" s="105" customFormat="1" ht="25.05" customHeight="1" x14ac:dyDescent="0.25">
      <c r="A36" s="176"/>
      <c r="B36" s="186"/>
      <c r="C36" s="187"/>
      <c r="D36" s="187"/>
      <c r="E36" s="187"/>
      <c r="F36" s="188"/>
      <c r="G36" s="189"/>
      <c r="H36" s="189"/>
      <c r="I36" s="190"/>
      <c r="J36" s="190"/>
      <c r="K36" s="189"/>
      <c r="L36" s="189"/>
      <c r="M36" s="149"/>
      <c r="N36" s="147"/>
      <c r="O36" s="147"/>
      <c r="P36" s="147"/>
    </row>
    <row r="37" spans="1:16" s="105" customFormat="1" x14ac:dyDescent="0.25">
      <c r="A37" s="176"/>
      <c r="B37" s="181"/>
      <c r="C37" s="182"/>
      <c r="D37" s="182"/>
      <c r="E37" s="182"/>
      <c r="F37" s="183"/>
      <c r="G37" s="184"/>
      <c r="H37" s="184"/>
      <c r="I37" s="185"/>
      <c r="J37" s="185"/>
      <c r="K37" s="184"/>
      <c r="L37" s="184"/>
      <c r="M37" s="149"/>
      <c r="N37" s="147"/>
      <c r="O37" s="147"/>
      <c r="P37" s="147"/>
    </row>
    <row r="38" spans="1:16" s="105" customFormat="1" ht="25.05" customHeight="1" x14ac:dyDescent="0.25">
      <c r="A38" s="176"/>
      <c r="B38" s="186"/>
      <c r="C38" s="187"/>
      <c r="D38" s="187"/>
      <c r="E38" s="187"/>
      <c r="F38" s="188"/>
      <c r="G38" s="189"/>
      <c r="H38" s="189"/>
      <c r="I38" s="190"/>
      <c r="J38" s="190"/>
      <c r="K38" s="189"/>
      <c r="L38" s="189"/>
      <c r="M38" s="149"/>
      <c r="N38" s="147"/>
      <c r="O38" s="147"/>
      <c r="P38" s="147"/>
    </row>
    <row r="39" spans="1:16" s="105" customFormat="1" x14ac:dyDescent="0.25">
      <c r="A39" s="176"/>
      <c r="B39" s="181"/>
      <c r="C39" s="182"/>
      <c r="D39" s="182"/>
      <c r="E39" s="182"/>
      <c r="F39" s="183"/>
      <c r="G39" s="184"/>
      <c r="H39" s="184"/>
      <c r="I39" s="185"/>
      <c r="J39" s="185"/>
      <c r="K39" s="184"/>
      <c r="L39" s="184"/>
      <c r="M39" s="149"/>
      <c r="N39" s="147"/>
      <c r="O39" s="147"/>
      <c r="P39" s="147"/>
    </row>
    <row r="40" spans="1:16" s="105" customFormat="1" ht="25.05" customHeight="1" x14ac:dyDescent="0.25">
      <c r="A40" s="176"/>
      <c r="B40" s="186"/>
      <c r="C40" s="187"/>
      <c r="D40" s="187"/>
      <c r="E40" s="187"/>
      <c r="F40" s="188"/>
      <c r="G40" s="189"/>
      <c r="H40" s="189"/>
      <c r="I40" s="190"/>
      <c r="J40" s="190"/>
      <c r="K40" s="189"/>
      <c r="L40" s="189"/>
      <c r="M40" s="149"/>
      <c r="N40" s="147"/>
      <c r="O40" s="147"/>
      <c r="P40" s="147"/>
    </row>
    <row r="41" spans="1:16" s="105" customFormat="1" ht="25.05" customHeight="1" x14ac:dyDescent="0.25">
      <c r="A41" s="176"/>
      <c r="B41" s="193" t="s">
        <v>45</v>
      </c>
      <c r="C41" s="194"/>
      <c r="D41" s="194"/>
      <c r="E41" s="194"/>
      <c r="F41" s="194"/>
      <c r="G41" s="192">
        <f t="shared" ref="G41:L41" si="19">SUM(G33:G40)</f>
        <v>366.25</v>
      </c>
      <c r="H41" s="192">
        <f t="shared" si="19"/>
        <v>18982.737499999999</v>
      </c>
      <c r="I41" s="192">
        <f t="shared" si="19"/>
        <v>0</v>
      </c>
      <c r="J41" s="192">
        <f t="shared" si="19"/>
        <v>0</v>
      </c>
      <c r="K41" s="192">
        <f t="shared" si="19"/>
        <v>366.25</v>
      </c>
      <c r="L41" s="192">
        <f t="shared" si="19"/>
        <v>18982.737499999999</v>
      </c>
      <c r="M41" s="142"/>
    </row>
    <row r="44" spans="1:16" s="105" customFormat="1" x14ac:dyDescent="0.25">
      <c r="A44" s="176"/>
      <c r="B44" s="177"/>
      <c r="C44" s="142"/>
      <c r="D44" s="142"/>
      <c r="E44" s="142"/>
      <c r="F44" s="178"/>
      <c r="G44" s="191"/>
      <c r="H44" s="178"/>
      <c r="I44" s="178"/>
      <c r="J44" s="178"/>
      <c r="K44" s="178"/>
      <c r="L44" s="178"/>
      <c r="M44" s="142"/>
    </row>
  </sheetData>
  <mergeCells count="21">
    <mergeCell ref="O4:O5"/>
    <mergeCell ref="P4:P5"/>
    <mergeCell ref="Q4:Q5"/>
    <mergeCell ref="A7:F7"/>
    <mergeCell ref="K2:L2"/>
    <mergeCell ref="K3:L3"/>
    <mergeCell ref="A4:A5"/>
    <mergeCell ref="B4:B5"/>
    <mergeCell ref="C4:C5"/>
    <mergeCell ref="E4:E5"/>
    <mergeCell ref="F4:F5"/>
    <mergeCell ref="G4:H4"/>
    <mergeCell ref="I4:J4"/>
    <mergeCell ref="K4:K5"/>
    <mergeCell ref="L4:L5"/>
    <mergeCell ref="D4:D5"/>
    <mergeCell ref="A30:F30"/>
    <mergeCell ref="A13:F13"/>
    <mergeCell ref="A17:F17"/>
    <mergeCell ref="A18:F18"/>
    <mergeCell ref="N4:N5"/>
  </mergeCells>
  <printOptions horizontalCentered="1"/>
  <pageMargins left="0.25" right="0.25" top="0.75" bottom="0.75" header="0.3" footer="0.3"/>
  <pageSetup paperSize="9" scale="56"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tabColor theme="7" tint="0.39997558519241921"/>
    <pageSetUpPr fitToPage="1"/>
  </sheetPr>
  <dimension ref="A1:Q37"/>
  <sheetViews>
    <sheetView topLeftCell="A22" zoomScale="85" zoomScaleNormal="85" zoomScaleSheetLayoutView="85" workbookViewId="0">
      <selection activeCell="I19" sqref="I19:J20"/>
    </sheetView>
  </sheetViews>
  <sheetFormatPr defaultColWidth="9.21875" defaultRowHeight="13.2" x14ac:dyDescent="0.25"/>
  <cols>
    <col min="1" max="1" width="3.77734375" style="176" customWidth="1"/>
    <col min="2" max="2" width="28.77734375" style="177" customWidth="1"/>
    <col min="3" max="3" width="10.77734375" style="142" customWidth="1"/>
    <col min="4" max="4" width="21.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297</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35.2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hidden="1" customHeight="1" x14ac:dyDescent="0.25">
      <c r="A6" s="150"/>
      <c r="B6" s="151"/>
      <c r="C6" s="152"/>
      <c r="D6" s="152"/>
      <c r="E6" s="152"/>
      <c r="F6" s="153"/>
      <c r="G6" s="154"/>
      <c r="H6" s="155"/>
      <c r="I6" s="156"/>
      <c r="J6" s="156"/>
      <c r="K6" s="155"/>
      <c r="L6" s="157"/>
      <c r="N6" s="158"/>
      <c r="O6" s="158"/>
      <c r="P6" s="158"/>
      <c r="Q6" s="159"/>
    </row>
    <row r="7" spans="1:17" ht="15.75" hidden="1" customHeight="1" x14ac:dyDescent="0.25">
      <c r="A7" s="441" t="s">
        <v>111</v>
      </c>
      <c r="B7" s="442"/>
      <c r="C7" s="442"/>
      <c r="D7" s="442"/>
      <c r="E7" s="442"/>
      <c r="F7" s="443"/>
      <c r="G7" s="160"/>
      <c r="H7" s="161"/>
      <c r="I7" s="162"/>
      <c r="J7" s="162"/>
      <c r="K7" s="161"/>
      <c r="L7" s="163"/>
      <c r="N7" s="158"/>
      <c r="O7" s="158"/>
      <c r="P7" s="158"/>
      <c r="Q7" s="159"/>
    </row>
    <row r="8" spans="1:17" ht="15" hidden="1"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17" ht="15" hidden="1" customHeight="1" x14ac:dyDescent="0.25">
      <c r="A9" s="164"/>
      <c r="B9" s="165"/>
      <c r="C9" s="166"/>
      <c r="D9" s="166"/>
      <c r="E9" s="167"/>
      <c r="F9" s="168"/>
      <c r="G9" s="169"/>
      <c r="H9" s="170">
        <f t="shared" ref="H9:H16" si="0">+G9*F9</f>
        <v>0</v>
      </c>
      <c r="I9" s="171"/>
      <c r="J9" s="171">
        <f t="shared" ref="J9:J16" si="1">+I9*F9</f>
        <v>0</v>
      </c>
      <c r="K9" s="170">
        <f t="shared" ref="K9:L16" si="2">+I9+G9</f>
        <v>0</v>
      </c>
      <c r="L9" s="172">
        <f t="shared" si="2"/>
        <v>0</v>
      </c>
      <c r="N9" s="158">
        <f t="shared" ref="N9:N18" si="3">+I9</f>
        <v>0</v>
      </c>
      <c r="O9" s="158">
        <f t="shared" ref="O9:O18" si="4">+I9*E9/1000</f>
        <v>0</v>
      </c>
      <c r="P9" s="158">
        <f t="shared" ref="P9:P18" si="5">+K9</f>
        <v>0</v>
      </c>
      <c r="Q9" s="159">
        <f t="shared" ref="Q9:Q18" si="6">+K9*E9/1000</f>
        <v>0</v>
      </c>
    </row>
    <row r="10" spans="1:17" ht="15" hidden="1" customHeight="1" x14ac:dyDescent="0.25">
      <c r="A10" s="164"/>
      <c r="B10" s="165"/>
      <c r="C10" s="166"/>
      <c r="D10" s="166"/>
      <c r="E10" s="167"/>
      <c r="F10" s="168"/>
      <c r="G10" s="169"/>
      <c r="H10" s="170">
        <f t="shared" si="0"/>
        <v>0</v>
      </c>
      <c r="I10" s="171"/>
      <c r="J10" s="171">
        <f t="shared" si="1"/>
        <v>0</v>
      </c>
      <c r="K10" s="170">
        <f t="shared" si="2"/>
        <v>0</v>
      </c>
      <c r="L10" s="172">
        <f t="shared" si="2"/>
        <v>0</v>
      </c>
      <c r="N10" s="158">
        <f t="shared" si="3"/>
        <v>0</v>
      </c>
      <c r="O10" s="158">
        <f t="shared" si="4"/>
        <v>0</v>
      </c>
      <c r="P10" s="158">
        <f t="shared" si="5"/>
        <v>0</v>
      </c>
      <c r="Q10" s="159">
        <f t="shared" si="6"/>
        <v>0</v>
      </c>
    </row>
    <row r="11" spans="1:17" ht="15" hidden="1" customHeight="1" x14ac:dyDescent="0.25">
      <c r="A11" s="164"/>
      <c r="B11" s="165"/>
      <c r="C11" s="166"/>
      <c r="D11" s="166"/>
      <c r="E11" s="167"/>
      <c r="F11" s="168"/>
      <c r="G11" s="169"/>
      <c r="H11" s="170">
        <f t="shared" si="0"/>
        <v>0</v>
      </c>
      <c r="I11" s="171"/>
      <c r="J11" s="171">
        <f t="shared" si="1"/>
        <v>0</v>
      </c>
      <c r="K11" s="170">
        <f t="shared" si="2"/>
        <v>0</v>
      </c>
      <c r="L11" s="172">
        <f t="shared" si="2"/>
        <v>0</v>
      </c>
      <c r="N11" s="158">
        <f t="shared" si="3"/>
        <v>0</v>
      </c>
      <c r="O11" s="158">
        <f t="shared" si="4"/>
        <v>0</v>
      </c>
      <c r="P11" s="158">
        <f t="shared" si="5"/>
        <v>0</v>
      </c>
      <c r="Q11" s="159">
        <f t="shared" si="6"/>
        <v>0</v>
      </c>
    </row>
    <row r="12" spans="1:17" ht="15" hidden="1" customHeight="1" x14ac:dyDescent="0.25">
      <c r="A12" s="164"/>
      <c r="B12" s="165"/>
      <c r="C12" s="166"/>
      <c r="D12" s="166"/>
      <c r="E12" s="167"/>
      <c r="F12" s="168"/>
      <c r="G12" s="169"/>
      <c r="H12" s="170">
        <f t="shared" si="0"/>
        <v>0</v>
      </c>
      <c r="I12" s="171"/>
      <c r="J12" s="171">
        <f t="shared" si="1"/>
        <v>0</v>
      </c>
      <c r="K12" s="170">
        <f t="shared" si="2"/>
        <v>0</v>
      </c>
      <c r="L12" s="172">
        <f t="shared" si="2"/>
        <v>0</v>
      </c>
      <c r="N12" s="158">
        <f t="shared" si="3"/>
        <v>0</v>
      </c>
      <c r="O12" s="158">
        <f t="shared" si="4"/>
        <v>0</v>
      </c>
      <c r="P12" s="158">
        <f t="shared" si="5"/>
        <v>0</v>
      </c>
      <c r="Q12" s="159">
        <f t="shared" si="6"/>
        <v>0</v>
      </c>
    </row>
    <row r="13" spans="1:17" ht="15.75" hidden="1" customHeight="1" x14ac:dyDescent="0.25">
      <c r="A13" s="441" t="s">
        <v>112</v>
      </c>
      <c r="B13" s="442"/>
      <c r="C13" s="442"/>
      <c r="D13" s="442"/>
      <c r="E13" s="442"/>
      <c r="F13" s="443"/>
      <c r="G13" s="160"/>
      <c r="H13" s="161"/>
      <c r="I13" s="162"/>
      <c r="J13" s="162"/>
      <c r="K13" s="161"/>
      <c r="L13" s="163"/>
      <c r="N13" s="158"/>
      <c r="O13" s="158"/>
      <c r="P13" s="158"/>
      <c r="Q13" s="159"/>
    </row>
    <row r="14" spans="1:17" ht="15" hidden="1" customHeight="1" x14ac:dyDescent="0.25">
      <c r="A14" s="164"/>
      <c r="B14" s="165"/>
      <c r="C14" s="166"/>
      <c r="D14" s="166"/>
      <c r="E14" s="167"/>
      <c r="F14" s="168"/>
      <c r="G14" s="169"/>
      <c r="H14" s="170">
        <f>+G14*F14</f>
        <v>0</v>
      </c>
      <c r="I14" s="171"/>
      <c r="J14" s="171">
        <f>+I14*F14</f>
        <v>0</v>
      </c>
      <c r="K14" s="170">
        <f>+I14+G14</f>
        <v>0</v>
      </c>
      <c r="L14" s="172">
        <f>+J14+H14</f>
        <v>0</v>
      </c>
      <c r="N14" s="158">
        <f>+I14</f>
        <v>0</v>
      </c>
      <c r="O14" s="158">
        <f>+I14*E14/1000</f>
        <v>0</v>
      </c>
      <c r="P14" s="158">
        <f>+K14</f>
        <v>0</v>
      </c>
      <c r="Q14" s="159">
        <f>+K14*E14/1000</f>
        <v>0</v>
      </c>
    </row>
    <row r="15" spans="1:17" ht="15" hidden="1" customHeight="1" x14ac:dyDescent="0.25">
      <c r="A15" s="164"/>
      <c r="B15" s="165"/>
      <c r="C15" s="166"/>
      <c r="D15" s="166"/>
      <c r="E15" s="167"/>
      <c r="F15" s="168"/>
      <c r="G15" s="169"/>
      <c r="H15" s="170">
        <f t="shared" si="0"/>
        <v>0</v>
      </c>
      <c r="I15" s="171"/>
      <c r="J15" s="171">
        <f t="shared" si="1"/>
        <v>0</v>
      </c>
      <c r="K15" s="170">
        <f t="shared" si="2"/>
        <v>0</v>
      </c>
      <c r="L15" s="172">
        <f t="shared" si="2"/>
        <v>0</v>
      </c>
      <c r="N15" s="158">
        <f t="shared" si="3"/>
        <v>0</v>
      </c>
      <c r="O15" s="158">
        <f t="shared" si="4"/>
        <v>0</v>
      </c>
      <c r="P15" s="158">
        <f t="shared" si="5"/>
        <v>0</v>
      </c>
      <c r="Q15" s="159">
        <f t="shared" si="6"/>
        <v>0</v>
      </c>
    </row>
    <row r="16" spans="1:17" ht="15" customHeight="1" x14ac:dyDescent="0.25">
      <c r="A16" s="447"/>
      <c r="B16" s="448"/>
      <c r="C16" s="448"/>
      <c r="D16" s="448"/>
      <c r="E16" s="448"/>
      <c r="F16" s="449"/>
      <c r="G16" s="154"/>
      <c r="H16" s="155">
        <f t="shared" si="0"/>
        <v>0</v>
      </c>
      <c r="I16" s="156"/>
      <c r="J16" s="156">
        <f t="shared" si="1"/>
        <v>0</v>
      </c>
      <c r="K16" s="155">
        <f t="shared" si="2"/>
        <v>0</v>
      </c>
      <c r="L16" s="157">
        <f t="shared" si="2"/>
        <v>0</v>
      </c>
      <c r="N16" s="158">
        <f t="shared" si="3"/>
        <v>0</v>
      </c>
      <c r="O16" s="158">
        <f t="shared" si="4"/>
        <v>0</v>
      </c>
      <c r="P16" s="158">
        <f t="shared" si="5"/>
        <v>0</v>
      </c>
      <c r="Q16" s="159">
        <f t="shared" si="6"/>
        <v>0</v>
      </c>
    </row>
    <row r="17" spans="1:17" ht="15.75" customHeight="1" x14ac:dyDescent="0.25">
      <c r="A17" s="441" t="s">
        <v>168</v>
      </c>
      <c r="B17" s="442"/>
      <c r="C17" s="442"/>
      <c r="D17" s="442"/>
      <c r="E17" s="442"/>
      <c r="F17" s="443"/>
      <c r="G17" s="160"/>
      <c r="H17" s="161"/>
      <c r="I17" s="162"/>
      <c r="J17" s="162"/>
      <c r="K17" s="161"/>
      <c r="L17" s="163"/>
      <c r="N17" s="158"/>
      <c r="O17" s="158"/>
      <c r="P17" s="158"/>
      <c r="Q17" s="159"/>
    </row>
    <row r="18" spans="1:17" ht="15" customHeight="1" x14ac:dyDescent="0.25">
      <c r="A18" s="164">
        <v>1</v>
      </c>
      <c r="B18" s="165" t="s">
        <v>294</v>
      </c>
      <c r="C18" s="166"/>
      <c r="D18" s="166" t="s">
        <v>295</v>
      </c>
      <c r="E18" s="167">
        <v>25</v>
      </c>
      <c r="F18" s="168">
        <v>51.83</v>
      </c>
      <c r="G18" s="169">
        <v>15.96</v>
      </c>
      <c r="H18" s="170">
        <v>827.20680000000004</v>
      </c>
      <c r="I18" s="171"/>
      <c r="J18" s="171">
        <f t="shared" ref="J18" si="7">+I18*F18</f>
        <v>0</v>
      </c>
      <c r="K18" s="170">
        <f t="shared" ref="K18" si="8">+I18+G18</f>
        <v>15.96</v>
      </c>
      <c r="L18" s="172">
        <f t="shared" ref="L18" si="9">+J18+H18</f>
        <v>827.20680000000004</v>
      </c>
      <c r="N18" s="158">
        <f t="shared" si="3"/>
        <v>0</v>
      </c>
      <c r="O18" s="158">
        <f t="shared" si="4"/>
        <v>0</v>
      </c>
      <c r="P18" s="158">
        <f t="shared" si="5"/>
        <v>15.96</v>
      </c>
      <c r="Q18" s="159">
        <f t="shared" si="6"/>
        <v>0.39900000000000002</v>
      </c>
    </row>
    <row r="19" spans="1:17" ht="24.75" customHeight="1" x14ac:dyDescent="0.25">
      <c r="A19" s="164">
        <v>2</v>
      </c>
      <c r="B19" s="165" t="s">
        <v>411</v>
      </c>
      <c r="C19" s="166"/>
      <c r="D19" s="166" t="s">
        <v>412</v>
      </c>
      <c r="E19" s="167">
        <v>25</v>
      </c>
      <c r="F19" s="168">
        <v>51.83</v>
      </c>
      <c r="G19" s="169">
        <v>57.45</v>
      </c>
      <c r="H19" s="170">
        <v>2977.6334999999999</v>
      </c>
      <c r="I19" s="171"/>
      <c r="J19" s="171"/>
      <c r="K19" s="170">
        <f t="shared" ref="K19:K20" si="10">+I19+G19</f>
        <v>57.45</v>
      </c>
      <c r="L19" s="172">
        <f t="shared" ref="L19:L20" si="11">+J19+H19</f>
        <v>2977.6334999999999</v>
      </c>
      <c r="N19" s="158"/>
      <c r="O19" s="158"/>
      <c r="P19" s="158"/>
      <c r="Q19" s="159"/>
    </row>
    <row r="20" spans="1:17" ht="15" customHeight="1" x14ac:dyDescent="0.25">
      <c r="A20" s="164"/>
      <c r="B20" s="165"/>
      <c r="C20" s="166"/>
      <c r="D20" s="166"/>
      <c r="E20" s="167"/>
      <c r="F20" s="168"/>
      <c r="G20" s="169"/>
      <c r="H20" s="170">
        <f t="shared" ref="H20:H22" si="12">+G20*F20</f>
        <v>0</v>
      </c>
      <c r="I20" s="171"/>
      <c r="J20" s="171"/>
      <c r="K20" s="170">
        <f t="shared" si="10"/>
        <v>0</v>
      </c>
      <c r="L20" s="172">
        <f t="shared" si="11"/>
        <v>0</v>
      </c>
      <c r="N20" s="158">
        <f t="shared" ref="N20:N22" si="13">+I20</f>
        <v>0</v>
      </c>
      <c r="O20" s="158">
        <f t="shared" ref="O20:O22" si="14">+I20*E20/1000</f>
        <v>0</v>
      </c>
      <c r="P20" s="158">
        <f t="shared" ref="P20:P22" si="15">+K20</f>
        <v>0</v>
      </c>
      <c r="Q20" s="159">
        <f t="shared" ref="Q20:Q22" si="16">+K20*E20/1000</f>
        <v>0</v>
      </c>
    </row>
    <row r="21" spans="1:17" ht="15" customHeight="1" x14ac:dyDescent="0.25">
      <c r="A21" s="164"/>
      <c r="B21" s="165"/>
      <c r="C21" s="166"/>
      <c r="D21" s="166"/>
      <c r="E21" s="167"/>
      <c r="F21" s="168"/>
      <c r="G21" s="169"/>
      <c r="H21" s="170">
        <f t="shared" si="12"/>
        <v>0</v>
      </c>
      <c r="I21" s="171"/>
      <c r="J21" s="171">
        <f t="shared" ref="J21:J22" si="17">+I21*F21</f>
        <v>0</v>
      </c>
      <c r="K21" s="170">
        <f t="shared" ref="K21:L22" si="18">+I21+G21</f>
        <v>0</v>
      </c>
      <c r="L21" s="172">
        <f t="shared" si="18"/>
        <v>0</v>
      </c>
      <c r="N21" s="158">
        <f t="shared" si="13"/>
        <v>0</v>
      </c>
      <c r="O21" s="158">
        <f t="shared" si="14"/>
        <v>0</v>
      </c>
      <c r="P21" s="158">
        <f t="shared" si="15"/>
        <v>0</v>
      </c>
      <c r="Q21" s="159">
        <f t="shared" si="16"/>
        <v>0</v>
      </c>
    </row>
    <row r="22" spans="1:17" ht="15" customHeight="1" thickBot="1" x14ac:dyDescent="0.3">
      <c r="A22" s="164"/>
      <c r="B22" s="165"/>
      <c r="C22" s="166"/>
      <c r="D22" s="166"/>
      <c r="E22" s="167"/>
      <c r="F22" s="168"/>
      <c r="G22" s="169"/>
      <c r="H22" s="170">
        <f t="shared" si="12"/>
        <v>0</v>
      </c>
      <c r="I22" s="171"/>
      <c r="J22" s="171">
        <f t="shared" si="17"/>
        <v>0</v>
      </c>
      <c r="K22" s="170">
        <f t="shared" si="18"/>
        <v>0</v>
      </c>
      <c r="L22" s="172">
        <f t="shared" si="18"/>
        <v>0</v>
      </c>
      <c r="N22" s="158">
        <f t="shared" si="13"/>
        <v>0</v>
      </c>
      <c r="O22" s="158">
        <f t="shared" si="14"/>
        <v>0</v>
      </c>
      <c r="P22" s="158">
        <f t="shared" si="15"/>
        <v>0</v>
      </c>
      <c r="Q22" s="159">
        <f t="shared" si="16"/>
        <v>0</v>
      </c>
    </row>
    <row r="23" spans="1:17" ht="35.1" customHeight="1" thickBot="1" x14ac:dyDescent="0.3">
      <c r="A23" s="444" t="str">
        <f>CONCATENATE("TOTAL (",A2," ",E2,") =")</f>
        <v>TOTAL (Insulation  Measurements - Level -28 ) =</v>
      </c>
      <c r="B23" s="445"/>
      <c r="C23" s="445"/>
      <c r="D23" s="445"/>
      <c r="E23" s="445"/>
      <c r="F23" s="446"/>
      <c r="G23" s="173">
        <f t="shared" ref="G23:L23" si="19">SUM(G6:G22)</f>
        <v>73.41</v>
      </c>
      <c r="H23" s="173">
        <f t="shared" si="19"/>
        <v>3804.8402999999998</v>
      </c>
      <c r="I23" s="174">
        <f t="shared" si="19"/>
        <v>0</v>
      </c>
      <c r="J23" s="174">
        <f t="shared" si="19"/>
        <v>0</v>
      </c>
      <c r="K23" s="173">
        <f t="shared" si="19"/>
        <v>73.41</v>
      </c>
      <c r="L23" s="175">
        <f t="shared" si="19"/>
        <v>3804.8402999999998</v>
      </c>
      <c r="N23" s="158">
        <f>+SUM(N6:N22)</f>
        <v>0</v>
      </c>
      <c r="O23" s="158">
        <f>+SUM(O6:O22)</f>
        <v>0</v>
      </c>
      <c r="P23" s="158">
        <f>+SUM(P6:P22)</f>
        <v>15.96</v>
      </c>
      <c r="Q23" s="158">
        <f>+SUM(Q6:Q22)</f>
        <v>0.39900000000000002</v>
      </c>
    </row>
    <row r="24" spans="1:17" x14ac:dyDescent="0.25">
      <c r="J24" s="179"/>
      <c r="K24" s="180"/>
      <c r="L24" s="180"/>
      <c r="N24" s="147"/>
      <c r="O24" s="147"/>
      <c r="P24" s="147"/>
    </row>
    <row r="25" spans="1:17" s="105" customFormat="1" x14ac:dyDescent="0.25">
      <c r="A25" s="176"/>
      <c r="B25" s="177"/>
      <c r="C25" s="142"/>
      <c r="D25" s="142"/>
      <c r="E25" s="142"/>
      <c r="F25" s="178"/>
      <c r="G25" s="178"/>
      <c r="H25" s="178"/>
      <c r="I25" s="178"/>
      <c r="J25" s="179"/>
      <c r="K25" s="179">
        <f>SUM(K7:K22)</f>
        <v>73.41</v>
      </c>
      <c r="L25" s="179">
        <f>SUM(L7:L22)</f>
        <v>3804.8402999999998</v>
      </c>
      <c r="M25" s="142"/>
      <c r="N25" s="147"/>
      <c r="O25" s="147"/>
      <c r="P25" s="147"/>
    </row>
    <row r="26" spans="1:17" s="105" customFormat="1" x14ac:dyDescent="0.25">
      <c r="A26" s="176"/>
      <c r="B26" s="181">
        <f>+A6</f>
        <v>0</v>
      </c>
      <c r="C26" s="182"/>
      <c r="D26" s="182"/>
      <c r="E26" s="182"/>
      <c r="F26" s="183"/>
      <c r="G26" s="184"/>
      <c r="H26" s="184"/>
      <c r="I26" s="185"/>
      <c r="J26" s="185"/>
      <c r="K26" s="184"/>
      <c r="L26" s="184"/>
      <c r="M26" s="149"/>
      <c r="N26" s="147"/>
      <c r="O26" s="147"/>
      <c r="P26" s="147"/>
    </row>
    <row r="27" spans="1:17" s="105" customFormat="1" ht="25.05" customHeight="1" x14ac:dyDescent="0.25">
      <c r="A27" s="176"/>
      <c r="B27" s="186" t="str">
        <f>A17</f>
        <v>Upto 25 mm Thickness Insulation</v>
      </c>
      <c r="C27" s="187"/>
      <c r="D27" s="187"/>
      <c r="E27" s="187"/>
      <c r="F27" s="188"/>
      <c r="G27" s="189">
        <f t="shared" ref="G27:L27" si="20">+SUM(G8:G22)</f>
        <v>73.41</v>
      </c>
      <c r="H27" s="189">
        <f t="shared" si="20"/>
        <v>3804.8402999999998</v>
      </c>
      <c r="I27" s="190">
        <f t="shared" si="20"/>
        <v>0</v>
      </c>
      <c r="J27" s="190">
        <f t="shared" si="20"/>
        <v>0</v>
      </c>
      <c r="K27" s="189">
        <f t="shared" si="20"/>
        <v>73.41</v>
      </c>
      <c r="L27" s="189">
        <f t="shared" si="20"/>
        <v>3804.8402999999998</v>
      </c>
      <c r="M27" s="149"/>
      <c r="N27" s="147"/>
      <c r="O27" s="147"/>
      <c r="P27" s="147"/>
    </row>
    <row r="28" spans="1:17" s="105" customFormat="1" x14ac:dyDescent="0.25">
      <c r="A28" s="176"/>
      <c r="B28" s="181"/>
      <c r="C28" s="182"/>
      <c r="D28" s="182"/>
      <c r="E28" s="182"/>
      <c r="F28" s="183"/>
      <c r="G28" s="184"/>
      <c r="H28" s="184"/>
      <c r="I28" s="185"/>
      <c r="J28" s="185"/>
      <c r="K28" s="184"/>
      <c r="L28" s="184"/>
      <c r="M28" s="149"/>
      <c r="N28" s="147"/>
      <c r="O28" s="147"/>
      <c r="P28" s="147"/>
    </row>
    <row r="29" spans="1:17" s="105" customFormat="1" ht="25.05" customHeight="1" x14ac:dyDescent="0.25">
      <c r="A29" s="176"/>
      <c r="B29" s="186"/>
      <c r="C29" s="187"/>
      <c r="D29" s="187"/>
      <c r="E29" s="187"/>
      <c r="F29" s="188"/>
      <c r="G29" s="189"/>
      <c r="H29" s="189"/>
      <c r="I29" s="190"/>
      <c r="J29" s="190"/>
      <c r="K29" s="189"/>
      <c r="L29" s="189"/>
      <c r="M29" s="149"/>
      <c r="N29" s="147"/>
      <c r="O29" s="147"/>
      <c r="P29" s="147"/>
    </row>
    <row r="30" spans="1:17" s="105" customFormat="1" x14ac:dyDescent="0.25">
      <c r="A30" s="176"/>
      <c r="B30" s="181"/>
      <c r="C30" s="182"/>
      <c r="D30" s="182"/>
      <c r="E30" s="182"/>
      <c r="F30" s="183"/>
      <c r="G30" s="184"/>
      <c r="H30" s="184"/>
      <c r="I30" s="185"/>
      <c r="J30" s="185"/>
      <c r="K30" s="184"/>
      <c r="L30" s="184"/>
      <c r="M30" s="149"/>
      <c r="N30" s="147"/>
      <c r="O30" s="147"/>
      <c r="P30" s="147"/>
    </row>
    <row r="31" spans="1:17" s="105" customFormat="1" ht="25.05" customHeight="1" x14ac:dyDescent="0.25">
      <c r="A31" s="176"/>
      <c r="B31" s="186"/>
      <c r="C31" s="187"/>
      <c r="D31" s="187"/>
      <c r="E31" s="187"/>
      <c r="F31" s="188"/>
      <c r="G31" s="189"/>
      <c r="H31" s="189"/>
      <c r="I31" s="190"/>
      <c r="J31" s="190"/>
      <c r="K31" s="189"/>
      <c r="L31" s="189"/>
      <c r="M31" s="149"/>
      <c r="N31" s="147"/>
      <c r="O31" s="147"/>
      <c r="P31" s="147"/>
    </row>
    <row r="32" spans="1:17" s="105" customFormat="1" x14ac:dyDescent="0.25">
      <c r="A32" s="176"/>
      <c r="B32" s="181"/>
      <c r="C32" s="182"/>
      <c r="D32" s="182"/>
      <c r="E32" s="182"/>
      <c r="F32" s="183"/>
      <c r="G32" s="184"/>
      <c r="H32" s="184"/>
      <c r="I32" s="185"/>
      <c r="J32" s="185"/>
      <c r="K32" s="184"/>
      <c r="L32" s="184"/>
      <c r="M32" s="149"/>
      <c r="N32" s="147"/>
      <c r="O32" s="147"/>
      <c r="P32" s="147"/>
    </row>
    <row r="33" spans="1:16" s="105" customFormat="1" ht="25.05" customHeight="1" x14ac:dyDescent="0.25">
      <c r="A33" s="176"/>
      <c r="B33" s="186"/>
      <c r="C33" s="187"/>
      <c r="D33" s="187"/>
      <c r="E33" s="187"/>
      <c r="F33" s="188"/>
      <c r="G33" s="189"/>
      <c r="H33" s="189"/>
      <c r="I33" s="190"/>
      <c r="J33" s="190"/>
      <c r="K33" s="189"/>
      <c r="L33" s="189"/>
      <c r="M33" s="149"/>
      <c r="N33" s="147"/>
      <c r="O33" s="147"/>
      <c r="P33" s="147"/>
    </row>
    <row r="34" spans="1:16" s="105" customFormat="1" ht="25.05" customHeight="1" x14ac:dyDescent="0.25">
      <c r="A34" s="176"/>
      <c r="B34" s="193" t="s">
        <v>45</v>
      </c>
      <c r="C34" s="194"/>
      <c r="D34" s="194"/>
      <c r="E34" s="194"/>
      <c r="F34" s="194"/>
      <c r="G34" s="192">
        <f t="shared" ref="G34:L34" si="21">SUM(G26:G33)</f>
        <v>73.41</v>
      </c>
      <c r="H34" s="192">
        <f t="shared" si="21"/>
        <v>3804.8402999999998</v>
      </c>
      <c r="I34" s="192">
        <f t="shared" si="21"/>
        <v>0</v>
      </c>
      <c r="J34" s="192">
        <f t="shared" si="21"/>
        <v>0</v>
      </c>
      <c r="K34" s="192">
        <f t="shared" si="21"/>
        <v>73.41</v>
      </c>
      <c r="L34" s="192">
        <f t="shared" si="21"/>
        <v>3804.8402999999998</v>
      </c>
      <c r="M34" s="142"/>
    </row>
    <row r="37" spans="1:16" s="105" customFormat="1" x14ac:dyDescent="0.25">
      <c r="A37" s="176"/>
      <c r="B37" s="177"/>
      <c r="C37" s="142"/>
      <c r="D37" s="142"/>
      <c r="E37" s="142"/>
      <c r="F37" s="178"/>
      <c r="G37" s="191"/>
      <c r="H37" s="178"/>
      <c r="I37" s="178"/>
      <c r="J37" s="178"/>
      <c r="K37" s="178"/>
      <c r="L37" s="178"/>
      <c r="M37" s="142"/>
    </row>
  </sheetData>
  <mergeCells count="21">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 ref="A7:F7"/>
    <mergeCell ref="A13:F13"/>
    <mergeCell ref="A16:F16"/>
    <mergeCell ref="A17:F17"/>
    <mergeCell ref="A23:F23"/>
  </mergeCells>
  <printOptions horizontalCentered="1"/>
  <pageMargins left="0.25" right="0.25" top="0.75" bottom="0.75" header="0.3" footer="0.3"/>
  <pageSetup paperSize="9" scale="56"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7" tint="0.39997558519241921"/>
    <pageSetUpPr fitToPage="1"/>
  </sheetPr>
  <dimension ref="A1:P36"/>
  <sheetViews>
    <sheetView zoomScale="85" zoomScaleNormal="85" zoomScaleSheetLayoutView="85" workbookViewId="0">
      <selection activeCell="N31" sqref="N31"/>
    </sheetView>
  </sheetViews>
  <sheetFormatPr defaultColWidth="9.21875" defaultRowHeight="13.2" x14ac:dyDescent="0.25"/>
  <cols>
    <col min="1" max="1" width="3.77734375" style="176" customWidth="1"/>
    <col min="2" max="2" width="28.77734375" style="177" customWidth="1"/>
    <col min="3" max="3" width="31.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414</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234</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6" si="0">+F9*E9</f>
        <v>0</v>
      </c>
      <c r="H9" s="171"/>
      <c r="I9" s="171">
        <f t="shared" ref="I9:I16" si="1">+H9*E9</f>
        <v>0</v>
      </c>
      <c r="J9" s="170">
        <f t="shared" ref="J9:K16" si="2">+H9+F9</f>
        <v>0</v>
      </c>
      <c r="K9" s="172">
        <f t="shared" si="2"/>
        <v>0</v>
      </c>
      <c r="M9" s="158">
        <f t="shared" ref="M9:M18" si="3">+H9</f>
        <v>0</v>
      </c>
      <c r="N9" s="158">
        <f t="shared" ref="N9:N18" si="4">+H9*D9/1000</f>
        <v>0</v>
      </c>
      <c r="O9" s="158">
        <f t="shared" ref="O9:O18" si="5">+J9</f>
        <v>0</v>
      </c>
      <c r="P9" s="159">
        <f t="shared" ref="P9:P18"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447"/>
      <c r="B16" s="448"/>
      <c r="C16" s="448"/>
      <c r="D16" s="448"/>
      <c r="E16" s="449"/>
      <c r="F16" s="154"/>
      <c r="G16" s="155">
        <f t="shared" si="0"/>
        <v>0</v>
      </c>
      <c r="H16" s="156"/>
      <c r="I16" s="156">
        <f t="shared" si="1"/>
        <v>0</v>
      </c>
      <c r="J16" s="155">
        <f t="shared" si="2"/>
        <v>0</v>
      </c>
      <c r="K16" s="157">
        <f t="shared" si="2"/>
        <v>0</v>
      </c>
      <c r="M16" s="158">
        <f t="shared" si="3"/>
        <v>0</v>
      </c>
      <c r="N16" s="158">
        <f t="shared" si="4"/>
        <v>0</v>
      </c>
      <c r="O16" s="158">
        <f t="shared" si="5"/>
        <v>0</v>
      </c>
      <c r="P16" s="159">
        <f t="shared" si="6"/>
        <v>0</v>
      </c>
    </row>
    <row r="17" spans="1:16" ht="15.75" customHeight="1" x14ac:dyDescent="0.25">
      <c r="A17" s="441" t="s">
        <v>168</v>
      </c>
      <c r="B17" s="442"/>
      <c r="C17" s="442"/>
      <c r="D17" s="442"/>
      <c r="E17" s="443"/>
      <c r="F17" s="160"/>
      <c r="G17" s="161"/>
      <c r="H17" s="162"/>
      <c r="I17" s="162"/>
      <c r="J17" s="161"/>
      <c r="K17" s="163"/>
      <c r="M17" s="158"/>
      <c r="N17" s="158"/>
      <c r="O17" s="158"/>
      <c r="P17" s="159"/>
    </row>
    <row r="18" spans="1:16" ht="28.5" customHeight="1" x14ac:dyDescent="0.25">
      <c r="A18" s="164">
        <v>1</v>
      </c>
      <c r="B18" s="165" t="s">
        <v>435</v>
      </c>
      <c r="C18" s="166" t="s">
        <v>415</v>
      </c>
      <c r="D18" s="167">
        <v>25</v>
      </c>
      <c r="E18" s="168">
        <v>51.83</v>
      </c>
      <c r="F18" s="169">
        <v>606.89</v>
      </c>
      <c r="G18" s="170">
        <v>31455.108699999997</v>
      </c>
      <c r="H18" s="171"/>
      <c r="I18" s="171">
        <f t="shared" ref="I18:I21" si="7">+H18*E18</f>
        <v>0</v>
      </c>
      <c r="J18" s="170">
        <f t="shared" ref="J18:K21" si="8">+H18+F18</f>
        <v>606.89</v>
      </c>
      <c r="K18" s="172">
        <f t="shared" si="8"/>
        <v>31455.108699999997</v>
      </c>
      <c r="M18" s="158">
        <f t="shared" si="3"/>
        <v>0</v>
      </c>
      <c r="N18" s="158">
        <f t="shared" si="4"/>
        <v>0</v>
      </c>
      <c r="O18" s="158">
        <f t="shared" si="5"/>
        <v>606.89</v>
      </c>
      <c r="P18" s="159">
        <f t="shared" si="6"/>
        <v>15.17225</v>
      </c>
    </row>
    <row r="19" spans="1:16" ht="15" customHeight="1" x14ac:dyDescent="0.25">
      <c r="A19" s="164"/>
      <c r="B19" s="165"/>
      <c r="C19" s="166"/>
      <c r="D19" s="167"/>
      <c r="E19" s="168"/>
      <c r="F19" s="169"/>
      <c r="G19" s="170">
        <f t="shared" ref="G19:G21" si="9">+F19*E19</f>
        <v>0</v>
      </c>
      <c r="H19" s="171"/>
      <c r="I19" s="171">
        <f t="shared" si="7"/>
        <v>0</v>
      </c>
      <c r="J19" s="170">
        <f t="shared" si="8"/>
        <v>0</v>
      </c>
      <c r="K19" s="172">
        <f t="shared" si="8"/>
        <v>0</v>
      </c>
      <c r="M19" s="158">
        <f t="shared" ref="M19:M21" si="10">+H19</f>
        <v>0</v>
      </c>
      <c r="N19" s="158">
        <f t="shared" ref="N19:N21" si="11">+H19*D19/1000</f>
        <v>0</v>
      </c>
      <c r="O19" s="158">
        <f t="shared" ref="O19:O21" si="12">+J19</f>
        <v>0</v>
      </c>
      <c r="P19" s="159">
        <f t="shared" ref="P19:P21" si="13">+J19*D19/1000</f>
        <v>0</v>
      </c>
    </row>
    <row r="20" spans="1:16" ht="15" customHeight="1" x14ac:dyDescent="0.25">
      <c r="A20" s="164"/>
      <c r="B20" s="165"/>
      <c r="C20" s="166"/>
      <c r="D20" s="167"/>
      <c r="E20" s="168"/>
      <c r="F20" s="169"/>
      <c r="G20" s="170">
        <f t="shared" si="9"/>
        <v>0</v>
      </c>
      <c r="H20" s="171"/>
      <c r="I20" s="171">
        <f t="shared" si="7"/>
        <v>0</v>
      </c>
      <c r="J20" s="170">
        <f t="shared" si="8"/>
        <v>0</v>
      </c>
      <c r="K20" s="172">
        <f t="shared" si="8"/>
        <v>0</v>
      </c>
      <c r="M20" s="158">
        <f t="shared" si="10"/>
        <v>0</v>
      </c>
      <c r="N20" s="158">
        <f t="shared" si="11"/>
        <v>0</v>
      </c>
      <c r="O20" s="158">
        <f t="shared" si="12"/>
        <v>0</v>
      </c>
      <c r="P20" s="159">
        <f t="shared" si="13"/>
        <v>0</v>
      </c>
    </row>
    <row r="21" spans="1:16" ht="15" customHeight="1" thickBot="1" x14ac:dyDescent="0.3">
      <c r="A21" s="164"/>
      <c r="B21" s="165"/>
      <c r="C21" s="166"/>
      <c r="D21" s="167"/>
      <c r="E21" s="168"/>
      <c r="F21" s="169"/>
      <c r="G21" s="170">
        <f t="shared" si="9"/>
        <v>0</v>
      </c>
      <c r="H21" s="171"/>
      <c r="I21" s="171">
        <f t="shared" si="7"/>
        <v>0</v>
      </c>
      <c r="J21" s="170">
        <f t="shared" si="8"/>
        <v>0</v>
      </c>
      <c r="K21" s="172">
        <f t="shared" si="8"/>
        <v>0</v>
      </c>
      <c r="M21" s="158">
        <f t="shared" si="10"/>
        <v>0</v>
      </c>
      <c r="N21" s="158">
        <f t="shared" si="11"/>
        <v>0</v>
      </c>
      <c r="O21" s="158">
        <f t="shared" si="12"/>
        <v>0</v>
      </c>
      <c r="P21" s="159">
        <f t="shared" si="13"/>
        <v>0</v>
      </c>
    </row>
    <row r="22" spans="1:16" ht="35.1" customHeight="1" thickBot="1" x14ac:dyDescent="0.3">
      <c r="A22" s="444" t="str">
        <f>CONCATENATE("TOTAL (",A2," ",D2,") =")</f>
        <v>TOTAL (Insulation  Measurements - Level -29 ) =</v>
      </c>
      <c r="B22" s="445"/>
      <c r="C22" s="445"/>
      <c r="D22" s="445"/>
      <c r="E22" s="446"/>
      <c r="F22" s="173">
        <f t="shared" ref="F22:K22" si="14">SUM(F6:F21)</f>
        <v>606.89</v>
      </c>
      <c r="G22" s="173">
        <f t="shared" si="14"/>
        <v>31455.108699999997</v>
      </c>
      <c r="H22" s="174">
        <f t="shared" si="14"/>
        <v>0</v>
      </c>
      <c r="I22" s="174">
        <f t="shared" si="14"/>
        <v>0</v>
      </c>
      <c r="J22" s="173">
        <f t="shared" si="14"/>
        <v>606.89</v>
      </c>
      <c r="K22" s="175">
        <f t="shared" si="14"/>
        <v>31455.108699999997</v>
      </c>
      <c r="M22" s="158">
        <f>+SUM(M6:M21)</f>
        <v>0</v>
      </c>
      <c r="N22" s="158">
        <f>+SUM(N6:N21)</f>
        <v>0</v>
      </c>
      <c r="O22" s="158">
        <f>+SUM(O6:O21)</f>
        <v>606.89</v>
      </c>
      <c r="P22" s="158">
        <f>+SUM(P6:P21)</f>
        <v>15.17225</v>
      </c>
    </row>
    <row r="23" spans="1:16" x14ac:dyDescent="0.25">
      <c r="I23" s="179"/>
      <c r="J23" s="180"/>
      <c r="K23" s="180"/>
      <c r="M23" s="147"/>
      <c r="N23" s="147"/>
      <c r="O23" s="147"/>
    </row>
    <row r="24" spans="1:16" s="105" customFormat="1" x14ac:dyDescent="0.25">
      <c r="A24" s="176"/>
      <c r="B24" s="177"/>
      <c r="C24" s="142"/>
      <c r="D24" s="142"/>
      <c r="E24" s="178"/>
      <c r="F24" s="178"/>
      <c r="G24" s="178"/>
      <c r="H24" s="178"/>
      <c r="I24" s="179"/>
      <c r="J24" s="179">
        <f>SUM(J7:J21)</f>
        <v>606.89</v>
      </c>
      <c r="K24" s="179">
        <f>SUM(K7:K21)</f>
        <v>31455.108699999997</v>
      </c>
      <c r="L24" s="142"/>
      <c r="M24" s="147"/>
      <c r="N24" s="147"/>
      <c r="O24" s="147"/>
    </row>
    <row r="25" spans="1:16" s="105" customFormat="1" x14ac:dyDescent="0.25">
      <c r="A25" s="176"/>
      <c r="B25" s="181">
        <f>+A6</f>
        <v>0</v>
      </c>
      <c r="C25" s="182"/>
      <c r="D25" s="182"/>
      <c r="E25" s="183"/>
      <c r="F25" s="184"/>
      <c r="G25" s="184"/>
      <c r="H25" s="185"/>
      <c r="I25" s="185"/>
      <c r="J25" s="184"/>
      <c r="K25" s="184"/>
      <c r="L25" s="149"/>
      <c r="M25" s="147"/>
      <c r="N25" s="147"/>
      <c r="O25" s="147"/>
    </row>
    <row r="26" spans="1:16" s="105" customFormat="1" ht="25.05" customHeight="1" x14ac:dyDescent="0.25">
      <c r="A26" s="176"/>
      <c r="B26" s="186" t="str">
        <f>A17</f>
        <v>Upto 25 mm Thickness Insulation</v>
      </c>
      <c r="C26" s="187"/>
      <c r="D26" s="187"/>
      <c r="E26" s="188"/>
      <c r="F26" s="189">
        <f t="shared" ref="F26:K26" si="15">+SUM(F8:F21)</f>
        <v>606.89</v>
      </c>
      <c r="G26" s="189">
        <f t="shared" si="15"/>
        <v>31455.108699999997</v>
      </c>
      <c r="H26" s="190">
        <f t="shared" si="15"/>
        <v>0</v>
      </c>
      <c r="I26" s="190">
        <f t="shared" si="15"/>
        <v>0</v>
      </c>
      <c r="J26" s="189">
        <f t="shared" si="15"/>
        <v>606.89</v>
      </c>
      <c r="K26" s="189">
        <f t="shared" si="15"/>
        <v>31455.108699999997</v>
      </c>
      <c r="L26" s="149"/>
      <c r="M26" s="147"/>
      <c r="N26" s="147"/>
      <c r="O26" s="147"/>
    </row>
    <row r="27" spans="1:16" s="105" customFormat="1" x14ac:dyDescent="0.25">
      <c r="A27" s="176"/>
      <c r="B27" s="181"/>
      <c r="C27" s="182"/>
      <c r="D27" s="182"/>
      <c r="E27" s="183"/>
      <c r="F27" s="184"/>
      <c r="G27" s="184"/>
      <c r="H27" s="185"/>
      <c r="I27" s="185"/>
      <c r="J27" s="184"/>
      <c r="K27" s="184"/>
      <c r="L27" s="149"/>
      <c r="M27" s="147"/>
      <c r="N27" s="147"/>
      <c r="O27" s="147"/>
    </row>
    <row r="28" spans="1:16" s="105" customFormat="1" ht="25.05" customHeight="1" x14ac:dyDescent="0.25">
      <c r="A28" s="176"/>
      <c r="B28" s="186"/>
      <c r="C28" s="187"/>
      <c r="D28" s="187"/>
      <c r="E28" s="188"/>
      <c r="F28" s="189"/>
      <c r="G28" s="189"/>
      <c r="H28" s="190"/>
      <c r="I28" s="190"/>
      <c r="J28" s="189"/>
      <c r="K28" s="189"/>
      <c r="L28" s="149"/>
      <c r="M28" s="147"/>
      <c r="N28" s="147"/>
      <c r="O28" s="147"/>
    </row>
    <row r="29" spans="1:16" s="105" customFormat="1" x14ac:dyDescent="0.25">
      <c r="A29" s="176"/>
      <c r="B29" s="181"/>
      <c r="C29" s="182"/>
      <c r="D29" s="182"/>
      <c r="E29" s="183"/>
      <c r="F29" s="184"/>
      <c r="G29" s="184"/>
      <c r="H29" s="185"/>
      <c r="I29" s="185"/>
      <c r="J29" s="184"/>
      <c r="K29" s="184"/>
      <c r="L29" s="149"/>
      <c r="M29" s="147"/>
      <c r="N29" s="147"/>
      <c r="O29" s="147"/>
    </row>
    <row r="30" spans="1:16" s="105" customFormat="1" ht="25.05" customHeight="1" x14ac:dyDescent="0.25">
      <c r="A30" s="176"/>
      <c r="B30" s="186"/>
      <c r="C30" s="187"/>
      <c r="D30" s="187"/>
      <c r="E30" s="188"/>
      <c r="F30" s="189"/>
      <c r="G30" s="189"/>
      <c r="H30" s="190"/>
      <c r="I30" s="190"/>
      <c r="J30" s="189"/>
      <c r="K30" s="189"/>
      <c r="L30" s="149"/>
      <c r="M30" s="147"/>
      <c r="N30" s="147"/>
      <c r="O30" s="147"/>
    </row>
    <row r="31" spans="1:16" s="105" customFormat="1" x14ac:dyDescent="0.25">
      <c r="A31" s="176"/>
      <c r="B31" s="181"/>
      <c r="C31" s="182"/>
      <c r="D31" s="182"/>
      <c r="E31" s="183"/>
      <c r="F31" s="184"/>
      <c r="G31" s="184"/>
      <c r="H31" s="185"/>
      <c r="I31" s="185"/>
      <c r="J31" s="184"/>
      <c r="K31" s="184"/>
      <c r="L31" s="149"/>
      <c r="M31" s="147"/>
      <c r="N31" s="147"/>
      <c r="O31" s="147"/>
    </row>
    <row r="32" spans="1:16" s="105" customFormat="1" ht="25.05" customHeight="1" x14ac:dyDescent="0.25">
      <c r="A32" s="176"/>
      <c r="B32" s="186"/>
      <c r="C32" s="187"/>
      <c r="D32" s="187"/>
      <c r="E32" s="188"/>
      <c r="F32" s="189"/>
      <c r="G32" s="189"/>
      <c r="H32" s="190"/>
      <c r="I32" s="190"/>
      <c r="J32" s="189"/>
      <c r="K32" s="189"/>
      <c r="L32" s="149"/>
      <c r="M32" s="147"/>
      <c r="N32" s="147"/>
      <c r="O32" s="147"/>
    </row>
    <row r="33" spans="1:12" s="105" customFormat="1" ht="25.05" customHeight="1" x14ac:dyDescent="0.25">
      <c r="A33" s="176"/>
      <c r="B33" s="193" t="s">
        <v>45</v>
      </c>
      <c r="C33" s="194"/>
      <c r="D33" s="194"/>
      <c r="E33" s="194"/>
      <c r="F33" s="192">
        <f t="shared" ref="F33:K33" si="16">SUM(F25:F32)</f>
        <v>606.89</v>
      </c>
      <c r="G33" s="192">
        <f t="shared" si="16"/>
        <v>31455.108699999997</v>
      </c>
      <c r="H33" s="192">
        <f t="shared" si="16"/>
        <v>0</v>
      </c>
      <c r="I33" s="192">
        <f t="shared" si="16"/>
        <v>0</v>
      </c>
      <c r="J33" s="192">
        <f t="shared" si="16"/>
        <v>606.89</v>
      </c>
      <c r="K33" s="192">
        <f t="shared" si="16"/>
        <v>31455.108699999997</v>
      </c>
      <c r="L33" s="142"/>
    </row>
    <row r="36" spans="1:12" s="105" customFormat="1" x14ac:dyDescent="0.25">
      <c r="A36" s="176"/>
      <c r="B36" s="177"/>
      <c r="C36" s="142"/>
      <c r="D36" s="142"/>
      <c r="E36" s="178"/>
      <c r="F36" s="191"/>
      <c r="G36" s="178"/>
      <c r="H36" s="178"/>
      <c r="I36" s="178"/>
      <c r="J36" s="178"/>
      <c r="K36" s="178"/>
      <c r="L36" s="142"/>
    </row>
  </sheetData>
  <mergeCells count="20">
    <mergeCell ref="P4:P5"/>
    <mergeCell ref="J2:K2"/>
    <mergeCell ref="J3:K3"/>
    <mergeCell ref="A4:A5"/>
    <mergeCell ref="B4:B5"/>
    <mergeCell ref="C4:C5"/>
    <mergeCell ref="D4:D5"/>
    <mergeCell ref="E4:E5"/>
    <mergeCell ref="F4:G4"/>
    <mergeCell ref="H4:I4"/>
    <mergeCell ref="J4:J5"/>
    <mergeCell ref="K4:K5"/>
    <mergeCell ref="M4:M5"/>
    <mergeCell ref="N4:N5"/>
    <mergeCell ref="O4:O5"/>
    <mergeCell ref="A7:E7"/>
    <mergeCell ref="A13:E13"/>
    <mergeCell ref="A16:E16"/>
    <mergeCell ref="A17:E17"/>
    <mergeCell ref="A22:E22"/>
  </mergeCells>
  <printOptions horizontalCentered="1"/>
  <pageMargins left="0.25" right="0.25" top="0.75" bottom="0.75" header="0.3" footer="0.3"/>
  <pageSetup paperSize="9" scale="5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L47"/>
  <sheetViews>
    <sheetView topLeftCell="A16" zoomScale="85" zoomScaleNormal="85" workbookViewId="0">
      <selection activeCell="I44" sqref="I44"/>
    </sheetView>
  </sheetViews>
  <sheetFormatPr defaultColWidth="11.44140625" defaultRowHeight="13.8" x14ac:dyDescent="0.25"/>
  <cols>
    <col min="1" max="1" width="5.77734375" style="111" customWidth="1"/>
    <col min="2" max="2" width="30.77734375" style="111" customWidth="1"/>
    <col min="3" max="4" width="14.77734375" style="112" customWidth="1"/>
    <col min="5" max="6" width="14.77734375" style="113" customWidth="1"/>
    <col min="7" max="7" width="14.77734375" style="114" customWidth="1"/>
    <col min="8" max="8" width="15.77734375" style="114" customWidth="1"/>
    <col min="9" max="9" width="14.21875" style="111" bestFit="1" customWidth="1"/>
    <col min="10" max="10" width="14.21875" style="111" customWidth="1"/>
    <col min="11" max="12" width="12.77734375" style="115" customWidth="1"/>
    <col min="13" max="16384" width="11.44140625" style="111"/>
  </cols>
  <sheetData>
    <row r="1" spans="1:12" ht="20.100000000000001" customHeight="1" x14ac:dyDescent="0.25"/>
    <row r="2" spans="1:12" ht="20.100000000000001" customHeight="1" x14ac:dyDescent="0.25"/>
    <row r="3" spans="1:12" ht="20.100000000000001" customHeight="1" x14ac:dyDescent="0.25"/>
    <row r="4" spans="1:12" ht="20.100000000000001" customHeight="1" x14ac:dyDescent="0.25"/>
    <row r="5" spans="1:12" ht="20.100000000000001" customHeight="1" x14ac:dyDescent="0.25"/>
    <row r="6" spans="1:12" ht="20.100000000000001" customHeight="1" x14ac:dyDescent="0.25"/>
    <row r="7" spans="1:12" ht="20.100000000000001" customHeight="1" x14ac:dyDescent="0.25"/>
    <row r="8" spans="1:12" ht="20.100000000000001" customHeight="1" x14ac:dyDescent="0.25"/>
    <row r="9" spans="1:12" ht="15" customHeight="1" x14ac:dyDescent="0.25">
      <c r="A9" s="75" t="s">
        <v>31</v>
      </c>
      <c r="B9" s="108"/>
      <c r="C9" s="107"/>
      <c r="G9" s="416">
        <f>+'1172-001'!H11</f>
        <v>44977</v>
      </c>
      <c r="H9" s="416"/>
    </row>
    <row r="10" spans="1:12" ht="15" customHeight="1" x14ac:dyDescent="0.25">
      <c r="A10" s="106"/>
      <c r="B10" s="108"/>
      <c r="C10" s="107"/>
      <c r="G10" s="416" t="str">
        <f>+'1172-001'!H12</f>
        <v>PY-2927-1172-009</v>
      </c>
      <c r="H10" s="416"/>
    </row>
    <row r="11" spans="1:12" ht="15" customHeight="1" thickBot="1" x14ac:dyDescent="0.3">
      <c r="A11" s="106"/>
      <c r="B11" s="116"/>
      <c r="C11" s="109"/>
      <c r="D11" s="109"/>
      <c r="E11" s="117"/>
      <c r="F11" s="117"/>
      <c r="G11" s="118"/>
    </row>
    <row r="12" spans="1:12" ht="20.100000000000001" customHeight="1" thickTop="1" x14ac:dyDescent="0.25">
      <c r="A12" s="417" t="s">
        <v>32</v>
      </c>
      <c r="B12" s="419" t="s">
        <v>15</v>
      </c>
      <c r="C12" s="421" t="s">
        <v>33</v>
      </c>
      <c r="D12" s="421"/>
      <c r="E12" s="422" t="s">
        <v>17</v>
      </c>
      <c r="F12" s="422"/>
      <c r="G12" s="419" t="s">
        <v>18</v>
      </c>
      <c r="H12" s="423"/>
    </row>
    <row r="13" spans="1:12" ht="20.100000000000001" customHeight="1" thickBot="1" x14ac:dyDescent="0.3">
      <c r="A13" s="418"/>
      <c r="B13" s="420"/>
      <c r="C13" s="119" t="s">
        <v>19</v>
      </c>
      <c r="D13" s="119" t="s">
        <v>20</v>
      </c>
      <c r="E13" s="120" t="s">
        <v>19</v>
      </c>
      <c r="F13" s="120" t="s">
        <v>20</v>
      </c>
      <c r="G13" s="121" t="s">
        <v>34</v>
      </c>
      <c r="H13" s="122" t="s">
        <v>35</v>
      </c>
    </row>
    <row r="14" spans="1:12" ht="7.5" customHeight="1" thickTop="1" thickBot="1" x14ac:dyDescent="0.3">
      <c r="A14" s="123"/>
      <c r="B14" s="124"/>
      <c r="C14" s="125"/>
      <c r="D14" s="125"/>
      <c r="E14" s="126"/>
      <c r="F14" s="126"/>
      <c r="G14" s="124"/>
      <c r="H14" s="127"/>
    </row>
    <row r="15" spans="1:12" ht="20.100000000000001" customHeight="1" thickTop="1" thickBot="1" x14ac:dyDescent="0.3">
      <c r="A15" s="411" t="s">
        <v>166</v>
      </c>
      <c r="B15" s="412"/>
      <c r="C15" s="412"/>
      <c r="D15" s="412"/>
      <c r="E15" s="412"/>
      <c r="F15" s="412"/>
      <c r="G15" s="412"/>
      <c r="H15" s="413"/>
      <c r="K15" s="128" t="s">
        <v>46</v>
      </c>
      <c r="L15" s="129" t="s">
        <v>47</v>
      </c>
    </row>
    <row r="16" spans="1:12" ht="24.75" customHeight="1" thickTop="1" x14ac:dyDescent="0.25">
      <c r="A16" s="93">
        <v>1</v>
      </c>
      <c r="B16" s="130" t="s">
        <v>177</v>
      </c>
      <c r="C16" s="131">
        <f>'IN-b-01 (2)'!F47</f>
        <v>49.37</v>
      </c>
      <c r="D16" s="131">
        <f>'IN-b-01 (2)'!G47</f>
        <v>2558.8471</v>
      </c>
      <c r="E16" s="132">
        <f>'IN-b-01 (2)'!H47</f>
        <v>0</v>
      </c>
      <c r="F16" s="132">
        <f>'IN-b-01 (2)'!I47</f>
        <v>0</v>
      </c>
      <c r="G16" s="131">
        <f>'IN-b-01 (2)'!J47</f>
        <v>49.37</v>
      </c>
      <c r="H16" s="133">
        <f>'IN-b-01 (2)'!K47</f>
        <v>2558.8471</v>
      </c>
      <c r="I16" s="134"/>
      <c r="J16" s="134"/>
      <c r="K16" s="135"/>
      <c r="L16" s="135"/>
    </row>
    <row r="17" spans="1:12" ht="24.75" customHeight="1" x14ac:dyDescent="0.25">
      <c r="A17" s="93">
        <f>A16+1</f>
        <v>2</v>
      </c>
      <c r="B17" s="130" t="s">
        <v>196</v>
      </c>
      <c r="C17" s="131"/>
      <c r="D17" s="131"/>
      <c r="E17" s="132"/>
      <c r="F17" s="132"/>
      <c r="G17" s="131"/>
      <c r="H17" s="133"/>
      <c r="I17" s="134"/>
      <c r="J17" s="134"/>
      <c r="K17" s="135"/>
      <c r="L17" s="135"/>
    </row>
    <row r="18" spans="1:12" ht="24.75" customHeight="1" x14ac:dyDescent="0.25">
      <c r="A18" s="93">
        <f t="shared" ref="A18:A23" si="0">A17+1</f>
        <v>3</v>
      </c>
      <c r="B18" s="130" t="s">
        <v>197</v>
      </c>
      <c r="C18" s="131"/>
      <c r="D18" s="131"/>
      <c r="E18" s="132"/>
      <c r="F18" s="132"/>
      <c r="G18" s="131"/>
      <c r="H18" s="133"/>
      <c r="I18" s="134"/>
      <c r="J18" s="134"/>
      <c r="K18" s="135"/>
      <c r="L18" s="135"/>
    </row>
    <row r="19" spans="1:12" ht="24.75" customHeight="1" x14ac:dyDescent="0.25">
      <c r="A19" s="93">
        <f t="shared" si="0"/>
        <v>4</v>
      </c>
      <c r="B19" s="130" t="s">
        <v>198</v>
      </c>
      <c r="C19" s="131"/>
      <c r="D19" s="131"/>
      <c r="E19" s="132"/>
      <c r="F19" s="132"/>
      <c r="G19" s="131"/>
      <c r="H19" s="133"/>
      <c r="I19" s="134"/>
      <c r="J19" s="134"/>
      <c r="K19" s="135"/>
      <c r="L19" s="135"/>
    </row>
    <row r="20" spans="1:12" ht="24.75" customHeight="1" x14ac:dyDescent="0.25">
      <c r="A20" s="93">
        <f t="shared" si="0"/>
        <v>5</v>
      </c>
      <c r="B20" s="130" t="s">
        <v>199</v>
      </c>
      <c r="C20" s="131"/>
      <c r="D20" s="131"/>
      <c r="E20" s="132"/>
      <c r="F20" s="132"/>
      <c r="G20" s="131"/>
      <c r="H20" s="133"/>
      <c r="I20" s="134"/>
      <c r="J20" s="134"/>
      <c r="K20" s="135"/>
      <c r="L20" s="135"/>
    </row>
    <row r="21" spans="1:12" ht="24.75" customHeight="1" x14ac:dyDescent="0.25">
      <c r="A21" s="93">
        <f t="shared" si="0"/>
        <v>6</v>
      </c>
      <c r="B21" s="130" t="s">
        <v>200</v>
      </c>
      <c r="C21" s="131"/>
      <c r="D21" s="131"/>
      <c r="E21" s="132"/>
      <c r="F21" s="132"/>
      <c r="G21" s="131"/>
      <c r="H21" s="133"/>
      <c r="I21" s="134"/>
      <c r="J21" s="134"/>
      <c r="K21" s="135"/>
      <c r="L21" s="135"/>
    </row>
    <row r="22" spans="1:12" ht="24.75" customHeight="1" x14ac:dyDescent="0.25">
      <c r="A22" s="93">
        <f t="shared" si="0"/>
        <v>7</v>
      </c>
      <c r="B22" s="130" t="s">
        <v>201</v>
      </c>
      <c r="C22" s="131">
        <f>'in-l-06'!F47</f>
        <v>174.74</v>
      </c>
      <c r="D22" s="131">
        <f>'in-l-06'!G47</f>
        <v>9056.7741999999998</v>
      </c>
      <c r="E22" s="132">
        <f>'in-l-06'!H47</f>
        <v>0</v>
      </c>
      <c r="F22" s="132">
        <f>'in-l-06'!I47</f>
        <v>0</v>
      </c>
      <c r="G22" s="131">
        <f>'in-l-06'!J47</f>
        <v>174.74</v>
      </c>
      <c r="H22" s="133">
        <f>'in-l-06'!K47</f>
        <v>9056.7741999999998</v>
      </c>
      <c r="I22" s="134"/>
      <c r="J22" s="134"/>
      <c r="K22" s="135"/>
      <c r="L22" s="135"/>
    </row>
    <row r="23" spans="1:12" ht="24.75" customHeight="1" x14ac:dyDescent="0.25">
      <c r="A23" s="93">
        <f t="shared" si="0"/>
        <v>8</v>
      </c>
      <c r="B23" s="130" t="s">
        <v>202</v>
      </c>
      <c r="C23" s="131">
        <f>'IN-L-07'!F47</f>
        <v>26.315999999999999</v>
      </c>
      <c r="D23" s="131">
        <f>'IN-L-07'!G47</f>
        <v>1363.9582799999998</v>
      </c>
      <c r="E23" s="132">
        <f>'IN-L-07'!H47</f>
        <v>0</v>
      </c>
      <c r="F23" s="132">
        <f>'IN-L-07'!I47</f>
        <v>0</v>
      </c>
      <c r="G23" s="131">
        <f>'IN-L-07'!J47</f>
        <v>26.315999999999999</v>
      </c>
      <c r="H23" s="133">
        <f>'IN-L-07'!K47</f>
        <v>1363.9582799999998</v>
      </c>
      <c r="I23" s="134"/>
      <c r="J23" s="134"/>
      <c r="K23" s="135"/>
      <c r="L23" s="135"/>
    </row>
    <row r="24" spans="1:12" ht="24.75" customHeight="1" x14ac:dyDescent="0.25">
      <c r="A24" s="93">
        <v>9</v>
      </c>
      <c r="B24" s="130" t="s">
        <v>285</v>
      </c>
      <c r="C24" s="131">
        <f>'in-l-8'!F51</f>
        <v>10</v>
      </c>
      <c r="D24" s="131">
        <f>'in-l-8'!G51</f>
        <v>518.29999999999995</v>
      </c>
      <c r="E24" s="132">
        <f>'in-l-8'!H51</f>
        <v>0</v>
      </c>
      <c r="F24" s="132">
        <f>'in-l-8'!I51</f>
        <v>0</v>
      </c>
      <c r="G24" s="131">
        <f>'in-l-8'!J51</f>
        <v>10</v>
      </c>
      <c r="H24" s="133">
        <f>'in-l-8'!K51</f>
        <v>518.29999999999995</v>
      </c>
      <c r="I24" s="134"/>
      <c r="J24" s="134"/>
      <c r="K24" s="135"/>
      <c r="L24" s="135"/>
    </row>
    <row r="25" spans="1:12" ht="24.75" customHeight="1" x14ac:dyDescent="0.25">
      <c r="A25" s="93">
        <f>A24+1</f>
        <v>10</v>
      </c>
      <c r="B25" s="130" t="s">
        <v>404</v>
      </c>
      <c r="C25" s="131">
        <f>'in-l-10'!F47</f>
        <v>247.91</v>
      </c>
      <c r="D25" s="131">
        <f>'in-l-10'!G47</f>
        <v>12849.175299999999</v>
      </c>
      <c r="E25" s="132">
        <f>'in-l-10'!H47</f>
        <v>0</v>
      </c>
      <c r="F25" s="132">
        <f>'in-l-10'!I47</f>
        <v>0</v>
      </c>
      <c r="G25" s="131">
        <f>'in-l-10'!J47</f>
        <v>247.91</v>
      </c>
      <c r="H25" s="133">
        <f>'in-l-10'!K47</f>
        <v>12849.175299999999</v>
      </c>
      <c r="I25" s="134"/>
      <c r="J25" s="134"/>
      <c r="K25" s="135"/>
      <c r="L25" s="135"/>
    </row>
    <row r="26" spans="1:12" ht="24.75" customHeight="1" x14ac:dyDescent="0.25">
      <c r="A26" s="93">
        <f t="shared" ref="A26:A40" si="1">A25+1</f>
        <v>11</v>
      </c>
      <c r="B26" s="130" t="s">
        <v>151</v>
      </c>
      <c r="C26" s="131"/>
      <c r="D26" s="131"/>
      <c r="E26" s="132"/>
      <c r="F26" s="132"/>
      <c r="G26" s="131"/>
      <c r="H26" s="133"/>
      <c r="I26" s="134"/>
      <c r="J26" s="134"/>
      <c r="K26" s="135">
        <v>0</v>
      </c>
      <c r="L26" s="135">
        <v>0</v>
      </c>
    </row>
    <row r="27" spans="1:12" ht="24.75" customHeight="1" x14ac:dyDescent="0.25">
      <c r="A27" s="93">
        <f t="shared" si="1"/>
        <v>12</v>
      </c>
      <c r="B27" s="130" t="s">
        <v>152</v>
      </c>
      <c r="C27" s="131">
        <f>'IN-L-16'!F47</f>
        <v>9.3060000000000009</v>
      </c>
      <c r="D27" s="131">
        <f>'IN-L-16'!G47</f>
        <v>482.32998000000003</v>
      </c>
      <c r="E27" s="132">
        <f>'IN-L-16'!H47</f>
        <v>0</v>
      </c>
      <c r="F27" s="132">
        <f>'IN-L-16'!I47</f>
        <v>0</v>
      </c>
      <c r="G27" s="131">
        <f>'IN-L-16'!J47</f>
        <v>9.3060000000000009</v>
      </c>
      <c r="H27" s="133">
        <f>'IN-L-16'!K47</f>
        <v>482.32998000000003</v>
      </c>
      <c r="I27" s="134"/>
      <c r="J27" s="134"/>
      <c r="K27" s="135">
        <v>0</v>
      </c>
      <c r="L27" s="135">
        <v>0</v>
      </c>
    </row>
    <row r="28" spans="1:12" ht="24.75" customHeight="1" x14ac:dyDescent="0.25">
      <c r="A28" s="93">
        <f t="shared" si="1"/>
        <v>13</v>
      </c>
      <c r="B28" s="130" t="s">
        <v>153</v>
      </c>
      <c r="C28" s="131"/>
      <c r="D28" s="131"/>
      <c r="E28" s="132"/>
      <c r="F28" s="132"/>
      <c r="G28" s="131"/>
      <c r="H28" s="133"/>
      <c r="I28" s="134"/>
      <c r="J28" s="134"/>
      <c r="K28" s="135">
        <v>0</v>
      </c>
      <c r="L28" s="135">
        <v>0</v>
      </c>
    </row>
    <row r="29" spans="1:12" ht="24.75" customHeight="1" x14ac:dyDescent="0.25">
      <c r="A29" s="93">
        <f t="shared" si="1"/>
        <v>14</v>
      </c>
      <c r="B29" s="130" t="s">
        <v>154</v>
      </c>
      <c r="C29" s="131">
        <f>'in-18 '!F47</f>
        <v>139.12</v>
      </c>
      <c r="D29" s="131">
        <f>'in-18 '!G47</f>
        <v>7210.5896000000002</v>
      </c>
      <c r="E29" s="132">
        <f>'in-18 '!H47</f>
        <v>0</v>
      </c>
      <c r="F29" s="132">
        <f>'in-18 '!I47</f>
        <v>0</v>
      </c>
      <c r="G29" s="131">
        <f>'in-18 '!J47</f>
        <v>139.12</v>
      </c>
      <c r="H29" s="133">
        <f>'in-18 '!K47</f>
        <v>7210.5896000000002</v>
      </c>
      <c r="I29" s="134"/>
      <c r="J29" s="134"/>
      <c r="K29" s="135">
        <v>0</v>
      </c>
      <c r="L29" s="135">
        <v>0</v>
      </c>
    </row>
    <row r="30" spans="1:12" ht="24.75" customHeight="1" x14ac:dyDescent="0.25">
      <c r="A30" s="93">
        <f t="shared" si="1"/>
        <v>15</v>
      </c>
      <c r="B30" s="130" t="s">
        <v>155</v>
      </c>
      <c r="C30" s="131"/>
      <c r="D30" s="131"/>
      <c r="E30" s="132"/>
      <c r="F30" s="132"/>
      <c r="G30" s="131"/>
      <c r="H30" s="133"/>
      <c r="I30" s="134"/>
      <c r="J30" s="134"/>
      <c r="K30" s="135">
        <v>0</v>
      </c>
      <c r="L30" s="135">
        <v>0</v>
      </c>
    </row>
    <row r="31" spans="1:12" ht="24.75" customHeight="1" x14ac:dyDescent="0.25">
      <c r="A31" s="93">
        <f t="shared" si="1"/>
        <v>16</v>
      </c>
      <c r="B31" s="130" t="s">
        <v>156</v>
      </c>
      <c r="C31" s="131">
        <f>'IN-L-20'!F17</f>
        <v>22</v>
      </c>
      <c r="D31" s="131">
        <f>'IN-L-20'!G17</f>
        <v>1140.26</v>
      </c>
      <c r="E31" s="132">
        <f>'IN-L-20'!H17</f>
        <v>0</v>
      </c>
      <c r="F31" s="132">
        <f>'IN-L-20'!I17</f>
        <v>0</v>
      </c>
      <c r="G31" s="131">
        <f>'IN-L-20'!J17</f>
        <v>22</v>
      </c>
      <c r="H31" s="133">
        <f>'IN-L-20'!K17</f>
        <v>1140.26</v>
      </c>
      <c r="I31" s="134"/>
      <c r="J31" s="134"/>
      <c r="K31" s="135">
        <v>0</v>
      </c>
      <c r="L31" s="135">
        <v>0</v>
      </c>
    </row>
    <row r="32" spans="1:12" ht="24.75" customHeight="1" x14ac:dyDescent="0.25">
      <c r="A32" s="93">
        <f t="shared" si="1"/>
        <v>17</v>
      </c>
      <c r="B32" s="130" t="s">
        <v>157</v>
      </c>
      <c r="C32" s="131">
        <f>'IN-L-21'!F47</f>
        <v>9.1530000000000005</v>
      </c>
      <c r="D32" s="131">
        <f>'IN-L-21'!G47</f>
        <v>474.39999</v>
      </c>
      <c r="E32" s="132">
        <f>'IN-L-21'!H47</f>
        <v>0</v>
      </c>
      <c r="F32" s="132">
        <f>'IN-L-21'!I47</f>
        <v>0</v>
      </c>
      <c r="G32" s="131">
        <f>'IN-L-21'!J47</f>
        <v>9.1530000000000005</v>
      </c>
      <c r="H32" s="133">
        <f>'IN-L-21'!K47</f>
        <v>474.39999</v>
      </c>
      <c r="I32" s="134"/>
      <c r="J32" s="134"/>
      <c r="K32" s="135">
        <v>0</v>
      </c>
      <c r="L32" s="135">
        <v>0</v>
      </c>
    </row>
    <row r="33" spans="1:12" ht="24.75" customHeight="1" x14ac:dyDescent="0.25">
      <c r="A33" s="93">
        <f t="shared" si="1"/>
        <v>18</v>
      </c>
      <c r="B33" s="130" t="s">
        <v>158</v>
      </c>
      <c r="C33" s="131">
        <f>'in-l-22'!F13</f>
        <v>23.3</v>
      </c>
      <c r="D33" s="131">
        <f>'in-l-22'!G13</f>
        <v>1207.6389999999999</v>
      </c>
      <c r="E33" s="132">
        <f>'in-l-22'!H13</f>
        <v>0</v>
      </c>
      <c r="F33" s="132">
        <f>'in-l-22'!I13</f>
        <v>0</v>
      </c>
      <c r="G33" s="131">
        <f>'in-l-22'!J13</f>
        <v>23.3</v>
      </c>
      <c r="H33" s="133">
        <f>'in-l-22'!K13</f>
        <v>1207.6389999999999</v>
      </c>
      <c r="I33" s="134"/>
      <c r="J33" s="134"/>
      <c r="K33" s="135">
        <v>0</v>
      </c>
      <c r="L33" s="135">
        <v>0</v>
      </c>
    </row>
    <row r="34" spans="1:12" ht="24.75" customHeight="1" x14ac:dyDescent="0.25">
      <c r="A34" s="93">
        <f t="shared" si="1"/>
        <v>19</v>
      </c>
      <c r="B34" s="130" t="s">
        <v>159</v>
      </c>
      <c r="C34" s="131">
        <f>'in-23'!F28</f>
        <v>301.85500000000002</v>
      </c>
      <c r="D34" s="131">
        <f>'in-23'!G28</f>
        <v>15645.144649999998</v>
      </c>
      <c r="E34" s="132">
        <f>'in-23'!H28</f>
        <v>0</v>
      </c>
      <c r="F34" s="132">
        <f>'in-23'!I28</f>
        <v>0</v>
      </c>
      <c r="G34" s="131">
        <f>'in-23'!J28</f>
        <v>301.85500000000002</v>
      </c>
      <c r="H34" s="133">
        <f>'in-23'!K28</f>
        <v>15645.144649999998</v>
      </c>
      <c r="I34" s="134"/>
      <c r="J34" s="134"/>
      <c r="K34" s="135">
        <v>0</v>
      </c>
      <c r="L34" s="135">
        <v>0</v>
      </c>
    </row>
    <row r="35" spans="1:12" ht="24.75" customHeight="1" x14ac:dyDescent="0.25">
      <c r="A35" s="93">
        <f t="shared" si="1"/>
        <v>20</v>
      </c>
      <c r="B35" s="130" t="s">
        <v>160</v>
      </c>
      <c r="C35" s="131"/>
      <c r="D35" s="131"/>
      <c r="E35" s="132"/>
      <c r="F35" s="132"/>
      <c r="G35" s="131"/>
      <c r="H35" s="133"/>
      <c r="I35" s="134"/>
      <c r="J35" s="134"/>
      <c r="K35" s="135"/>
      <c r="L35" s="135"/>
    </row>
    <row r="36" spans="1:12" ht="24.75" customHeight="1" x14ac:dyDescent="0.25">
      <c r="A36" s="93">
        <f t="shared" si="1"/>
        <v>21</v>
      </c>
      <c r="B36" s="130" t="s">
        <v>161</v>
      </c>
      <c r="C36" s="131">
        <f>'IN-L-25'!G25</f>
        <v>118.456</v>
      </c>
      <c r="D36" s="131">
        <f>'IN-L-25'!H25</f>
        <v>6237.4807999999994</v>
      </c>
      <c r="E36" s="132">
        <f>'IN-L-25'!I25</f>
        <v>0</v>
      </c>
      <c r="F36" s="132">
        <f>'IN-L-25'!J25</f>
        <v>0</v>
      </c>
      <c r="G36" s="131">
        <f>'IN-L-25'!K25</f>
        <v>118.456</v>
      </c>
      <c r="H36" s="133">
        <f>'IN-L-25'!L25</f>
        <v>6237.4807999999994</v>
      </c>
      <c r="I36" s="134"/>
      <c r="J36" s="134"/>
      <c r="K36" s="135"/>
      <c r="L36" s="135"/>
    </row>
    <row r="37" spans="1:12" ht="24.75" customHeight="1" x14ac:dyDescent="0.25">
      <c r="A37" s="93">
        <f t="shared" si="1"/>
        <v>22</v>
      </c>
      <c r="B37" s="130" t="s">
        <v>162</v>
      </c>
      <c r="C37" s="131">
        <f>'IN-L-26'!F26</f>
        <v>307.78999999999996</v>
      </c>
      <c r="D37" s="131">
        <f>'IN-L-26'!G26</f>
        <v>15952.7557</v>
      </c>
      <c r="E37" s="132">
        <f>'IN-L-26'!H26</f>
        <v>0</v>
      </c>
      <c r="F37" s="132">
        <f>'IN-L-26'!I26</f>
        <v>0</v>
      </c>
      <c r="G37" s="131">
        <f>'IN-L-26'!J26</f>
        <v>307.78999999999996</v>
      </c>
      <c r="H37" s="133">
        <f>'IN-L-26'!K26</f>
        <v>15952.7557</v>
      </c>
      <c r="I37" s="134"/>
      <c r="J37" s="134"/>
      <c r="K37" s="135"/>
      <c r="L37" s="135"/>
    </row>
    <row r="38" spans="1:12" ht="24.75" customHeight="1" x14ac:dyDescent="0.25">
      <c r="A38" s="93">
        <f t="shared" si="1"/>
        <v>23</v>
      </c>
      <c r="B38" s="130" t="s">
        <v>163</v>
      </c>
      <c r="C38" s="131">
        <f>'in-l-27'!G30</f>
        <v>366.25</v>
      </c>
      <c r="D38" s="131">
        <f>'in-l-27'!H30</f>
        <v>18982.737499999999</v>
      </c>
      <c r="E38" s="132">
        <f>'in-l-27'!I30</f>
        <v>0</v>
      </c>
      <c r="F38" s="132">
        <f>'in-l-27'!J30</f>
        <v>0</v>
      </c>
      <c r="G38" s="131">
        <f>'in-l-27'!K30</f>
        <v>366.25</v>
      </c>
      <c r="H38" s="133">
        <f>'in-l-27'!L30</f>
        <v>18982.737499999999</v>
      </c>
      <c r="I38" s="134"/>
      <c r="J38" s="134"/>
      <c r="K38" s="135"/>
      <c r="L38" s="135"/>
    </row>
    <row r="39" spans="1:12" ht="24.75" customHeight="1" x14ac:dyDescent="0.25">
      <c r="A39" s="93">
        <f t="shared" si="1"/>
        <v>24</v>
      </c>
      <c r="B39" s="130" t="s">
        <v>164</v>
      </c>
      <c r="C39" s="131">
        <f>'IN-L-28'!G23</f>
        <v>73.41</v>
      </c>
      <c r="D39" s="131">
        <f>'IN-L-28'!H23</f>
        <v>3804.8402999999998</v>
      </c>
      <c r="E39" s="132">
        <f>'IN-L-28'!I23</f>
        <v>0</v>
      </c>
      <c r="F39" s="132">
        <f>'IN-L-28'!J23</f>
        <v>0</v>
      </c>
      <c r="G39" s="131">
        <f>'IN-L-28'!K23</f>
        <v>73.41</v>
      </c>
      <c r="H39" s="133">
        <f>'IN-L-28'!L23</f>
        <v>3804.8402999999998</v>
      </c>
      <c r="I39" s="134"/>
      <c r="J39" s="134"/>
      <c r="K39" s="135"/>
      <c r="L39" s="135"/>
    </row>
    <row r="40" spans="1:12" ht="24.75" customHeight="1" thickBot="1" x14ac:dyDescent="0.3">
      <c r="A40" s="93">
        <f t="shared" si="1"/>
        <v>25</v>
      </c>
      <c r="B40" s="130" t="s">
        <v>165</v>
      </c>
      <c r="C40" s="131">
        <f>'in-l-29'!F22</f>
        <v>606.89</v>
      </c>
      <c r="D40" s="131">
        <f>'in-l-29'!G22</f>
        <v>31455.108699999997</v>
      </c>
      <c r="E40" s="132">
        <f>'in-l-29'!H22</f>
        <v>0</v>
      </c>
      <c r="F40" s="132">
        <f>'in-l-29'!I22</f>
        <v>0</v>
      </c>
      <c r="G40" s="131">
        <f>'in-l-29'!J22</f>
        <v>606.89</v>
      </c>
      <c r="H40" s="133">
        <f>'in-l-29'!K22</f>
        <v>31455.108699999997</v>
      </c>
      <c r="I40" s="134"/>
      <c r="J40" s="134"/>
      <c r="K40" s="135"/>
      <c r="L40" s="135"/>
    </row>
    <row r="41" spans="1:12" s="140" customFormat="1" ht="35.1" customHeight="1" thickTop="1" thickBot="1" x14ac:dyDescent="0.3">
      <c r="A41" s="414" t="s">
        <v>3</v>
      </c>
      <c r="B41" s="415"/>
      <c r="C41" s="136">
        <f>SUM(C16:C40)</f>
        <v>2485.866</v>
      </c>
      <c r="D41" s="136">
        <f>SUM(D16:D40)</f>
        <v>128940.34109999999</v>
      </c>
      <c r="E41" s="137">
        <f>SUM(E16:E40)</f>
        <v>0</v>
      </c>
      <c r="F41" s="137">
        <f>SUM(F16:F40)</f>
        <v>0</v>
      </c>
      <c r="G41" s="136">
        <f>+E41+C41</f>
        <v>2485.866</v>
      </c>
      <c r="H41" s="138">
        <f t="shared" ref="H41" si="2">+D41+F41</f>
        <v>128940.34109999999</v>
      </c>
      <c r="I41" s="134"/>
      <c r="J41" s="134"/>
      <c r="K41" s="139">
        <f>SUM(K26:K40)</f>
        <v>0</v>
      </c>
      <c r="L41" s="139">
        <f>SUM(L26:L40)</f>
        <v>0</v>
      </c>
    </row>
    <row r="42" spans="1:12" ht="18" customHeight="1" thickTop="1" x14ac:dyDescent="0.25">
      <c r="C42" s="111"/>
      <c r="D42" s="111"/>
      <c r="F42" s="111"/>
      <c r="G42" s="111"/>
      <c r="H42" s="111"/>
    </row>
    <row r="43" spans="1:12" ht="20.100000000000001" customHeight="1" x14ac:dyDescent="0.25">
      <c r="C43" s="111"/>
      <c r="D43" s="111"/>
      <c r="E43" s="141"/>
      <c r="F43" s="111"/>
      <c r="G43" s="111"/>
      <c r="H43" s="111"/>
    </row>
    <row r="45" spans="1:12" x14ac:dyDescent="0.25">
      <c r="C45" s="111"/>
      <c r="D45" s="111"/>
      <c r="E45" s="141"/>
      <c r="F45" s="111"/>
      <c r="G45" s="111"/>
      <c r="H45" s="111"/>
    </row>
    <row r="46" spans="1:12" x14ac:dyDescent="0.25">
      <c r="C46" s="111"/>
      <c r="D46" s="111"/>
      <c r="E46" s="141"/>
      <c r="F46" s="111"/>
      <c r="G46" s="111"/>
      <c r="H46" s="111"/>
    </row>
    <row r="47" spans="1:12" x14ac:dyDescent="0.25">
      <c r="C47" s="111"/>
      <c r="E47" s="141"/>
      <c r="F47" s="111"/>
      <c r="G47" s="111"/>
      <c r="H47" s="111"/>
    </row>
  </sheetData>
  <mergeCells count="9">
    <mergeCell ref="A15:H15"/>
    <mergeCell ref="A41:B41"/>
    <mergeCell ref="G9:H9"/>
    <mergeCell ref="G10:H10"/>
    <mergeCell ref="A12:A13"/>
    <mergeCell ref="B12:B13"/>
    <mergeCell ref="C12:D12"/>
    <mergeCell ref="E12:F12"/>
    <mergeCell ref="G12:H12"/>
  </mergeCells>
  <printOptions horizontalCentered="1"/>
  <pageMargins left="0.25" right="0.2" top="0.25" bottom="0.75" header="0.3" footer="0.3"/>
  <pageSetup paperSize="9" scale="80"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39997558519241921"/>
    <pageSetUpPr fitToPage="1"/>
  </sheetPr>
  <dimension ref="A1:P75"/>
  <sheetViews>
    <sheetView topLeftCell="A49" zoomScale="85" zoomScaleNormal="85" zoomScaleSheetLayoutView="85" workbookViewId="0">
      <selection activeCell="I48" sqref="I48"/>
    </sheetView>
  </sheetViews>
  <sheetFormatPr defaultColWidth="9.21875" defaultRowHeight="13.2" x14ac:dyDescent="0.25"/>
  <cols>
    <col min="1" max="1" width="3.77734375" style="176" customWidth="1"/>
    <col min="2" max="2" width="28.77734375" style="177" customWidth="1"/>
    <col min="3" max="3" width="14.77734375" style="142" customWidth="1"/>
    <col min="4" max="4" width="10.77734375" style="142" customWidth="1"/>
    <col min="5" max="5" width="10" style="178" customWidth="1"/>
    <col min="6" max="11" width="15.77734375" style="178" customWidth="1"/>
    <col min="12" max="12" width="9.21875" style="142"/>
    <col min="13" max="16" width="15.77734375" style="105" customWidth="1"/>
    <col min="17" max="17" width="15.77734375" style="142" customWidth="1"/>
    <col min="18" max="16384" width="9.21875" style="142"/>
  </cols>
  <sheetData>
    <row r="1" spans="1:16" s="111" customFormat="1" x14ac:dyDescent="0.25">
      <c r="A1" s="115"/>
      <c r="B1" s="145"/>
      <c r="E1" s="134"/>
      <c r="F1" s="134"/>
      <c r="G1" s="134"/>
      <c r="H1" s="134"/>
      <c r="I1" s="134"/>
      <c r="J1" s="134"/>
      <c r="K1" s="146" t="s">
        <v>52</v>
      </c>
      <c r="M1" s="147"/>
      <c r="N1" s="147"/>
      <c r="O1" s="147"/>
      <c r="P1" s="147"/>
    </row>
    <row r="2" spans="1:16" s="111" customFormat="1" x14ac:dyDescent="0.25">
      <c r="A2" s="148" t="s">
        <v>174</v>
      </c>
      <c r="B2" s="145"/>
      <c r="C2" s="149"/>
      <c r="D2" s="149"/>
      <c r="E2" s="134"/>
      <c r="F2" s="134"/>
      <c r="G2" s="134"/>
      <c r="H2" s="134"/>
      <c r="I2" s="134"/>
      <c r="J2" s="424">
        <f>+'1172-001'!H11</f>
        <v>44977</v>
      </c>
      <c r="K2" s="424"/>
      <c r="M2" s="147"/>
      <c r="N2" s="147"/>
      <c r="O2" s="147"/>
      <c r="P2" s="147"/>
    </row>
    <row r="3" spans="1:16" s="111" customFormat="1" ht="13.8" thickBot="1" x14ac:dyDescent="0.3">
      <c r="A3" s="115"/>
      <c r="B3" s="145"/>
      <c r="E3" s="134"/>
      <c r="F3" s="134"/>
      <c r="G3" s="134"/>
      <c r="H3" s="134"/>
      <c r="I3" s="134"/>
      <c r="J3" s="424" t="str">
        <f>+'1172-001'!H12</f>
        <v>PY-2927-1172-009</v>
      </c>
      <c r="K3" s="424"/>
      <c r="M3" s="147"/>
      <c r="N3" s="147"/>
      <c r="O3" s="147"/>
      <c r="P3" s="147"/>
    </row>
    <row r="4" spans="1:16" ht="35.25" customHeight="1" x14ac:dyDescent="0.25">
      <c r="A4" s="425" t="s">
        <v>39</v>
      </c>
      <c r="B4" s="427" t="s">
        <v>27</v>
      </c>
      <c r="C4" s="427" t="s">
        <v>40</v>
      </c>
      <c r="D4" s="427" t="s">
        <v>41</v>
      </c>
      <c r="E4" s="429" t="s">
        <v>42</v>
      </c>
      <c r="F4" s="431" t="s">
        <v>33</v>
      </c>
      <c r="G4" s="432"/>
      <c r="H4" s="433" t="s">
        <v>17</v>
      </c>
      <c r="I4" s="434"/>
      <c r="J4" s="435" t="s">
        <v>43</v>
      </c>
      <c r="K4" s="429" t="s">
        <v>44</v>
      </c>
      <c r="M4" s="437" t="s">
        <v>49</v>
      </c>
      <c r="N4" s="437" t="s">
        <v>50</v>
      </c>
      <c r="O4" s="439" t="s">
        <v>51</v>
      </c>
      <c r="P4" s="439" t="s">
        <v>51</v>
      </c>
    </row>
    <row r="5" spans="1:16" ht="25.05" customHeight="1" thickBot="1" x14ac:dyDescent="0.3">
      <c r="A5" s="426"/>
      <c r="B5" s="428"/>
      <c r="C5" s="428"/>
      <c r="D5" s="428"/>
      <c r="E5" s="430"/>
      <c r="F5" s="143" t="s">
        <v>19</v>
      </c>
      <c r="G5" s="247" t="s">
        <v>20</v>
      </c>
      <c r="H5" s="144" t="s">
        <v>19</v>
      </c>
      <c r="I5" s="144" t="s">
        <v>20</v>
      </c>
      <c r="J5" s="436"/>
      <c r="K5" s="430"/>
      <c r="M5" s="438"/>
      <c r="N5" s="438"/>
      <c r="O5" s="440"/>
      <c r="P5" s="440"/>
    </row>
    <row r="6" spans="1:16" ht="15" hidden="1" customHeight="1" x14ac:dyDescent="0.25">
      <c r="A6" s="150"/>
      <c r="B6" s="151"/>
      <c r="C6" s="152"/>
      <c r="D6" s="152"/>
      <c r="E6" s="153"/>
      <c r="F6" s="154"/>
      <c r="G6" s="155"/>
      <c r="H6" s="156"/>
      <c r="I6" s="156"/>
      <c r="J6" s="155"/>
      <c r="K6" s="157"/>
      <c r="M6" s="158"/>
      <c r="N6" s="158"/>
      <c r="O6" s="158"/>
      <c r="P6" s="159"/>
    </row>
    <row r="7" spans="1:16" ht="15.75" hidden="1" customHeight="1" x14ac:dyDescent="0.25">
      <c r="A7" s="441" t="s">
        <v>111</v>
      </c>
      <c r="B7" s="442"/>
      <c r="C7" s="442"/>
      <c r="D7" s="442"/>
      <c r="E7" s="443"/>
      <c r="F7" s="160"/>
      <c r="G7" s="161"/>
      <c r="H7" s="162"/>
      <c r="I7" s="162"/>
      <c r="J7" s="161"/>
      <c r="K7" s="163"/>
      <c r="M7" s="158"/>
      <c r="N7" s="158"/>
      <c r="O7" s="158"/>
      <c r="P7" s="159"/>
    </row>
    <row r="8" spans="1:16" ht="15" hidden="1" customHeight="1" x14ac:dyDescent="0.25">
      <c r="A8" s="164"/>
      <c r="B8" s="165"/>
      <c r="C8" s="166"/>
      <c r="D8" s="167"/>
      <c r="E8" s="168"/>
      <c r="F8" s="169"/>
      <c r="G8" s="170">
        <f>+F8*E8</f>
        <v>0</v>
      </c>
      <c r="H8" s="171"/>
      <c r="I8" s="171">
        <f>+H8*E8</f>
        <v>0</v>
      </c>
      <c r="J8" s="170">
        <f>+H8+F8</f>
        <v>0</v>
      </c>
      <c r="K8" s="172">
        <f>+I8+G8</f>
        <v>0</v>
      </c>
      <c r="M8" s="158">
        <f>+H8</f>
        <v>0</v>
      </c>
      <c r="N8" s="158">
        <f>+H8*D8/1000</f>
        <v>0</v>
      </c>
      <c r="O8" s="158">
        <f>+J8</f>
        <v>0</v>
      </c>
      <c r="P8" s="159">
        <f>+J8*D8/1000</f>
        <v>0</v>
      </c>
    </row>
    <row r="9" spans="1:16" ht="15" hidden="1" customHeight="1" x14ac:dyDescent="0.25">
      <c r="A9" s="164"/>
      <c r="B9" s="165"/>
      <c r="C9" s="166"/>
      <c r="D9" s="167"/>
      <c r="E9" s="168"/>
      <c r="F9" s="169"/>
      <c r="G9" s="170">
        <f t="shared" ref="G9:G17" si="0">+F9*E9</f>
        <v>0</v>
      </c>
      <c r="H9" s="171"/>
      <c r="I9" s="171">
        <f t="shared" ref="I9:I17" si="1">+H9*E9</f>
        <v>0</v>
      </c>
      <c r="J9" s="170">
        <f t="shared" ref="J9:K21" si="2">+H9+F9</f>
        <v>0</v>
      </c>
      <c r="K9" s="172">
        <f t="shared" si="2"/>
        <v>0</v>
      </c>
      <c r="M9" s="158">
        <f t="shared" ref="M9:M19" si="3">+H9</f>
        <v>0</v>
      </c>
      <c r="N9" s="158">
        <f t="shared" ref="N9:N19" si="4">+H9*D9/1000</f>
        <v>0</v>
      </c>
      <c r="O9" s="158">
        <f t="shared" ref="O9:O17" si="5">+J9</f>
        <v>0</v>
      </c>
      <c r="P9" s="159">
        <f t="shared" ref="P9:P19" si="6">+J9*D9/1000</f>
        <v>0</v>
      </c>
    </row>
    <row r="10" spans="1:16" ht="15" hidden="1" customHeight="1" x14ac:dyDescent="0.25">
      <c r="A10" s="164"/>
      <c r="B10" s="165"/>
      <c r="C10" s="166"/>
      <c r="D10" s="167"/>
      <c r="E10" s="168"/>
      <c r="F10" s="169"/>
      <c r="G10" s="170">
        <f t="shared" si="0"/>
        <v>0</v>
      </c>
      <c r="H10" s="171"/>
      <c r="I10" s="171">
        <f t="shared" si="1"/>
        <v>0</v>
      </c>
      <c r="J10" s="170">
        <f t="shared" si="2"/>
        <v>0</v>
      </c>
      <c r="K10" s="172">
        <f t="shared" si="2"/>
        <v>0</v>
      </c>
      <c r="M10" s="158">
        <f t="shared" si="3"/>
        <v>0</v>
      </c>
      <c r="N10" s="158">
        <f t="shared" si="4"/>
        <v>0</v>
      </c>
      <c r="O10" s="158">
        <f t="shared" si="5"/>
        <v>0</v>
      </c>
      <c r="P10" s="159">
        <f t="shared" si="6"/>
        <v>0</v>
      </c>
    </row>
    <row r="11" spans="1:16" ht="15" hidden="1" customHeight="1" x14ac:dyDescent="0.25">
      <c r="A11" s="164"/>
      <c r="B11" s="165"/>
      <c r="C11" s="166"/>
      <c r="D11" s="167"/>
      <c r="E11" s="168"/>
      <c r="F11" s="169"/>
      <c r="G11" s="170">
        <f t="shared" si="0"/>
        <v>0</v>
      </c>
      <c r="H11" s="171"/>
      <c r="I11" s="171">
        <f t="shared" si="1"/>
        <v>0</v>
      </c>
      <c r="J11" s="170">
        <f t="shared" si="2"/>
        <v>0</v>
      </c>
      <c r="K11" s="172">
        <f t="shared" si="2"/>
        <v>0</v>
      </c>
      <c r="M11" s="158">
        <f t="shared" si="3"/>
        <v>0</v>
      </c>
      <c r="N11" s="158">
        <f t="shared" si="4"/>
        <v>0</v>
      </c>
      <c r="O11" s="158">
        <f t="shared" si="5"/>
        <v>0</v>
      </c>
      <c r="P11" s="159">
        <f t="shared" si="6"/>
        <v>0</v>
      </c>
    </row>
    <row r="12" spans="1:16" ht="15" hidden="1" customHeight="1" x14ac:dyDescent="0.25">
      <c r="A12" s="164"/>
      <c r="B12" s="165"/>
      <c r="C12" s="166"/>
      <c r="D12" s="167"/>
      <c r="E12" s="168"/>
      <c r="F12" s="169"/>
      <c r="G12" s="170">
        <f t="shared" si="0"/>
        <v>0</v>
      </c>
      <c r="H12" s="171"/>
      <c r="I12" s="171">
        <f t="shared" si="1"/>
        <v>0</v>
      </c>
      <c r="J12" s="170">
        <f t="shared" si="2"/>
        <v>0</v>
      </c>
      <c r="K12" s="172">
        <f t="shared" si="2"/>
        <v>0</v>
      </c>
      <c r="M12" s="158">
        <f t="shared" si="3"/>
        <v>0</v>
      </c>
      <c r="N12" s="158">
        <f t="shared" si="4"/>
        <v>0</v>
      </c>
      <c r="O12" s="158">
        <f t="shared" si="5"/>
        <v>0</v>
      </c>
      <c r="P12" s="159">
        <f t="shared" si="6"/>
        <v>0</v>
      </c>
    </row>
    <row r="13" spans="1:16" ht="15.75" hidden="1" customHeight="1" x14ac:dyDescent="0.25">
      <c r="A13" s="441" t="s">
        <v>112</v>
      </c>
      <c r="B13" s="442"/>
      <c r="C13" s="442"/>
      <c r="D13" s="442"/>
      <c r="E13" s="443"/>
      <c r="F13" s="160"/>
      <c r="G13" s="161"/>
      <c r="H13" s="162"/>
      <c r="I13" s="162"/>
      <c r="J13" s="161"/>
      <c r="K13" s="163"/>
      <c r="M13" s="158"/>
      <c r="N13" s="158"/>
      <c r="O13" s="158"/>
      <c r="P13" s="159"/>
    </row>
    <row r="14" spans="1:16" ht="15" hidden="1" customHeight="1" x14ac:dyDescent="0.25">
      <c r="A14" s="164"/>
      <c r="B14" s="165"/>
      <c r="C14" s="166"/>
      <c r="D14" s="167"/>
      <c r="E14" s="168"/>
      <c r="F14" s="169"/>
      <c r="G14" s="170">
        <f>+F14*E14</f>
        <v>0</v>
      </c>
      <c r="H14" s="171"/>
      <c r="I14" s="171">
        <f>+H14*E14</f>
        <v>0</v>
      </c>
      <c r="J14" s="170">
        <f>+H14+F14</f>
        <v>0</v>
      </c>
      <c r="K14" s="172">
        <f>+I14+G14</f>
        <v>0</v>
      </c>
      <c r="M14" s="158">
        <f>+H14</f>
        <v>0</v>
      </c>
      <c r="N14" s="158">
        <f>+H14*D14/1000</f>
        <v>0</v>
      </c>
      <c r="O14" s="158">
        <f>+J14</f>
        <v>0</v>
      </c>
      <c r="P14" s="159">
        <f>+J14*D14/1000</f>
        <v>0</v>
      </c>
    </row>
    <row r="15" spans="1:16" ht="15" hidden="1" customHeight="1" x14ac:dyDescent="0.25">
      <c r="A15" s="164"/>
      <c r="B15" s="165"/>
      <c r="C15" s="166"/>
      <c r="D15" s="167"/>
      <c r="E15" s="168"/>
      <c r="F15" s="169"/>
      <c r="G15" s="170">
        <f t="shared" si="0"/>
        <v>0</v>
      </c>
      <c r="H15" s="171"/>
      <c r="I15" s="171">
        <f t="shared" si="1"/>
        <v>0</v>
      </c>
      <c r="J15" s="170">
        <f t="shared" si="2"/>
        <v>0</v>
      </c>
      <c r="K15" s="172">
        <f t="shared" si="2"/>
        <v>0</v>
      </c>
      <c r="M15" s="158">
        <f t="shared" si="3"/>
        <v>0</v>
      </c>
      <c r="N15" s="158">
        <f t="shared" si="4"/>
        <v>0</v>
      </c>
      <c r="O15" s="158">
        <f t="shared" si="5"/>
        <v>0</v>
      </c>
      <c r="P15" s="159">
        <f t="shared" si="6"/>
        <v>0</v>
      </c>
    </row>
    <row r="16" spans="1:16" ht="15" customHeight="1" x14ac:dyDescent="0.25">
      <c r="A16" s="164"/>
      <c r="B16" s="165"/>
      <c r="C16" s="166"/>
      <c r="D16" s="167"/>
      <c r="E16" s="168"/>
      <c r="F16" s="169"/>
      <c r="G16" s="170">
        <f t="shared" si="0"/>
        <v>0</v>
      </c>
      <c r="H16" s="171"/>
      <c r="I16" s="171">
        <f t="shared" si="1"/>
        <v>0</v>
      </c>
      <c r="J16" s="170">
        <f t="shared" si="2"/>
        <v>0</v>
      </c>
      <c r="K16" s="172">
        <f t="shared" si="2"/>
        <v>0</v>
      </c>
      <c r="M16" s="158">
        <f t="shared" si="3"/>
        <v>0</v>
      </c>
      <c r="N16" s="158">
        <f t="shared" si="4"/>
        <v>0</v>
      </c>
      <c r="O16" s="158">
        <f t="shared" si="5"/>
        <v>0</v>
      </c>
      <c r="P16" s="159">
        <f t="shared" si="6"/>
        <v>0</v>
      </c>
    </row>
    <row r="17" spans="1:16" ht="15" customHeight="1" x14ac:dyDescent="0.25">
      <c r="A17" s="447" t="s">
        <v>175</v>
      </c>
      <c r="B17" s="448"/>
      <c r="C17" s="448"/>
      <c r="D17" s="448"/>
      <c r="E17" s="449"/>
      <c r="F17" s="154"/>
      <c r="G17" s="155">
        <f t="shared" si="0"/>
        <v>0</v>
      </c>
      <c r="H17" s="156"/>
      <c r="I17" s="156">
        <f t="shared" si="1"/>
        <v>0</v>
      </c>
      <c r="J17" s="155">
        <f t="shared" si="2"/>
        <v>0</v>
      </c>
      <c r="K17" s="157">
        <f t="shared" si="2"/>
        <v>0</v>
      </c>
      <c r="M17" s="158">
        <f t="shared" si="3"/>
        <v>0</v>
      </c>
      <c r="N17" s="158">
        <f t="shared" si="4"/>
        <v>0</v>
      </c>
      <c r="O17" s="158">
        <f t="shared" si="5"/>
        <v>0</v>
      </c>
      <c r="P17" s="159">
        <f t="shared" si="6"/>
        <v>0</v>
      </c>
    </row>
    <row r="18" spans="1:16" ht="15.75" customHeight="1" x14ac:dyDescent="0.25">
      <c r="A18" s="441" t="s">
        <v>176</v>
      </c>
      <c r="B18" s="442"/>
      <c r="C18" s="442"/>
      <c r="D18" s="442"/>
      <c r="E18" s="443"/>
      <c r="F18" s="160"/>
      <c r="G18" s="161"/>
      <c r="H18" s="162"/>
      <c r="I18" s="162"/>
      <c r="J18" s="161"/>
      <c r="K18" s="163"/>
      <c r="M18" s="158"/>
      <c r="N18" s="158"/>
      <c r="O18" s="158"/>
      <c r="P18" s="159"/>
    </row>
    <row r="19" spans="1:16" ht="24.75" customHeight="1" x14ac:dyDescent="0.25">
      <c r="A19" s="164">
        <v>1</v>
      </c>
      <c r="B19" s="165" t="s">
        <v>180</v>
      </c>
      <c r="C19" s="166"/>
      <c r="D19" s="167">
        <v>180</v>
      </c>
      <c r="E19" s="168">
        <v>114.25</v>
      </c>
      <c r="F19" s="169">
        <v>23.02</v>
      </c>
      <c r="G19" s="170">
        <v>2630.0349999999999</v>
      </c>
      <c r="H19" s="171"/>
      <c r="I19" s="171"/>
      <c r="J19" s="170">
        <f t="shared" si="2"/>
        <v>23.02</v>
      </c>
      <c r="K19" s="172">
        <f t="shared" si="2"/>
        <v>2630.0349999999999</v>
      </c>
      <c r="M19" s="158">
        <f t="shared" si="3"/>
        <v>0</v>
      </c>
      <c r="N19" s="158">
        <f t="shared" si="4"/>
        <v>0</v>
      </c>
      <c r="O19" s="158">
        <f>+J19</f>
        <v>23.02</v>
      </c>
      <c r="P19" s="159">
        <f t="shared" si="6"/>
        <v>4.1436000000000002</v>
      </c>
    </row>
    <row r="20" spans="1:16" ht="15" customHeight="1" x14ac:dyDescent="0.25">
      <c r="A20" s="164">
        <v>2</v>
      </c>
      <c r="B20" s="165"/>
      <c r="C20" s="166"/>
      <c r="D20" s="167"/>
      <c r="E20" s="168"/>
      <c r="F20" s="169"/>
      <c r="G20" s="170"/>
      <c r="H20" s="171"/>
      <c r="I20" s="171"/>
      <c r="J20" s="170">
        <f t="shared" si="2"/>
        <v>0</v>
      </c>
      <c r="K20" s="172">
        <f t="shared" si="2"/>
        <v>0</v>
      </c>
      <c r="M20" s="158">
        <f t="shared" ref="M20:M60" si="7">+H20</f>
        <v>0</v>
      </c>
      <c r="N20" s="158">
        <f t="shared" ref="N20:N60" si="8">+H20*D20/1000</f>
        <v>0</v>
      </c>
      <c r="O20" s="158">
        <f t="shared" ref="O20:O60" si="9">+J20</f>
        <v>0</v>
      </c>
      <c r="P20" s="159">
        <f t="shared" ref="P20:P60" si="10">+J20*D20/1000</f>
        <v>0</v>
      </c>
    </row>
    <row r="21" spans="1:16" ht="15" customHeight="1" x14ac:dyDescent="0.25">
      <c r="A21" s="441" t="s">
        <v>183</v>
      </c>
      <c r="B21" s="442"/>
      <c r="C21" s="442"/>
      <c r="D21" s="442"/>
      <c r="E21" s="443"/>
      <c r="F21" s="160"/>
      <c r="G21" s="161"/>
      <c r="H21" s="162"/>
      <c r="I21" s="162"/>
      <c r="J21" s="161">
        <f t="shared" si="2"/>
        <v>0</v>
      </c>
      <c r="K21" s="163">
        <f t="shared" si="2"/>
        <v>0</v>
      </c>
      <c r="M21" s="158">
        <f t="shared" si="7"/>
        <v>0</v>
      </c>
      <c r="N21" s="158">
        <f t="shared" si="8"/>
        <v>0</v>
      </c>
      <c r="O21" s="158">
        <f t="shared" si="9"/>
        <v>0</v>
      </c>
      <c r="P21" s="159">
        <f t="shared" si="10"/>
        <v>0</v>
      </c>
    </row>
    <row r="22" spans="1:16" ht="15" customHeight="1" x14ac:dyDescent="0.25">
      <c r="A22" s="164">
        <v>1</v>
      </c>
      <c r="B22" s="165" t="s">
        <v>184</v>
      </c>
      <c r="C22" s="166"/>
      <c r="D22" s="167">
        <v>150</v>
      </c>
      <c r="E22" s="168">
        <v>96.13</v>
      </c>
      <c r="F22" s="169">
        <v>87.74</v>
      </c>
      <c r="G22" s="170">
        <v>8434.4461999999985</v>
      </c>
      <c r="H22" s="171"/>
      <c r="I22" s="171"/>
      <c r="J22" s="170">
        <f t="shared" ref="J22" si="11">+H22+F22</f>
        <v>87.74</v>
      </c>
      <c r="K22" s="172">
        <f t="shared" ref="K22" si="12">+I22+G22</f>
        <v>8434.4461999999985</v>
      </c>
      <c r="M22" s="158">
        <f t="shared" si="7"/>
        <v>0</v>
      </c>
      <c r="N22" s="158">
        <f t="shared" si="8"/>
        <v>0</v>
      </c>
      <c r="O22" s="158">
        <f t="shared" si="9"/>
        <v>87.74</v>
      </c>
      <c r="P22" s="159">
        <f t="shared" si="10"/>
        <v>13.161</v>
      </c>
    </row>
    <row r="23" spans="1:16" ht="21.75" customHeight="1" x14ac:dyDescent="0.25">
      <c r="A23" s="441" t="s">
        <v>179</v>
      </c>
      <c r="B23" s="442"/>
      <c r="C23" s="442"/>
      <c r="D23" s="442"/>
      <c r="E23" s="443"/>
      <c r="F23" s="160"/>
      <c r="G23" s="161"/>
      <c r="H23" s="162"/>
      <c r="I23" s="162"/>
      <c r="J23" s="161"/>
      <c r="K23" s="163"/>
      <c r="M23" s="158">
        <f t="shared" si="7"/>
        <v>0</v>
      </c>
      <c r="N23" s="158">
        <f t="shared" si="8"/>
        <v>0</v>
      </c>
      <c r="O23" s="158">
        <f t="shared" si="9"/>
        <v>0</v>
      </c>
      <c r="P23" s="159">
        <f t="shared" si="10"/>
        <v>0</v>
      </c>
    </row>
    <row r="24" spans="1:16" ht="31.5" customHeight="1" x14ac:dyDescent="0.25">
      <c r="A24" s="164">
        <v>1</v>
      </c>
      <c r="B24" s="165" t="s">
        <v>305</v>
      </c>
      <c r="C24" s="166"/>
      <c r="D24" s="167">
        <v>200</v>
      </c>
      <c r="E24" s="168">
        <v>121.25</v>
      </c>
      <c r="F24" s="169">
        <v>13.18</v>
      </c>
      <c r="G24" s="170">
        <v>1598.075</v>
      </c>
      <c r="H24" s="171"/>
      <c r="I24" s="171">
        <f t="shared" ref="I24" si="13">+H24*E24</f>
        <v>0</v>
      </c>
      <c r="J24" s="170">
        <f t="shared" ref="J24" si="14">+H24+F24</f>
        <v>13.18</v>
      </c>
      <c r="K24" s="172">
        <f t="shared" ref="K24" si="15">+I24+G24</f>
        <v>1598.075</v>
      </c>
      <c r="M24" s="158">
        <f t="shared" si="7"/>
        <v>0</v>
      </c>
      <c r="N24" s="158">
        <f t="shared" si="8"/>
        <v>0</v>
      </c>
      <c r="O24" s="158">
        <f t="shared" si="9"/>
        <v>13.18</v>
      </c>
      <c r="P24" s="159">
        <f t="shared" si="10"/>
        <v>2.6360000000000001</v>
      </c>
    </row>
    <row r="25" spans="1:16" ht="15" customHeight="1" x14ac:dyDescent="0.25">
      <c r="A25" s="164"/>
      <c r="B25" s="165"/>
      <c r="C25" s="166"/>
      <c r="D25" s="167"/>
      <c r="E25" s="168"/>
      <c r="F25" s="169"/>
      <c r="G25" s="170">
        <v>0</v>
      </c>
      <c r="H25" s="171"/>
      <c r="I25" s="171"/>
      <c r="J25" s="170">
        <f t="shared" ref="J25:K34" si="16">+H25+F25</f>
        <v>0</v>
      </c>
      <c r="K25" s="172">
        <f t="shared" si="16"/>
        <v>0</v>
      </c>
      <c r="M25" s="158">
        <f t="shared" si="7"/>
        <v>0</v>
      </c>
      <c r="N25" s="158">
        <f t="shared" si="8"/>
        <v>0</v>
      </c>
      <c r="O25" s="158">
        <f t="shared" si="9"/>
        <v>0</v>
      </c>
      <c r="P25" s="159">
        <f t="shared" si="10"/>
        <v>0</v>
      </c>
    </row>
    <row r="26" spans="1:16" ht="15" customHeight="1" x14ac:dyDescent="0.25">
      <c r="A26" s="164"/>
      <c r="B26" s="165"/>
      <c r="C26" s="166"/>
      <c r="D26" s="167"/>
      <c r="E26" s="168"/>
      <c r="F26" s="169"/>
      <c r="G26" s="170">
        <v>0</v>
      </c>
      <c r="H26" s="171"/>
      <c r="I26" s="171"/>
      <c r="J26" s="170">
        <f t="shared" si="16"/>
        <v>0</v>
      </c>
      <c r="K26" s="172">
        <f t="shared" si="16"/>
        <v>0</v>
      </c>
      <c r="M26" s="158">
        <f t="shared" si="7"/>
        <v>0</v>
      </c>
      <c r="N26" s="158">
        <f t="shared" si="8"/>
        <v>0</v>
      </c>
      <c r="O26" s="158">
        <f t="shared" si="9"/>
        <v>0</v>
      </c>
      <c r="P26" s="159">
        <f t="shared" si="10"/>
        <v>0</v>
      </c>
    </row>
    <row r="27" spans="1:16" ht="15" customHeight="1" x14ac:dyDescent="0.25">
      <c r="A27" s="164"/>
      <c r="B27" s="165"/>
      <c r="C27" s="166"/>
      <c r="D27" s="167"/>
      <c r="E27" s="168"/>
      <c r="F27" s="169"/>
      <c r="G27" s="170">
        <v>0</v>
      </c>
      <c r="H27" s="171"/>
      <c r="I27" s="171"/>
      <c r="J27" s="170">
        <f t="shared" si="16"/>
        <v>0</v>
      </c>
      <c r="K27" s="172">
        <f t="shared" si="16"/>
        <v>0</v>
      </c>
      <c r="M27" s="158">
        <f t="shared" si="7"/>
        <v>0</v>
      </c>
      <c r="N27" s="158">
        <f t="shared" si="8"/>
        <v>0</v>
      </c>
      <c r="O27" s="158">
        <f t="shared" si="9"/>
        <v>0</v>
      </c>
      <c r="P27" s="159">
        <f t="shared" si="10"/>
        <v>0</v>
      </c>
    </row>
    <row r="28" spans="1:16" ht="14.25" customHeight="1" x14ac:dyDescent="0.25">
      <c r="A28" s="164"/>
      <c r="B28" s="165"/>
      <c r="C28" s="166"/>
      <c r="D28" s="167"/>
      <c r="E28" s="168"/>
      <c r="F28" s="169"/>
      <c r="G28" s="170">
        <v>0</v>
      </c>
      <c r="H28" s="171"/>
      <c r="I28" s="171"/>
      <c r="J28" s="170">
        <f t="shared" si="16"/>
        <v>0</v>
      </c>
      <c r="K28" s="172">
        <f t="shared" si="16"/>
        <v>0</v>
      </c>
      <c r="M28" s="158">
        <f t="shared" si="7"/>
        <v>0</v>
      </c>
      <c r="N28" s="158">
        <f t="shared" si="8"/>
        <v>0</v>
      </c>
      <c r="O28" s="158">
        <f t="shared" si="9"/>
        <v>0</v>
      </c>
      <c r="P28" s="159">
        <f t="shared" si="10"/>
        <v>0</v>
      </c>
    </row>
    <row r="29" spans="1:16" ht="15.75" customHeight="1" x14ac:dyDescent="0.25">
      <c r="A29" s="441" t="s">
        <v>115</v>
      </c>
      <c r="B29" s="442"/>
      <c r="C29" s="442"/>
      <c r="D29" s="442"/>
      <c r="E29" s="443"/>
      <c r="F29" s="160"/>
      <c r="G29" s="161"/>
      <c r="H29" s="162"/>
      <c r="I29" s="162"/>
      <c r="J29" s="161"/>
      <c r="K29" s="163"/>
      <c r="M29" s="158">
        <f t="shared" si="7"/>
        <v>0</v>
      </c>
      <c r="N29" s="158">
        <f t="shared" si="8"/>
        <v>0</v>
      </c>
      <c r="O29" s="158">
        <f t="shared" si="9"/>
        <v>0</v>
      </c>
      <c r="P29" s="159">
        <f t="shared" si="10"/>
        <v>0</v>
      </c>
    </row>
    <row r="30" spans="1:16" ht="15" customHeight="1" x14ac:dyDescent="0.25">
      <c r="A30" s="164"/>
      <c r="B30" s="165"/>
      <c r="C30" s="166"/>
      <c r="D30" s="167"/>
      <c r="E30" s="168"/>
      <c r="F30" s="169"/>
      <c r="G30" s="170">
        <v>0</v>
      </c>
      <c r="H30" s="171"/>
      <c r="I30" s="171"/>
      <c r="J30" s="170">
        <f t="shared" ref="J30:K30" si="17">+H30+F30</f>
        <v>0</v>
      </c>
      <c r="K30" s="172">
        <f t="shared" si="17"/>
        <v>0</v>
      </c>
      <c r="M30" s="158">
        <f t="shared" si="7"/>
        <v>0</v>
      </c>
      <c r="N30" s="158">
        <f t="shared" si="8"/>
        <v>0</v>
      </c>
      <c r="O30" s="158">
        <f t="shared" si="9"/>
        <v>0</v>
      </c>
      <c r="P30" s="159">
        <f t="shared" si="10"/>
        <v>0</v>
      </c>
    </row>
    <row r="31" spans="1:16" ht="15" customHeight="1" x14ac:dyDescent="0.25">
      <c r="A31" s="164"/>
      <c r="B31" s="165"/>
      <c r="C31" s="166"/>
      <c r="D31" s="167"/>
      <c r="E31" s="168"/>
      <c r="F31" s="169"/>
      <c r="G31" s="170">
        <v>0</v>
      </c>
      <c r="H31" s="171"/>
      <c r="I31" s="171"/>
      <c r="J31" s="170">
        <f t="shared" si="16"/>
        <v>0</v>
      </c>
      <c r="K31" s="172">
        <f t="shared" si="16"/>
        <v>0</v>
      </c>
      <c r="M31" s="158">
        <f t="shared" si="7"/>
        <v>0</v>
      </c>
      <c r="N31" s="158">
        <f t="shared" si="8"/>
        <v>0</v>
      </c>
      <c r="O31" s="158">
        <f t="shared" si="9"/>
        <v>0</v>
      </c>
      <c r="P31" s="159">
        <f t="shared" si="10"/>
        <v>0</v>
      </c>
    </row>
    <row r="32" spans="1:16" ht="15" customHeight="1" x14ac:dyDescent="0.25">
      <c r="A32" s="164"/>
      <c r="B32" s="165"/>
      <c r="C32" s="166"/>
      <c r="D32" s="167"/>
      <c r="E32" s="168"/>
      <c r="F32" s="169"/>
      <c r="G32" s="170">
        <v>0</v>
      </c>
      <c r="H32" s="171"/>
      <c r="I32" s="171"/>
      <c r="J32" s="170">
        <f t="shared" si="16"/>
        <v>0</v>
      </c>
      <c r="K32" s="172">
        <f t="shared" si="16"/>
        <v>0</v>
      </c>
      <c r="M32" s="158">
        <f t="shared" si="7"/>
        <v>0</v>
      </c>
      <c r="N32" s="158">
        <f t="shared" si="8"/>
        <v>0</v>
      </c>
      <c r="O32" s="158">
        <f t="shared" si="9"/>
        <v>0</v>
      </c>
      <c r="P32" s="159">
        <f t="shared" si="10"/>
        <v>0</v>
      </c>
    </row>
    <row r="33" spans="1:16" ht="15" customHeight="1" x14ac:dyDescent="0.25">
      <c r="A33" s="164"/>
      <c r="B33" s="165"/>
      <c r="C33" s="166"/>
      <c r="D33" s="167"/>
      <c r="E33" s="168"/>
      <c r="F33" s="169"/>
      <c r="G33" s="170">
        <v>0</v>
      </c>
      <c r="H33" s="171"/>
      <c r="I33" s="171"/>
      <c r="J33" s="170">
        <f t="shared" si="16"/>
        <v>0</v>
      </c>
      <c r="K33" s="172">
        <f t="shared" si="16"/>
        <v>0</v>
      </c>
      <c r="M33" s="158">
        <f t="shared" si="7"/>
        <v>0</v>
      </c>
      <c r="N33" s="158">
        <f t="shared" si="8"/>
        <v>0</v>
      </c>
      <c r="O33" s="158">
        <f t="shared" si="9"/>
        <v>0</v>
      </c>
      <c r="P33" s="159">
        <f t="shared" si="10"/>
        <v>0</v>
      </c>
    </row>
    <row r="34" spans="1:16" ht="15" customHeight="1" x14ac:dyDescent="0.25">
      <c r="A34" s="164"/>
      <c r="B34" s="165"/>
      <c r="C34" s="166"/>
      <c r="D34" s="167"/>
      <c r="E34" s="168"/>
      <c r="F34" s="169"/>
      <c r="G34" s="170">
        <v>0</v>
      </c>
      <c r="H34" s="171"/>
      <c r="I34" s="171"/>
      <c r="J34" s="170">
        <f t="shared" si="16"/>
        <v>0</v>
      </c>
      <c r="K34" s="172">
        <f t="shared" si="16"/>
        <v>0</v>
      </c>
      <c r="M34" s="158">
        <f t="shared" si="7"/>
        <v>0</v>
      </c>
      <c r="N34" s="158">
        <f t="shared" si="8"/>
        <v>0</v>
      </c>
      <c r="O34" s="158">
        <f t="shared" si="9"/>
        <v>0</v>
      </c>
      <c r="P34" s="159">
        <f t="shared" si="10"/>
        <v>0</v>
      </c>
    </row>
    <row r="35" spans="1:16" ht="15.75" customHeight="1" x14ac:dyDescent="0.25">
      <c r="A35" s="441" t="s">
        <v>116</v>
      </c>
      <c r="B35" s="442"/>
      <c r="C35" s="442"/>
      <c r="D35" s="442"/>
      <c r="E35" s="443"/>
      <c r="F35" s="160"/>
      <c r="G35" s="161"/>
      <c r="H35" s="162"/>
      <c r="I35" s="162"/>
      <c r="J35" s="161"/>
      <c r="K35" s="163"/>
      <c r="M35" s="158">
        <f t="shared" si="7"/>
        <v>0</v>
      </c>
      <c r="N35" s="158">
        <f t="shared" si="8"/>
        <v>0</v>
      </c>
      <c r="O35" s="158">
        <f t="shared" si="9"/>
        <v>0</v>
      </c>
      <c r="P35" s="159">
        <f t="shared" si="10"/>
        <v>0</v>
      </c>
    </row>
    <row r="36" spans="1:16" ht="15" customHeight="1" x14ac:dyDescent="0.25">
      <c r="A36" s="164">
        <v>1</v>
      </c>
      <c r="B36" s="165" t="s">
        <v>185</v>
      </c>
      <c r="C36" s="166"/>
      <c r="D36" s="167">
        <v>100</v>
      </c>
      <c r="E36" s="168">
        <v>73.11</v>
      </c>
      <c r="F36" s="169">
        <v>49.47</v>
      </c>
      <c r="G36" s="170">
        <v>3616.7516999999998</v>
      </c>
      <c r="H36" s="171"/>
      <c r="I36" s="171"/>
      <c r="J36" s="170">
        <f t="shared" ref="J36:K36" si="18">+H36+F36</f>
        <v>49.47</v>
      </c>
      <c r="K36" s="172">
        <f t="shared" si="18"/>
        <v>3616.7516999999998</v>
      </c>
      <c r="M36" s="158">
        <f t="shared" si="7"/>
        <v>0</v>
      </c>
      <c r="N36" s="158">
        <f t="shared" si="8"/>
        <v>0</v>
      </c>
      <c r="O36" s="158">
        <f t="shared" si="9"/>
        <v>49.47</v>
      </c>
      <c r="P36" s="159">
        <f t="shared" si="10"/>
        <v>4.9470000000000001</v>
      </c>
    </row>
    <row r="37" spans="1:16" ht="15" customHeight="1" x14ac:dyDescent="0.25">
      <c r="A37" s="164"/>
      <c r="B37" s="165"/>
      <c r="C37" s="166"/>
      <c r="D37" s="167"/>
      <c r="E37" s="168"/>
      <c r="F37" s="169"/>
      <c r="G37" s="170"/>
      <c r="H37" s="171"/>
      <c r="I37" s="171"/>
      <c r="J37" s="170"/>
      <c r="K37" s="172"/>
      <c r="M37" s="158">
        <f t="shared" si="7"/>
        <v>0</v>
      </c>
      <c r="N37" s="158">
        <f t="shared" si="8"/>
        <v>0</v>
      </c>
      <c r="O37" s="158">
        <f t="shared" si="9"/>
        <v>0</v>
      </c>
      <c r="P37" s="159">
        <f t="shared" si="10"/>
        <v>0</v>
      </c>
    </row>
    <row r="38" spans="1:16" ht="15" customHeight="1" x14ac:dyDescent="0.25">
      <c r="A38" s="164"/>
      <c r="B38" s="165"/>
      <c r="C38" s="166"/>
      <c r="D38" s="167"/>
      <c r="E38" s="168"/>
      <c r="F38" s="169"/>
      <c r="G38" s="170"/>
      <c r="H38" s="171"/>
      <c r="I38" s="171"/>
      <c r="J38" s="170"/>
      <c r="K38" s="172"/>
      <c r="M38" s="158">
        <f t="shared" si="7"/>
        <v>0</v>
      </c>
      <c r="N38" s="158">
        <f t="shared" si="8"/>
        <v>0</v>
      </c>
      <c r="O38" s="158">
        <f t="shared" si="9"/>
        <v>0</v>
      </c>
      <c r="P38" s="159">
        <f t="shared" si="10"/>
        <v>0</v>
      </c>
    </row>
    <row r="39" spans="1:16" ht="15" customHeight="1" x14ac:dyDescent="0.25">
      <c r="A39" s="164"/>
      <c r="B39" s="165"/>
      <c r="C39" s="166"/>
      <c r="D39" s="167"/>
      <c r="E39" s="168"/>
      <c r="F39" s="169"/>
      <c r="G39" s="170"/>
      <c r="H39" s="171"/>
      <c r="I39" s="171"/>
      <c r="J39" s="170"/>
      <c r="K39" s="172"/>
      <c r="M39" s="158">
        <f t="shared" si="7"/>
        <v>0</v>
      </c>
      <c r="N39" s="158">
        <f t="shared" si="8"/>
        <v>0</v>
      </c>
      <c r="O39" s="158">
        <f t="shared" si="9"/>
        <v>0</v>
      </c>
      <c r="P39" s="159">
        <f t="shared" si="10"/>
        <v>0</v>
      </c>
    </row>
    <row r="40" spans="1:16" ht="15" customHeight="1" x14ac:dyDescent="0.25">
      <c r="A40" s="164"/>
      <c r="B40" s="165"/>
      <c r="C40" s="166"/>
      <c r="D40" s="167"/>
      <c r="E40" s="168"/>
      <c r="F40" s="169"/>
      <c r="G40" s="170"/>
      <c r="H40" s="171"/>
      <c r="I40" s="171"/>
      <c r="J40" s="170"/>
      <c r="K40" s="172"/>
      <c r="M40" s="158">
        <f t="shared" si="7"/>
        <v>0</v>
      </c>
      <c r="N40" s="158">
        <f t="shared" si="8"/>
        <v>0</v>
      </c>
      <c r="O40" s="158">
        <f t="shared" si="9"/>
        <v>0</v>
      </c>
      <c r="P40" s="159">
        <f t="shared" si="10"/>
        <v>0</v>
      </c>
    </row>
    <row r="41" spans="1:16" ht="15" customHeight="1" x14ac:dyDescent="0.25">
      <c r="A41" s="441" t="s">
        <v>112</v>
      </c>
      <c r="B41" s="442"/>
      <c r="C41" s="442"/>
      <c r="D41" s="442"/>
      <c r="E41" s="443"/>
      <c r="F41" s="160"/>
      <c r="G41" s="161"/>
      <c r="H41" s="162"/>
      <c r="I41" s="162"/>
      <c r="J41" s="161"/>
      <c r="K41" s="163"/>
      <c r="M41" s="158">
        <f t="shared" si="7"/>
        <v>0</v>
      </c>
      <c r="N41" s="158">
        <f t="shared" si="8"/>
        <v>0</v>
      </c>
      <c r="O41" s="158">
        <f t="shared" si="9"/>
        <v>0</v>
      </c>
      <c r="P41" s="159">
        <f t="shared" si="10"/>
        <v>0</v>
      </c>
    </row>
    <row r="42" spans="1:16" ht="15" customHeight="1" x14ac:dyDescent="0.25">
      <c r="A42" s="164">
        <v>1</v>
      </c>
      <c r="B42" s="165" t="s">
        <v>382</v>
      </c>
      <c r="C42" s="166"/>
      <c r="D42" s="167">
        <v>60</v>
      </c>
      <c r="E42" s="168">
        <v>57.69</v>
      </c>
      <c r="F42" s="169">
        <v>7</v>
      </c>
      <c r="G42" s="170">
        <v>403.83</v>
      </c>
      <c r="H42" s="171"/>
      <c r="I42" s="171"/>
      <c r="J42" s="170">
        <f t="shared" ref="J42:J60" si="19">+H42+F42</f>
        <v>7</v>
      </c>
      <c r="K42" s="172">
        <f t="shared" ref="K42:K60" si="20">+I42+G42</f>
        <v>403.83</v>
      </c>
      <c r="M42" s="158">
        <f t="shared" si="7"/>
        <v>0</v>
      </c>
      <c r="N42" s="158">
        <f t="shared" si="8"/>
        <v>0</v>
      </c>
      <c r="O42" s="158">
        <f t="shared" si="9"/>
        <v>7</v>
      </c>
      <c r="P42" s="159">
        <f t="shared" si="10"/>
        <v>0.42</v>
      </c>
    </row>
    <row r="43" spans="1:16" ht="15" customHeight="1" x14ac:dyDescent="0.25">
      <c r="A43" s="164">
        <f>A42+1</f>
        <v>2</v>
      </c>
      <c r="B43" s="165" t="s">
        <v>383</v>
      </c>
      <c r="C43" s="166"/>
      <c r="D43" s="167">
        <v>60</v>
      </c>
      <c r="E43" s="168">
        <v>57.69</v>
      </c>
      <c r="F43" s="169">
        <v>19.46</v>
      </c>
      <c r="G43" s="170">
        <v>1122.6474000000001</v>
      </c>
      <c r="H43" s="171"/>
      <c r="I43" s="171"/>
      <c r="J43" s="170">
        <f t="shared" si="19"/>
        <v>19.46</v>
      </c>
      <c r="K43" s="172">
        <f t="shared" si="20"/>
        <v>1122.6474000000001</v>
      </c>
      <c r="M43" s="158">
        <f t="shared" si="7"/>
        <v>0</v>
      </c>
      <c r="N43" s="158">
        <f t="shared" si="8"/>
        <v>0</v>
      </c>
      <c r="O43" s="158">
        <f t="shared" si="9"/>
        <v>19.46</v>
      </c>
      <c r="P43" s="159">
        <f t="shared" si="10"/>
        <v>1.1676000000000002</v>
      </c>
    </row>
    <row r="44" spans="1:16" ht="15" customHeight="1" x14ac:dyDescent="0.25">
      <c r="A44" s="164">
        <f t="shared" ref="A44:A57" si="21">A43+1</f>
        <v>3</v>
      </c>
      <c r="B44" s="165" t="s">
        <v>384</v>
      </c>
      <c r="C44" s="166"/>
      <c r="D44" s="167">
        <v>60</v>
      </c>
      <c r="E44" s="168">
        <v>57.69</v>
      </c>
      <c r="F44" s="169">
        <v>9</v>
      </c>
      <c r="G44" s="170">
        <v>519.21</v>
      </c>
      <c r="H44" s="171"/>
      <c r="I44" s="171"/>
      <c r="J44" s="170">
        <f t="shared" si="19"/>
        <v>9</v>
      </c>
      <c r="K44" s="172">
        <f t="shared" si="20"/>
        <v>519.21</v>
      </c>
      <c r="M44" s="158">
        <f t="shared" si="7"/>
        <v>0</v>
      </c>
      <c r="N44" s="158">
        <f t="shared" si="8"/>
        <v>0</v>
      </c>
      <c r="O44" s="158">
        <f t="shared" si="9"/>
        <v>9</v>
      </c>
      <c r="P44" s="159">
        <f t="shared" si="10"/>
        <v>0.54</v>
      </c>
    </row>
    <row r="45" spans="1:16" ht="15" customHeight="1" x14ac:dyDescent="0.25">
      <c r="A45" s="164">
        <f t="shared" si="21"/>
        <v>4</v>
      </c>
      <c r="B45" s="165" t="s">
        <v>385</v>
      </c>
      <c r="C45" s="166"/>
      <c r="D45" s="167">
        <v>60</v>
      </c>
      <c r="E45" s="168">
        <v>57.69</v>
      </c>
      <c r="F45" s="169">
        <v>13.51</v>
      </c>
      <c r="G45" s="170">
        <v>779.39189999999996</v>
      </c>
      <c r="H45" s="171"/>
      <c r="I45" s="171"/>
      <c r="J45" s="170">
        <f t="shared" si="19"/>
        <v>13.51</v>
      </c>
      <c r="K45" s="172">
        <f t="shared" si="20"/>
        <v>779.39189999999996</v>
      </c>
      <c r="M45" s="158">
        <f t="shared" si="7"/>
        <v>0</v>
      </c>
      <c r="N45" s="158">
        <f t="shared" si="8"/>
        <v>0</v>
      </c>
      <c r="O45" s="158">
        <f t="shared" si="9"/>
        <v>13.51</v>
      </c>
      <c r="P45" s="159">
        <f t="shared" si="10"/>
        <v>0.81059999999999999</v>
      </c>
    </row>
    <row r="46" spans="1:16" ht="15" customHeight="1" x14ac:dyDescent="0.25">
      <c r="A46" s="164">
        <f t="shared" si="21"/>
        <v>5</v>
      </c>
      <c r="B46" s="165" t="s">
        <v>386</v>
      </c>
      <c r="C46" s="166"/>
      <c r="D46" s="167">
        <v>60</v>
      </c>
      <c r="E46" s="168">
        <v>57.69</v>
      </c>
      <c r="F46" s="338">
        <f>15.87*0.9</f>
        <v>14.282999999999999</v>
      </c>
      <c r="G46" s="170">
        <v>823.98626999999999</v>
      </c>
      <c r="H46" s="171"/>
      <c r="I46" s="171"/>
      <c r="J46" s="170">
        <f t="shared" si="19"/>
        <v>14.282999999999999</v>
      </c>
      <c r="K46" s="172">
        <f t="shared" si="20"/>
        <v>823.98626999999999</v>
      </c>
      <c r="M46" s="158">
        <f t="shared" si="7"/>
        <v>0</v>
      </c>
      <c r="N46" s="158">
        <f t="shared" si="8"/>
        <v>0</v>
      </c>
      <c r="O46" s="158">
        <f t="shared" si="9"/>
        <v>14.282999999999999</v>
      </c>
      <c r="P46" s="159">
        <f t="shared" si="10"/>
        <v>0.85697999999999996</v>
      </c>
    </row>
    <row r="47" spans="1:16" ht="15" customHeight="1" x14ac:dyDescent="0.25">
      <c r="A47" s="164">
        <f t="shared" si="21"/>
        <v>6</v>
      </c>
      <c r="B47" s="165" t="s">
        <v>387</v>
      </c>
      <c r="C47" s="166"/>
      <c r="D47" s="167">
        <v>60</v>
      </c>
      <c r="E47" s="168">
        <v>57.69</v>
      </c>
      <c r="F47" s="169">
        <v>15</v>
      </c>
      <c r="G47" s="170">
        <v>865.34999999999991</v>
      </c>
      <c r="H47" s="171"/>
      <c r="I47" s="171"/>
      <c r="J47" s="170">
        <f t="shared" si="19"/>
        <v>15</v>
      </c>
      <c r="K47" s="172">
        <f t="shared" si="20"/>
        <v>865.34999999999991</v>
      </c>
      <c r="M47" s="158">
        <f t="shared" si="7"/>
        <v>0</v>
      </c>
      <c r="N47" s="158">
        <f t="shared" si="8"/>
        <v>0</v>
      </c>
      <c r="O47" s="158">
        <f t="shared" si="9"/>
        <v>15</v>
      </c>
      <c r="P47" s="159">
        <f t="shared" si="10"/>
        <v>0.9</v>
      </c>
    </row>
    <row r="48" spans="1:16" ht="15" customHeight="1" x14ac:dyDescent="0.25">
      <c r="A48" s="164">
        <f t="shared" si="21"/>
        <v>7</v>
      </c>
      <c r="B48" s="165" t="s">
        <v>388</v>
      </c>
      <c r="C48" s="166"/>
      <c r="D48" s="167">
        <v>60</v>
      </c>
      <c r="E48" s="168">
        <v>57.69</v>
      </c>
      <c r="F48" s="169">
        <v>3.3</v>
      </c>
      <c r="G48" s="170">
        <v>190.37699999999998</v>
      </c>
      <c r="H48" s="171"/>
      <c r="I48" s="171"/>
      <c r="J48" s="170">
        <f t="shared" si="19"/>
        <v>3.3</v>
      </c>
      <c r="K48" s="172">
        <f t="shared" si="20"/>
        <v>190.37699999999998</v>
      </c>
      <c r="M48" s="158">
        <f t="shared" si="7"/>
        <v>0</v>
      </c>
      <c r="N48" s="158">
        <f t="shared" si="8"/>
        <v>0</v>
      </c>
      <c r="O48" s="158">
        <f t="shared" si="9"/>
        <v>3.3</v>
      </c>
      <c r="P48" s="159">
        <f t="shared" si="10"/>
        <v>0.19800000000000001</v>
      </c>
    </row>
    <row r="49" spans="1:16" ht="15" customHeight="1" x14ac:dyDescent="0.25">
      <c r="A49" s="164">
        <f t="shared" si="21"/>
        <v>8</v>
      </c>
      <c r="B49" s="165" t="s">
        <v>389</v>
      </c>
      <c r="C49" s="166"/>
      <c r="D49" s="167">
        <v>60</v>
      </c>
      <c r="E49" s="168">
        <v>57.69</v>
      </c>
      <c r="F49" s="169">
        <v>4.45</v>
      </c>
      <c r="G49" s="170">
        <v>256.72050000000002</v>
      </c>
      <c r="H49" s="171"/>
      <c r="I49" s="171"/>
      <c r="J49" s="170">
        <f t="shared" si="19"/>
        <v>4.45</v>
      </c>
      <c r="K49" s="172">
        <f t="shared" si="20"/>
        <v>256.72050000000002</v>
      </c>
      <c r="M49" s="158">
        <f t="shared" si="7"/>
        <v>0</v>
      </c>
      <c r="N49" s="158">
        <f t="shared" si="8"/>
        <v>0</v>
      </c>
      <c r="O49" s="158">
        <f t="shared" si="9"/>
        <v>4.45</v>
      </c>
      <c r="P49" s="159">
        <f t="shared" si="10"/>
        <v>0.26700000000000002</v>
      </c>
    </row>
    <row r="50" spans="1:16" ht="15" customHeight="1" x14ac:dyDescent="0.25">
      <c r="A50" s="164">
        <f t="shared" si="21"/>
        <v>9</v>
      </c>
      <c r="B50" s="165" t="s">
        <v>390</v>
      </c>
      <c r="C50" s="166"/>
      <c r="D50" s="167">
        <v>60</v>
      </c>
      <c r="E50" s="168">
        <v>57.69</v>
      </c>
      <c r="F50" s="169">
        <v>3.69</v>
      </c>
      <c r="G50" s="170">
        <v>212.87609999999998</v>
      </c>
      <c r="H50" s="171"/>
      <c r="I50" s="171"/>
      <c r="J50" s="170">
        <f t="shared" si="19"/>
        <v>3.69</v>
      </c>
      <c r="K50" s="172">
        <f t="shared" si="20"/>
        <v>212.87609999999998</v>
      </c>
      <c r="M50" s="158">
        <f t="shared" si="7"/>
        <v>0</v>
      </c>
      <c r="N50" s="158">
        <f t="shared" si="8"/>
        <v>0</v>
      </c>
      <c r="O50" s="158">
        <f t="shared" si="9"/>
        <v>3.69</v>
      </c>
      <c r="P50" s="159">
        <f t="shared" si="10"/>
        <v>0.22140000000000001</v>
      </c>
    </row>
    <row r="51" spans="1:16" ht="15" customHeight="1" x14ac:dyDescent="0.25">
      <c r="A51" s="164">
        <f t="shared" si="21"/>
        <v>10</v>
      </c>
      <c r="B51" s="165" t="s">
        <v>391</v>
      </c>
      <c r="C51" s="166"/>
      <c r="D51" s="167">
        <v>60</v>
      </c>
      <c r="E51" s="168">
        <v>57.69</v>
      </c>
      <c r="F51" s="169">
        <v>5.16</v>
      </c>
      <c r="G51" s="170">
        <v>297.68040000000002</v>
      </c>
      <c r="H51" s="171"/>
      <c r="I51" s="171"/>
      <c r="J51" s="170">
        <f t="shared" si="19"/>
        <v>5.16</v>
      </c>
      <c r="K51" s="172">
        <f t="shared" si="20"/>
        <v>297.68040000000002</v>
      </c>
      <c r="M51" s="158">
        <f t="shared" si="7"/>
        <v>0</v>
      </c>
      <c r="N51" s="158">
        <f t="shared" si="8"/>
        <v>0</v>
      </c>
      <c r="O51" s="158">
        <f t="shared" si="9"/>
        <v>5.16</v>
      </c>
      <c r="P51" s="159">
        <f t="shared" si="10"/>
        <v>0.30960000000000004</v>
      </c>
    </row>
    <row r="52" spans="1:16" ht="15" customHeight="1" x14ac:dyDescent="0.25">
      <c r="A52" s="164">
        <f t="shared" si="21"/>
        <v>11</v>
      </c>
      <c r="B52" s="165" t="s">
        <v>392</v>
      </c>
      <c r="C52" s="166"/>
      <c r="D52" s="167">
        <v>60</v>
      </c>
      <c r="E52" s="168">
        <v>57.69</v>
      </c>
      <c r="F52" s="169">
        <v>5.91</v>
      </c>
      <c r="G52" s="170">
        <v>340.9479</v>
      </c>
      <c r="H52" s="171"/>
      <c r="I52" s="171"/>
      <c r="J52" s="170">
        <f t="shared" si="19"/>
        <v>5.91</v>
      </c>
      <c r="K52" s="172">
        <f t="shared" si="20"/>
        <v>340.9479</v>
      </c>
      <c r="M52" s="158">
        <f t="shared" si="7"/>
        <v>0</v>
      </c>
      <c r="N52" s="158">
        <f t="shared" si="8"/>
        <v>0</v>
      </c>
      <c r="O52" s="158">
        <f t="shared" si="9"/>
        <v>5.91</v>
      </c>
      <c r="P52" s="159">
        <f t="shared" si="10"/>
        <v>0.35460000000000003</v>
      </c>
    </row>
    <row r="53" spans="1:16" ht="15" customHeight="1" x14ac:dyDescent="0.25">
      <c r="A53" s="164">
        <f t="shared" si="21"/>
        <v>12</v>
      </c>
      <c r="B53" s="165" t="s">
        <v>430</v>
      </c>
      <c r="C53" s="166"/>
      <c r="D53" s="167">
        <v>60</v>
      </c>
      <c r="E53" s="168">
        <v>57.69</v>
      </c>
      <c r="F53" s="169">
        <v>5.91</v>
      </c>
      <c r="G53" s="170">
        <v>340.9479</v>
      </c>
      <c r="H53" s="171"/>
      <c r="I53" s="171"/>
      <c r="J53" s="170">
        <f t="shared" si="19"/>
        <v>5.91</v>
      </c>
      <c r="K53" s="172">
        <f t="shared" si="20"/>
        <v>340.9479</v>
      </c>
      <c r="M53" s="158">
        <f t="shared" si="7"/>
        <v>0</v>
      </c>
      <c r="N53" s="158">
        <f t="shared" si="8"/>
        <v>0</v>
      </c>
      <c r="O53" s="158">
        <f t="shared" si="9"/>
        <v>5.91</v>
      </c>
      <c r="P53" s="159">
        <f t="shared" si="10"/>
        <v>0.35460000000000003</v>
      </c>
    </row>
    <row r="54" spans="1:16" ht="15" customHeight="1" x14ac:dyDescent="0.25">
      <c r="A54" s="164">
        <f t="shared" si="21"/>
        <v>13</v>
      </c>
      <c r="B54" s="165" t="s">
        <v>431</v>
      </c>
      <c r="C54" s="166"/>
      <c r="D54" s="167">
        <v>60</v>
      </c>
      <c r="E54" s="168">
        <v>57.69</v>
      </c>
      <c r="F54" s="338">
        <f>5.85*0.9</f>
        <v>5.2649999999999997</v>
      </c>
      <c r="G54" s="170">
        <v>303.73784999999998</v>
      </c>
      <c r="H54" s="171"/>
      <c r="I54" s="171"/>
      <c r="J54" s="170">
        <f t="shared" si="19"/>
        <v>5.2649999999999997</v>
      </c>
      <c r="K54" s="172">
        <f t="shared" si="20"/>
        <v>303.73784999999998</v>
      </c>
      <c r="M54" s="158">
        <f t="shared" si="7"/>
        <v>0</v>
      </c>
      <c r="N54" s="158">
        <f t="shared" si="8"/>
        <v>0</v>
      </c>
      <c r="O54" s="158">
        <f t="shared" si="9"/>
        <v>5.2649999999999997</v>
      </c>
      <c r="P54" s="159">
        <f t="shared" si="10"/>
        <v>0.31589999999999996</v>
      </c>
    </row>
    <row r="55" spans="1:16" ht="15" customHeight="1" x14ac:dyDescent="0.25">
      <c r="A55" s="164">
        <f t="shared" si="21"/>
        <v>14</v>
      </c>
      <c r="B55" s="165" t="s">
        <v>471</v>
      </c>
      <c r="C55" s="166"/>
      <c r="D55" s="167">
        <v>60</v>
      </c>
      <c r="E55" s="168">
        <v>57.69</v>
      </c>
      <c r="F55" s="169"/>
      <c r="G55" s="170">
        <v>0</v>
      </c>
      <c r="H55" s="171">
        <f>10.72</f>
        <v>10.72</v>
      </c>
      <c r="I55" s="171">
        <f t="shared" ref="I55:I60" si="22">+H55*E55</f>
        <v>618.43680000000006</v>
      </c>
      <c r="J55" s="170">
        <f t="shared" si="19"/>
        <v>10.72</v>
      </c>
      <c r="K55" s="172">
        <f t="shared" si="20"/>
        <v>618.43680000000006</v>
      </c>
      <c r="M55" s="158">
        <f t="shared" si="7"/>
        <v>10.72</v>
      </c>
      <c r="N55" s="158">
        <f t="shared" si="8"/>
        <v>0.64319999999999999</v>
      </c>
      <c r="O55" s="158">
        <f t="shared" si="9"/>
        <v>10.72</v>
      </c>
      <c r="P55" s="159">
        <f t="shared" si="10"/>
        <v>0.64319999999999999</v>
      </c>
    </row>
    <row r="56" spans="1:16" ht="15" customHeight="1" x14ac:dyDescent="0.25">
      <c r="A56" s="164">
        <f t="shared" si="21"/>
        <v>15</v>
      </c>
      <c r="B56" s="165" t="s">
        <v>472</v>
      </c>
      <c r="C56" s="166"/>
      <c r="D56" s="167">
        <v>60</v>
      </c>
      <c r="E56" s="168">
        <v>57.69</v>
      </c>
      <c r="F56" s="169"/>
      <c r="G56" s="170"/>
      <c r="H56" s="171">
        <v>6.96</v>
      </c>
      <c r="I56" s="171">
        <f t="shared" si="22"/>
        <v>401.5224</v>
      </c>
      <c r="J56" s="170">
        <f t="shared" si="19"/>
        <v>6.96</v>
      </c>
      <c r="K56" s="172">
        <f t="shared" si="20"/>
        <v>401.5224</v>
      </c>
      <c r="M56" s="158">
        <f t="shared" si="7"/>
        <v>6.96</v>
      </c>
      <c r="N56" s="158">
        <f t="shared" si="8"/>
        <v>0.41760000000000003</v>
      </c>
      <c r="O56" s="158">
        <f t="shared" si="9"/>
        <v>6.96</v>
      </c>
      <c r="P56" s="159">
        <f t="shared" si="10"/>
        <v>0.41760000000000003</v>
      </c>
    </row>
    <row r="57" spans="1:16" ht="15" customHeight="1" x14ac:dyDescent="0.25">
      <c r="A57" s="164">
        <f t="shared" si="21"/>
        <v>16</v>
      </c>
      <c r="B57" s="165"/>
      <c r="C57" s="166"/>
      <c r="D57" s="167">
        <v>60</v>
      </c>
      <c r="E57" s="168">
        <v>57.69</v>
      </c>
      <c r="F57" s="169"/>
      <c r="G57" s="170"/>
      <c r="H57" s="171"/>
      <c r="I57" s="171">
        <f t="shared" si="22"/>
        <v>0</v>
      </c>
      <c r="J57" s="170">
        <f t="shared" si="19"/>
        <v>0</v>
      </c>
      <c r="K57" s="172">
        <f t="shared" si="20"/>
        <v>0</v>
      </c>
      <c r="M57" s="158">
        <f t="shared" si="7"/>
        <v>0</v>
      </c>
      <c r="N57" s="158">
        <f t="shared" si="8"/>
        <v>0</v>
      </c>
      <c r="O57" s="158">
        <f t="shared" si="9"/>
        <v>0</v>
      </c>
      <c r="P57" s="159">
        <f t="shared" si="10"/>
        <v>0</v>
      </c>
    </row>
    <row r="58" spans="1:16" ht="15" customHeight="1" x14ac:dyDescent="0.25">
      <c r="A58" s="164"/>
      <c r="B58" s="165"/>
      <c r="C58" s="166"/>
      <c r="D58" s="167"/>
      <c r="E58" s="168"/>
      <c r="F58" s="169"/>
      <c r="G58" s="170"/>
      <c r="H58" s="171"/>
      <c r="I58" s="171">
        <f t="shared" si="22"/>
        <v>0</v>
      </c>
      <c r="J58" s="170">
        <f t="shared" si="19"/>
        <v>0</v>
      </c>
      <c r="K58" s="172">
        <f t="shared" si="20"/>
        <v>0</v>
      </c>
      <c r="M58" s="158">
        <f t="shared" si="7"/>
        <v>0</v>
      </c>
      <c r="N58" s="158">
        <f t="shared" si="8"/>
        <v>0</v>
      </c>
      <c r="O58" s="158">
        <f t="shared" si="9"/>
        <v>0</v>
      </c>
      <c r="P58" s="159">
        <f t="shared" si="10"/>
        <v>0</v>
      </c>
    </row>
    <row r="59" spans="1:16" ht="15" customHeight="1" x14ac:dyDescent="0.25">
      <c r="A59" s="164"/>
      <c r="B59" s="165"/>
      <c r="C59" s="166"/>
      <c r="D59" s="167"/>
      <c r="E59" s="168"/>
      <c r="F59" s="169"/>
      <c r="G59" s="170">
        <v>0</v>
      </c>
      <c r="H59" s="171"/>
      <c r="I59" s="171">
        <f t="shared" si="22"/>
        <v>0</v>
      </c>
      <c r="J59" s="170">
        <f t="shared" si="19"/>
        <v>0</v>
      </c>
      <c r="K59" s="172">
        <f t="shared" si="20"/>
        <v>0</v>
      </c>
      <c r="M59" s="158">
        <f t="shared" si="7"/>
        <v>0</v>
      </c>
      <c r="N59" s="158">
        <f t="shared" si="8"/>
        <v>0</v>
      </c>
      <c r="O59" s="158">
        <f t="shared" si="9"/>
        <v>0</v>
      </c>
      <c r="P59" s="159">
        <f t="shared" si="10"/>
        <v>0</v>
      </c>
    </row>
    <row r="60" spans="1:16" ht="15" customHeight="1" thickBot="1" x14ac:dyDescent="0.3">
      <c r="A60" s="164"/>
      <c r="B60" s="165"/>
      <c r="C60" s="166"/>
      <c r="D60" s="167"/>
      <c r="E60" s="168"/>
      <c r="F60" s="169"/>
      <c r="G60" s="170">
        <v>0</v>
      </c>
      <c r="H60" s="171"/>
      <c r="I60" s="171">
        <f t="shared" si="22"/>
        <v>0</v>
      </c>
      <c r="J60" s="170">
        <f t="shared" si="19"/>
        <v>0</v>
      </c>
      <c r="K60" s="172">
        <f t="shared" si="20"/>
        <v>0</v>
      </c>
      <c r="M60" s="158">
        <f t="shared" si="7"/>
        <v>0</v>
      </c>
      <c r="N60" s="158">
        <f t="shared" si="8"/>
        <v>0</v>
      </c>
      <c r="O60" s="158">
        <f t="shared" si="9"/>
        <v>0</v>
      </c>
      <c r="P60" s="159">
        <f t="shared" si="10"/>
        <v>0</v>
      </c>
    </row>
    <row r="61" spans="1:16" ht="35.1" customHeight="1" thickBot="1" x14ac:dyDescent="0.3">
      <c r="A61" s="444" t="str">
        <f>CONCATENATE("TOTAL (",A2," ",D2,") =")</f>
        <v>TOTAL (Screed Measurements - Basement-01 ) =</v>
      </c>
      <c r="B61" s="445"/>
      <c r="C61" s="445"/>
      <c r="D61" s="445"/>
      <c r="E61" s="446"/>
      <c r="F61" s="173">
        <f t="shared" ref="F61:K61" si="23">SUM(F6:F60)</f>
        <v>285.34800000000007</v>
      </c>
      <c r="G61" s="173">
        <f t="shared" si="23"/>
        <v>22737.011120000003</v>
      </c>
      <c r="H61" s="174">
        <f t="shared" si="23"/>
        <v>17.68</v>
      </c>
      <c r="I61" s="174">
        <f t="shared" si="23"/>
        <v>1019.9592</v>
      </c>
      <c r="J61" s="173">
        <f t="shared" si="23"/>
        <v>303.02800000000008</v>
      </c>
      <c r="K61" s="175">
        <f t="shared" si="23"/>
        <v>23756.970320000004</v>
      </c>
      <c r="M61" s="158">
        <f>+SUM(M6:M60)</f>
        <v>17.68</v>
      </c>
      <c r="N61" s="158">
        <f>+SUM(N6:N60)</f>
        <v>1.0608</v>
      </c>
      <c r="O61" s="158">
        <f>+SUM(O6:O60)</f>
        <v>303.02800000000008</v>
      </c>
      <c r="P61" s="158">
        <f>+SUM(P6:P60)</f>
        <v>32.664679999999997</v>
      </c>
    </row>
    <row r="62" spans="1:16" x14ac:dyDescent="0.25">
      <c r="I62" s="179"/>
      <c r="J62" s="180"/>
      <c r="K62" s="180"/>
      <c r="M62" s="147"/>
      <c r="N62" s="147"/>
      <c r="O62" s="147"/>
    </row>
    <row r="63" spans="1:16" x14ac:dyDescent="0.25">
      <c r="I63" s="179"/>
      <c r="J63" s="179">
        <f>SUM(J7:J60)</f>
        <v>303.02800000000008</v>
      </c>
      <c r="K63" s="179">
        <f>SUM(K7:K60)</f>
        <v>23756.970320000004</v>
      </c>
      <c r="M63" s="147"/>
      <c r="N63" s="147"/>
      <c r="O63" s="147"/>
    </row>
    <row r="64" spans="1:16" x14ac:dyDescent="0.25">
      <c r="B64" s="181">
        <f>+A6</f>
        <v>0</v>
      </c>
      <c r="C64" s="182"/>
      <c r="D64" s="182"/>
      <c r="E64" s="183"/>
      <c r="F64" s="184"/>
      <c r="G64" s="184"/>
      <c r="H64" s="185"/>
      <c r="I64" s="185"/>
      <c r="J64" s="184"/>
      <c r="K64" s="184"/>
      <c r="L64" s="149"/>
      <c r="M64" s="147"/>
      <c r="N64" s="147"/>
      <c r="O64" s="147"/>
    </row>
    <row r="65" spans="2:15" ht="25.05" customHeight="1" x14ac:dyDescent="0.25">
      <c r="B65" s="186" t="str">
        <f>A18</f>
        <v>Upto 180mm thick</v>
      </c>
      <c r="C65" s="187"/>
      <c r="D65" s="187"/>
      <c r="E65" s="188"/>
      <c r="F65" s="189">
        <f t="shared" ref="F65:K65" si="24">+SUM(F8:F20)</f>
        <v>23.02</v>
      </c>
      <c r="G65" s="189">
        <f t="shared" si="24"/>
        <v>2630.0349999999999</v>
      </c>
      <c r="H65" s="190">
        <f t="shared" si="24"/>
        <v>0</v>
      </c>
      <c r="I65" s="190">
        <f t="shared" si="24"/>
        <v>0</v>
      </c>
      <c r="J65" s="189">
        <f t="shared" si="24"/>
        <v>23.02</v>
      </c>
      <c r="K65" s="189">
        <f t="shared" si="24"/>
        <v>2630.0349999999999</v>
      </c>
      <c r="L65" s="149"/>
      <c r="M65" s="147"/>
      <c r="N65" s="147"/>
      <c r="O65" s="147"/>
    </row>
    <row r="66" spans="2:15" x14ac:dyDescent="0.25">
      <c r="B66" s="181"/>
      <c r="C66" s="182"/>
      <c r="D66" s="182"/>
      <c r="E66" s="183"/>
      <c r="F66" s="184"/>
      <c r="G66" s="184"/>
      <c r="H66" s="185"/>
      <c r="I66" s="185"/>
      <c r="J66" s="184"/>
      <c r="K66" s="184"/>
      <c r="L66" s="149"/>
      <c r="M66" s="147"/>
      <c r="N66" s="147"/>
      <c r="O66" s="147"/>
    </row>
    <row r="67" spans="2:15" ht="25.05" customHeight="1" x14ac:dyDescent="0.25">
      <c r="B67" s="186" t="str">
        <f>A21</f>
        <v>Upto 150mm thick</v>
      </c>
      <c r="C67" s="187"/>
      <c r="D67" s="187"/>
      <c r="E67" s="188"/>
      <c r="F67" s="189">
        <f t="shared" ref="F67:K67" si="25">SUM(F22)</f>
        <v>87.74</v>
      </c>
      <c r="G67" s="189">
        <f t="shared" si="25"/>
        <v>8434.4461999999985</v>
      </c>
      <c r="H67" s="190">
        <f t="shared" si="25"/>
        <v>0</v>
      </c>
      <c r="I67" s="190">
        <f t="shared" si="25"/>
        <v>0</v>
      </c>
      <c r="J67" s="189">
        <f t="shared" si="25"/>
        <v>87.74</v>
      </c>
      <c r="K67" s="189">
        <f t="shared" si="25"/>
        <v>8434.4461999999985</v>
      </c>
      <c r="L67" s="149"/>
      <c r="M67" s="147"/>
      <c r="N67" s="147"/>
      <c r="O67" s="147"/>
    </row>
    <row r="68" spans="2:15" ht="43.5" customHeight="1" x14ac:dyDescent="0.25">
      <c r="B68" s="181" t="str">
        <f>A23</f>
        <v>Upto 200mm thick</v>
      </c>
      <c r="C68" s="182"/>
      <c r="D68" s="182"/>
      <c r="E68" s="183"/>
      <c r="F68" s="184">
        <f>SUM(F24:F28)</f>
        <v>13.18</v>
      </c>
      <c r="G68" s="184">
        <f t="shared" ref="G68:K68" si="26">SUM(G24:G28)</f>
        <v>1598.075</v>
      </c>
      <c r="H68" s="185">
        <f t="shared" si="26"/>
        <v>0</v>
      </c>
      <c r="I68" s="185">
        <f t="shared" si="26"/>
        <v>0</v>
      </c>
      <c r="J68" s="184">
        <f t="shared" si="26"/>
        <v>13.18</v>
      </c>
      <c r="K68" s="184">
        <f t="shared" si="26"/>
        <v>1598.075</v>
      </c>
      <c r="L68" s="149"/>
      <c r="M68" s="147"/>
      <c r="N68" s="147"/>
      <c r="O68" s="147"/>
    </row>
    <row r="69" spans="2:15" ht="25.05" customHeight="1" x14ac:dyDescent="0.25">
      <c r="B69" s="186" t="str">
        <f>A35</f>
        <v>From 91mm to 100mm thick</v>
      </c>
      <c r="C69" s="187"/>
      <c r="D69" s="187"/>
      <c r="E69" s="188"/>
      <c r="F69" s="189">
        <f>SUM(F36:F40)</f>
        <v>49.47</v>
      </c>
      <c r="G69" s="189">
        <f t="shared" ref="G69:K69" si="27">SUM(G36:G40)</f>
        <v>3616.7516999999998</v>
      </c>
      <c r="H69" s="190">
        <f t="shared" si="27"/>
        <v>0</v>
      </c>
      <c r="I69" s="190">
        <f t="shared" si="27"/>
        <v>0</v>
      </c>
      <c r="J69" s="189">
        <f t="shared" si="27"/>
        <v>49.47</v>
      </c>
      <c r="K69" s="189">
        <f t="shared" si="27"/>
        <v>3616.7516999999998</v>
      </c>
      <c r="L69" s="149"/>
      <c r="M69" s="147"/>
      <c r="N69" s="147"/>
      <c r="O69" s="147"/>
    </row>
    <row r="70" spans="2:15" x14ac:dyDescent="0.25">
      <c r="B70" s="181" t="str">
        <f>A41</f>
        <v>From 51mm to 60mm thick</v>
      </c>
      <c r="C70" s="182"/>
      <c r="D70" s="182"/>
      <c r="E70" s="183"/>
      <c r="F70" s="184">
        <f>SUM(F42:F60)</f>
        <v>111.93799999999999</v>
      </c>
      <c r="G70" s="184">
        <f t="shared" ref="G70:K70" si="28">SUM(G42:G60)</f>
        <v>6457.7032200000012</v>
      </c>
      <c r="H70" s="185">
        <f t="shared" si="28"/>
        <v>17.68</v>
      </c>
      <c r="I70" s="185">
        <f t="shared" si="28"/>
        <v>1019.9592</v>
      </c>
      <c r="J70" s="184">
        <f>SUM(J42:J60)</f>
        <v>129.61799999999999</v>
      </c>
      <c r="K70" s="184">
        <f t="shared" si="28"/>
        <v>7477.6624200000015</v>
      </c>
      <c r="L70" s="149"/>
      <c r="M70" s="147"/>
      <c r="N70" s="147"/>
      <c r="O70" s="147"/>
    </row>
    <row r="71" spans="2:15" ht="25.05" customHeight="1" x14ac:dyDescent="0.25">
      <c r="B71" s="186"/>
      <c r="C71" s="187"/>
      <c r="D71" s="187"/>
      <c r="E71" s="188"/>
      <c r="F71" s="189"/>
      <c r="G71" s="189"/>
      <c r="H71" s="190"/>
      <c r="I71" s="190"/>
      <c r="J71" s="189"/>
      <c r="K71" s="189"/>
      <c r="L71" s="149"/>
      <c r="M71" s="147"/>
      <c r="N71" s="147"/>
      <c r="O71" s="147"/>
    </row>
    <row r="72" spans="2:15" ht="25.05" customHeight="1" x14ac:dyDescent="0.25">
      <c r="B72" s="193" t="s">
        <v>45</v>
      </c>
      <c r="C72" s="194"/>
      <c r="D72" s="194"/>
      <c r="E72" s="194"/>
      <c r="F72" s="192">
        <f t="shared" ref="F72:K72" si="29">SUM(F64:F71)</f>
        <v>285.34799999999996</v>
      </c>
      <c r="G72" s="192">
        <f t="shared" si="29"/>
        <v>22737.011120000003</v>
      </c>
      <c r="H72" s="192">
        <f t="shared" si="29"/>
        <v>17.68</v>
      </c>
      <c r="I72" s="192">
        <f t="shared" si="29"/>
        <v>1019.9592</v>
      </c>
      <c r="J72" s="192">
        <f t="shared" si="29"/>
        <v>303.02800000000002</v>
      </c>
      <c r="K72" s="192">
        <f t="shared" si="29"/>
        <v>23756.97032</v>
      </c>
    </row>
    <row r="75" spans="2:15" x14ac:dyDescent="0.25">
      <c r="F75" s="191"/>
    </row>
  </sheetData>
  <mergeCells count="25">
    <mergeCell ref="A61:E61"/>
    <mergeCell ref="A13:E13"/>
    <mergeCell ref="A17:E17"/>
    <mergeCell ref="A18:E18"/>
    <mergeCell ref="A23:E23"/>
    <mergeCell ref="A29:E29"/>
    <mergeCell ref="A35:E35"/>
    <mergeCell ref="A21:E21"/>
    <mergeCell ref="A41:E41"/>
    <mergeCell ref="M4:M5"/>
    <mergeCell ref="N4:N5"/>
    <mergeCell ref="O4:O5"/>
    <mergeCell ref="P4:P5"/>
    <mergeCell ref="A7:E7"/>
    <mergeCell ref="J2:K2"/>
    <mergeCell ref="J3:K3"/>
    <mergeCell ref="A4:A5"/>
    <mergeCell ref="B4:B5"/>
    <mergeCell ref="C4:C5"/>
    <mergeCell ref="D4:D5"/>
    <mergeCell ref="E4:E5"/>
    <mergeCell ref="F4:G4"/>
    <mergeCell ref="H4:I4"/>
    <mergeCell ref="J4:J5"/>
    <mergeCell ref="K4:K5"/>
  </mergeCells>
  <printOptions horizontalCentered="1"/>
  <pageMargins left="0.25" right="0.25" top="0.75" bottom="0.75" header="0.3" footer="0.3"/>
  <pageSetup paperSize="9" scale="62"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tint="0.39997558519241921"/>
    <pageSetUpPr fitToPage="1"/>
  </sheetPr>
  <dimension ref="A1:T110"/>
  <sheetViews>
    <sheetView topLeftCell="A74" zoomScale="85" zoomScaleNormal="85" zoomScaleSheetLayoutView="85" workbookViewId="0">
      <selection activeCell="K105" sqref="K105"/>
    </sheetView>
  </sheetViews>
  <sheetFormatPr defaultColWidth="9.21875" defaultRowHeight="13.2" x14ac:dyDescent="0.25"/>
  <cols>
    <col min="1" max="1" width="3.77734375" style="176" customWidth="1"/>
    <col min="2" max="2" width="28.77734375" style="177" customWidth="1"/>
    <col min="3" max="3" width="14.77734375" style="142" customWidth="1"/>
    <col min="4" max="4" width="22.5546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20" s="111" customFormat="1" x14ac:dyDescent="0.25">
      <c r="A1" s="115"/>
      <c r="B1" s="145"/>
      <c r="F1" s="134"/>
      <c r="G1" s="134"/>
      <c r="H1" s="134"/>
      <c r="I1" s="134"/>
      <c r="J1" s="134"/>
      <c r="K1" s="134"/>
      <c r="L1" s="146" t="s">
        <v>52</v>
      </c>
      <c r="N1" s="147"/>
      <c r="O1" s="147"/>
      <c r="P1" s="147"/>
      <c r="Q1" s="147"/>
    </row>
    <row r="2" spans="1:20" s="111" customFormat="1" x14ac:dyDescent="0.25">
      <c r="A2" s="148" t="s">
        <v>229</v>
      </c>
      <c r="B2" s="145"/>
      <c r="C2" s="149"/>
      <c r="D2" s="149"/>
      <c r="E2" s="149"/>
      <c r="F2" s="134"/>
      <c r="G2" s="134"/>
      <c r="H2" s="134"/>
      <c r="I2" s="134"/>
      <c r="J2" s="134"/>
      <c r="K2" s="424">
        <f>+'1172-001'!H11</f>
        <v>44977</v>
      </c>
      <c r="L2" s="424"/>
      <c r="N2" s="147"/>
      <c r="O2" s="147"/>
      <c r="P2" s="147"/>
      <c r="Q2" s="147"/>
    </row>
    <row r="3" spans="1:20" s="111" customFormat="1" ht="13.8" thickBot="1" x14ac:dyDescent="0.3">
      <c r="A3" s="115"/>
      <c r="B3" s="145"/>
      <c r="F3" s="134"/>
      <c r="G3" s="134"/>
      <c r="H3" s="134"/>
      <c r="I3" s="134"/>
      <c r="J3" s="134"/>
      <c r="K3" s="424" t="str">
        <f>+'1172-001'!H12</f>
        <v>PY-2927-1172-009</v>
      </c>
      <c r="L3" s="424"/>
      <c r="N3" s="147"/>
      <c r="O3" s="147"/>
      <c r="P3" s="147"/>
      <c r="Q3" s="147"/>
    </row>
    <row r="4" spans="1:20"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20"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20" ht="25.05" customHeight="1" x14ac:dyDescent="0.25">
      <c r="A6" s="150"/>
      <c r="B6" s="151"/>
      <c r="C6" s="152"/>
      <c r="D6" s="152"/>
      <c r="E6" s="152"/>
      <c r="F6" s="153"/>
      <c r="G6" s="154"/>
      <c r="H6" s="155"/>
      <c r="I6" s="156"/>
      <c r="J6" s="156"/>
      <c r="K6" s="155"/>
      <c r="L6" s="157"/>
      <c r="N6" s="158"/>
      <c r="O6" s="158"/>
      <c r="P6" s="158"/>
      <c r="Q6" s="159"/>
    </row>
    <row r="7" spans="1:20" ht="25.05" customHeight="1" x14ac:dyDescent="0.25">
      <c r="A7" s="441" t="s">
        <v>111</v>
      </c>
      <c r="B7" s="442"/>
      <c r="C7" s="442"/>
      <c r="D7" s="442"/>
      <c r="E7" s="442"/>
      <c r="F7" s="443"/>
      <c r="G7" s="160"/>
      <c r="H7" s="161"/>
      <c r="I7" s="162"/>
      <c r="J7" s="162"/>
      <c r="K7" s="161"/>
      <c r="L7" s="163"/>
      <c r="N7" s="158"/>
      <c r="O7" s="158"/>
      <c r="P7" s="158"/>
      <c r="Q7" s="159"/>
    </row>
    <row r="8" spans="1:20" ht="25.0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row>
    <row r="9" spans="1:20" ht="25.05" customHeight="1" x14ac:dyDescent="0.25">
      <c r="A9" s="164"/>
      <c r="B9" s="165"/>
      <c r="C9" s="166"/>
      <c r="D9" s="166"/>
      <c r="E9" s="167"/>
      <c r="F9" s="168"/>
      <c r="G9" s="169"/>
      <c r="H9" s="170">
        <f t="shared" ref="H9" si="0">+G9*F9</f>
        <v>0</v>
      </c>
      <c r="I9" s="171"/>
      <c r="J9" s="171">
        <f t="shared" ref="J9:J56" si="1">+I9*F9</f>
        <v>0</v>
      </c>
      <c r="K9" s="170">
        <f t="shared" ref="K9:L56" si="2">+I9+G9</f>
        <v>0</v>
      </c>
      <c r="L9" s="172">
        <f t="shared" si="2"/>
        <v>0</v>
      </c>
      <c r="N9" s="158">
        <f t="shared" ref="N9" si="3">+I9</f>
        <v>0</v>
      </c>
      <c r="O9" s="158">
        <f t="shared" ref="O9" si="4">+I9*E9/1000</f>
        <v>0</v>
      </c>
      <c r="P9" s="158">
        <f t="shared" ref="P9" si="5">+K9</f>
        <v>0</v>
      </c>
      <c r="Q9" s="159">
        <f t="shared" ref="Q9" si="6">+K9*E9/1000</f>
        <v>0</v>
      </c>
    </row>
    <row r="10" spans="1:20" ht="25.05" customHeight="1" x14ac:dyDescent="0.25">
      <c r="A10" s="441" t="s">
        <v>112</v>
      </c>
      <c r="B10" s="442"/>
      <c r="C10" s="442"/>
      <c r="D10" s="442"/>
      <c r="E10" s="442"/>
      <c r="F10" s="443"/>
      <c r="G10" s="160"/>
      <c r="H10" s="161"/>
      <c r="I10" s="162"/>
      <c r="J10" s="162"/>
      <c r="K10" s="161"/>
      <c r="L10" s="163"/>
      <c r="N10" s="158"/>
      <c r="O10" s="158"/>
      <c r="P10" s="158"/>
      <c r="Q10" s="159"/>
    </row>
    <row r="11" spans="1:20" ht="25.05" customHeight="1" x14ac:dyDescent="0.25">
      <c r="A11" s="164">
        <v>1</v>
      </c>
      <c r="B11" s="165" t="s">
        <v>222</v>
      </c>
      <c r="C11" s="166"/>
      <c r="D11" s="166" t="s">
        <v>242</v>
      </c>
      <c r="E11" s="167">
        <v>60</v>
      </c>
      <c r="F11" s="168">
        <v>57.69</v>
      </c>
      <c r="G11" s="169">
        <v>21.32</v>
      </c>
      <c r="H11" s="170">
        <v>1229.9508000000001</v>
      </c>
      <c r="I11" s="171"/>
      <c r="J11" s="171"/>
      <c r="K11" s="170">
        <f>+I11+G11</f>
        <v>21.32</v>
      </c>
      <c r="L11" s="172">
        <f>+J11+H11</f>
        <v>1229.9508000000001</v>
      </c>
      <c r="N11" s="158">
        <f>+I11</f>
        <v>0</v>
      </c>
      <c r="O11" s="158">
        <f>+I11*E11/1000</f>
        <v>0</v>
      </c>
      <c r="P11" s="158">
        <f>+K11</f>
        <v>21.32</v>
      </c>
      <c r="Q11" s="159">
        <f>+K11*E11/1000</f>
        <v>1.2792000000000001</v>
      </c>
    </row>
    <row r="12" spans="1:20" ht="25.05" customHeight="1" x14ac:dyDescent="0.25">
      <c r="A12" s="164">
        <v>2</v>
      </c>
      <c r="B12" s="165" t="s">
        <v>223</v>
      </c>
      <c r="C12" s="166"/>
      <c r="D12" s="166" t="s">
        <v>242</v>
      </c>
      <c r="E12" s="167">
        <v>60</v>
      </c>
      <c r="F12" s="168">
        <v>57.69</v>
      </c>
      <c r="G12" s="169">
        <v>23.15</v>
      </c>
      <c r="H12" s="170">
        <v>1335.5234999999998</v>
      </c>
      <c r="I12" s="171"/>
      <c r="J12" s="171"/>
      <c r="K12" s="170">
        <f t="shared" ref="K12:L13" si="7">+I12+G12</f>
        <v>23.15</v>
      </c>
      <c r="L12" s="172">
        <f t="shared" si="7"/>
        <v>1335.5234999999998</v>
      </c>
      <c r="N12" s="158">
        <f t="shared" ref="N12:N56" si="8">+I12</f>
        <v>0</v>
      </c>
      <c r="O12" s="158">
        <f t="shared" ref="O12:O56" si="9">+I12*E12/1000</f>
        <v>0</v>
      </c>
      <c r="P12" s="158">
        <f t="shared" ref="P12:P56" si="10">+K12</f>
        <v>23.15</v>
      </c>
      <c r="Q12" s="159">
        <f t="shared" ref="Q12:Q56" si="11">+K12*E12/1000</f>
        <v>1.389</v>
      </c>
    </row>
    <row r="13" spans="1:20" ht="25.05" customHeight="1" x14ac:dyDescent="0.25">
      <c r="A13" s="164">
        <v>3</v>
      </c>
      <c r="B13" s="165" t="s">
        <v>224</v>
      </c>
      <c r="C13" s="166"/>
      <c r="D13" s="166" t="s">
        <v>242</v>
      </c>
      <c r="E13" s="167">
        <v>60</v>
      </c>
      <c r="F13" s="168">
        <v>57.69</v>
      </c>
      <c r="G13" s="169">
        <v>81.56</v>
      </c>
      <c r="H13" s="170">
        <v>4705.1963999999998</v>
      </c>
      <c r="I13" s="171"/>
      <c r="J13" s="171"/>
      <c r="K13" s="170">
        <f t="shared" si="7"/>
        <v>81.56</v>
      </c>
      <c r="L13" s="172">
        <f t="shared" si="7"/>
        <v>4705.1963999999998</v>
      </c>
      <c r="N13" s="158">
        <f t="shared" si="8"/>
        <v>0</v>
      </c>
      <c r="O13" s="158">
        <f t="shared" si="9"/>
        <v>0</v>
      </c>
      <c r="P13" s="158">
        <f t="shared" si="10"/>
        <v>81.56</v>
      </c>
      <c r="Q13" s="159">
        <f t="shared" si="11"/>
        <v>4.8936000000000002</v>
      </c>
    </row>
    <row r="14" spans="1:20" ht="25.05" customHeight="1" x14ac:dyDescent="0.25">
      <c r="A14" s="164">
        <v>4</v>
      </c>
      <c r="B14" s="165" t="s">
        <v>225</v>
      </c>
      <c r="C14" s="166"/>
      <c r="D14" s="166" t="s">
        <v>242</v>
      </c>
      <c r="E14" s="167">
        <v>60</v>
      </c>
      <c r="F14" s="168">
        <v>57.69</v>
      </c>
      <c r="G14" s="169">
        <v>6.88</v>
      </c>
      <c r="H14" s="170">
        <v>396.90719999999999</v>
      </c>
      <c r="I14" s="171"/>
      <c r="J14" s="171"/>
      <c r="K14" s="170">
        <f t="shared" ref="K14:K15" si="12">+I14+G14</f>
        <v>6.88</v>
      </c>
      <c r="L14" s="172">
        <f t="shared" ref="L14:L15" si="13">+J14+H14</f>
        <v>396.90719999999999</v>
      </c>
      <c r="N14" s="158">
        <f t="shared" si="8"/>
        <v>0</v>
      </c>
      <c r="O14" s="158">
        <f t="shared" si="9"/>
        <v>0</v>
      </c>
      <c r="P14" s="158">
        <f t="shared" si="10"/>
        <v>6.88</v>
      </c>
      <c r="Q14" s="159">
        <f t="shared" si="11"/>
        <v>0.4128</v>
      </c>
      <c r="R14" s="142" t="s">
        <v>66</v>
      </c>
      <c r="S14" s="142" t="s">
        <v>56</v>
      </c>
      <c r="T14" s="142">
        <v>73.11</v>
      </c>
    </row>
    <row r="15" spans="1:20" ht="25.05" customHeight="1" x14ac:dyDescent="0.25">
      <c r="A15" s="164">
        <v>5</v>
      </c>
      <c r="B15" s="165" t="s">
        <v>226</v>
      </c>
      <c r="C15" s="166"/>
      <c r="D15" s="166" t="s">
        <v>237</v>
      </c>
      <c r="E15" s="167">
        <v>60</v>
      </c>
      <c r="F15" s="168">
        <v>57.69</v>
      </c>
      <c r="G15" s="169">
        <v>109.67</v>
      </c>
      <c r="H15" s="170">
        <v>6326.8622999999998</v>
      </c>
      <c r="I15" s="171"/>
      <c r="J15" s="171"/>
      <c r="K15" s="170">
        <f t="shared" si="12"/>
        <v>109.67</v>
      </c>
      <c r="L15" s="172">
        <f t="shared" si="13"/>
        <v>6326.8622999999998</v>
      </c>
      <c r="N15" s="158">
        <f t="shared" si="8"/>
        <v>0</v>
      </c>
      <c r="O15" s="158">
        <f t="shared" si="9"/>
        <v>0</v>
      </c>
      <c r="P15" s="158">
        <f t="shared" si="10"/>
        <v>109.67</v>
      </c>
      <c r="Q15" s="159">
        <f t="shared" si="11"/>
        <v>6.5801999999999996</v>
      </c>
    </row>
    <row r="16" spans="1:20" ht="25.05" customHeight="1" x14ac:dyDescent="0.25">
      <c r="A16" s="164">
        <v>6</v>
      </c>
      <c r="B16" s="165" t="s">
        <v>254</v>
      </c>
      <c r="C16" s="166"/>
      <c r="D16" s="166" t="s">
        <v>253</v>
      </c>
      <c r="E16" s="167">
        <v>60</v>
      </c>
      <c r="F16" s="168">
        <v>57.69</v>
      </c>
      <c r="G16" s="169">
        <v>91</v>
      </c>
      <c r="H16" s="170">
        <v>5249.79</v>
      </c>
      <c r="I16" s="171"/>
      <c r="J16" s="171"/>
      <c r="K16" s="170">
        <f t="shared" ref="K16" si="14">+I16+G16</f>
        <v>91</v>
      </c>
      <c r="L16" s="172">
        <f t="shared" ref="L16" si="15">+J16+H16</f>
        <v>5249.79</v>
      </c>
      <c r="N16" s="158">
        <f t="shared" si="8"/>
        <v>0</v>
      </c>
      <c r="O16" s="158">
        <f t="shared" si="9"/>
        <v>0</v>
      </c>
      <c r="P16" s="158">
        <f t="shared" si="10"/>
        <v>91</v>
      </c>
      <c r="Q16" s="159">
        <f t="shared" si="11"/>
        <v>5.46</v>
      </c>
    </row>
    <row r="17" spans="1:17" ht="25.05" customHeight="1" x14ac:dyDescent="0.25">
      <c r="A17" s="164">
        <v>7</v>
      </c>
      <c r="B17" s="165" t="s">
        <v>255</v>
      </c>
      <c r="C17" s="166"/>
      <c r="D17" s="166" t="s">
        <v>286</v>
      </c>
      <c r="E17" s="167">
        <v>60</v>
      </c>
      <c r="F17" s="168">
        <v>57.69</v>
      </c>
      <c r="G17" s="169">
        <v>31</v>
      </c>
      <c r="H17" s="170">
        <v>1788.3899999999999</v>
      </c>
      <c r="I17" s="171"/>
      <c r="J17" s="171"/>
      <c r="K17" s="170">
        <f t="shared" ref="K17:K18" si="16">+I17+G17</f>
        <v>31</v>
      </c>
      <c r="L17" s="172">
        <f t="shared" ref="L17:L18" si="17">+J17+H17</f>
        <v>1788.3899999999999</v>
      </c>
      <c r="N17" s="158">
        <f t="shared" si="8"/>
        <v>0</v>
      </c>
      <c r="O17" s="158">
        <f t="shared" si="9"/>
        <v>0</v>
      </c>
      <c r="P17" s="158">
        <f t="shared" si="10"/>
        <v>31</v>
      </c>
      <c r="Q17" s="159">
        <f t="shared" si="11"/>
        <v>1.86</v>
      </c>
    </row>
    <row r="18" spans="1:17" ht="25.05" customHeight="1" x14ac:dyDescent="0.25">
      <c r="A18" s="164">
        <v>8</v>
      </c>
      <c r="B18" s="165" t="s">
        <v>279</v>
      </c>
      <c r="C18" s="166"/>
      <c r="D18" s="166" t="s">
        <v>286</v>
      </c>
      <c r="E18" s="167">
        <v>60</v>
      </c>
      <c r="F18" s="168">
        <v>57.69</v>
      </c>
      <c r="G18" s="169">
        <v>117</v>
      </c>
      <c r="H18" s="170">
        <v>6749.73</v>
      </c>
      <c r="I18" s="171"/>
      <c r="J18" s="171"/>
      <c r="K18" s="170">
        <f t="shared" si="16"/>
        <v>117</v>
      </c>
      <c r="L18" s="172">
        <f t="shared" si="17"/>
        <v>6749.73</v>
      </c>
      <c r="N18" s="158">
        <f t="shared" si="8"/>
        <v>0</v>
      </c>
      <c r="O18" s="158">
        <f t="shared" si="9"/>
        <v>0</v>
      </c>
      <c r="P18" s="158">
        <f t="shared" si="10"/>
        <v>117</v>
      </c>
      <c r="Q18" s="159">
        <f t="shared" si="11"/>
        <v>7.02</v>
      </c>
    </row>
    <row r="19" spans="1:17" ht="25.05" customHeight="1" x14ac:dyDescent="0.25">
      <c r="A19" s="317">
        <v>9</v>
      </c>
      <c r="B19" s="165" t="s">
        <v>278</v>
      </c>
      <c r="C19" s="166"/>
      <c r="D19" s="319" t="s">
        <v>286</v>
      </c>
      <c r="E19" s="167">
        <v>60</v>
      </c>
      <c r="F19" s="168">
        <v>57.69</v>
      </c>
      <c r="G19" s="169">
        <v>23</v>
      </c>
      <c r="H19" s="170">
        <v>1326.87</v>
      </c>
      <c r="I19" s="171"/>
      <c r="J19" s="171"/>
      <c r="K19" s="170">
        <f t="shared" ref="K19" si="18">+I19+G19</f>
        <v>23</v>
      </c>
      <c r="L19" s="172">
        <f t="shared" ref="L19" si="19">+J19+H19</f>
        <v>1326.87</v>
      </c>
      <c r="N19" s="158">
        <f t="shared" si="8"/>
        <v>0</v>
      </c>
      <c r="O19" s="158">
        <f t="shared" si="9"/>
        <v>0</v>
      </c>
      <c r="P19" s="158">
        <f t="shared" si="10"/>
        <v>23</v>
      </c>
      <c r="Q19" s="159">
        <f t="shared" si="11"/>
        <v>1.38</v>
      </c>
    </row>
    <row r="20" spans="1:17" ht="25.05" customHeight="1" x14ac:dyDescent="0.25">
      <c r="A20" s="317">
        <v>10</v>
      </c>
      <c r="B20" s="165" t="s">
        <v>324</v>
      </c>
      <c r="C20" s="166"/>
      <c r="D20" s="166" t="s">
        <v>325</v>
      </c>
      <c r="E20" s="167">
        <v>60</v>
      </c>
      <c r="F20" s="168">
        <v>57.69</v>
      </c>
      <c r="G20" s="169">
        <v>71.47</v>
      </c>
      <c r="H20" s="170">
        <v>4123.1043</v>
      </c>
      <c r="I20" s="171"/>
      <c r="J20" s="171"/>
      <c r="K20" s="170">
        <f t="shared" ref="K20:K27" si="20">+I20+G20</f>
        <v>71.47</v>
      </c>
      <c r="L20" s="172">
        <f t="shared" ref="L20:L27" si="21">+J20+H20</f>
        <v>4123.1043</v>
      </c>
      <c r="N20" s="158">
        <f t="shared" si="8"/>
        <v>0</v>
      </c>
      <c r="O20" s="158">
        <f t="shared" si="9"/>
        <v>0</v>
      </c>
      <c r="P20" s="158">
        <f t="shared" si="10"/>
        <v>71.47</v>
      </c>
      <c r="Q20" s="159">
        <f t="shared" si="11"/>
        <v>4.2881999999999998</v>
      </c>
    </row>
    <row r="21" spans="1:17" ht="25.05" customHeight="1" x14ac:dyDescent="0.25">
      <c r="A21" s="317">
        <v>11</v>
      </c>
      <c r="B21" s="165" t="s">
        <v>330</v>
      </c>
      <c r="C21" s="166"/>
      <c r="D21" s="166" t="s">
        <v>331</v>
      </c>
      <c r="E21" s="167">
        <v>60</v>
      </c>
      <c r="F21" s="168">
        <v>57.69</v>
      </c>
      <c r="G21" s="169">
        <v>222.37</v>
      </c>
      <c r="H21" s="170">
        <v>12828.525299999999</v>
      </c>
      <c r="I21" s="171"/>
      <c r="J21" s="171"/>
      <c r="K21" s="170">
        <f t="shared" si="20"/>
        <v>222.37</v>
      </c>
      <c r="L21" s="172">
        <f t="shared" si="21"/>
        <v>12828.525299999999</v>
      </c>
      <c r="N21" s="158">
        <f t="shared" si="8"/>
        <v>0</v>
      </c>
      <c r="O21" s="158">
        <f t="shared" si="9"/>
        <v>0</v>
      </c>
      <c r="P21" s="158">
        <f t="shared" si="10"/>
        <v>222.37</v>
      </c>
      <c r="Q21" s="159">
        <f t="shared" si="11"/>
        <v>13.3422</v>
      </c>
    </row>
    <row r="22" spans="1:17" ht="29.25" customHeight="1" x14ac:dyDescent="0.25">
      <c r="A22" s="317">
        <f>A21+1</f>
        <v>12</v>
      </c>
      <c r="B22" s="165" t="s">
        <v>416</v>
      </c>
      <c r="C22" s="166"/>
      <c r="D22" s="166"/>
      <c r="E22" s="167">
        <v>60</v>
      </c>
      <c r="F22" s="168">
        <v>57.69</v>
      </c>
      <c r="G22" s="338">
        <v>162</v>
      </c>
      <c r="H22" s="170">
        <v>9345.7799999999988</v>
      </c>
      <c r="I22" s="171"/>
      <c r="J22" s="171"/>
      <c r="K22" s="170">
        <f t="shared" si="20"/>
        <v>162</v>
      </c>
      <c r="L22" s="172">
        <f t="shared" si="21"/>
        <v>9345.7799999999988</v>
      </c>
      <c r="N22" s="158">
        <f t="shared" si="8"/>
        <v>0</v>
      </c>
      <c r="O22" s="158">
        <f t="shared" si="9"/>
        <v>0</v>
      </c>
      <c r="P22" s="158">
        <f t="shared" si="10"/>
        <v>162</v>
      </c>
      <c r="Q22" s="159">
        <f t="shared" si="11"/>
        <v>9.7200000000000006</v>
      </c>
    </row>
    <row r="23" spans="1:17" ht="36" customHeight="1" x14ac:dyDescent="0.25">
      <c r="A23" s="317">
        <f t="shared" ref="A23:A27" si="22">A22+1</f>
        <v>13</v>
      </c>
      <c r="B23" s="165" t="s">
        <v>417</v>
      </c>
      <c r="C23" s="166"/>
      <c r="D23" s="166"/>
      <c r="E23" s="167">
        <v>60</v>
      </c>
      <c r="F23" s="168">
        <v>57.69</v>
      </c>
      <c r="G23" s="338">
        <v>99</v>
      </c>
      <c r="H23" s="170">
        <v>5711.3099999999995</v>
      </c>
      <c r="I23" s="171"/>
      <c r="J23" s="171"/>
      <c r="K23" s="170">
        <f t="shared" si="20"/>
        <v>99</v>
      </c>
      <c r="L23" s="172">
        <f t="shared" si="21"/>
        <v>5711.3099999999995</v>
      </c>
      <c r="N23" s="158">
        <f t="shared" si="8"/>
        <v>0</v>
      </c>
      <c r="O23" s="158">
        <f t="shared" si="9"/>
        <v>0</v>
      </c>
      <c r="P23" s="158">
        <f t="shared" si="10"/>
        <v>99</v>
      </c>
      <c r="Q23" s="159">
        <f t="shared" si="11"/>
        <v>5.94</v>
      </c>
    </row>
    <row r="24" spans="1:17" ht="38.25" customHeight="1" x14ac:dyDescent="0.25">
      <c r="A24" s="317">
        <f t="shared" si="22"/>
        <v>14</v>
      </c>
      <c r="B24" s="165" t="s">
        <v>418</v>
      </c>
      <c r="C24" s="166"/>
      <c r="D24" s="166"/>
      <c r="E24" s="167">
        <v>60</v>
      </c>
      <c r="F24" s="168">
        <v>57.69</v>
      </c>
      <c r="G24" s="338">
        <v>222.3</v>
      </c>
      <c r="H24" s="170">
        <v>12824.487000000001</v>
      </c>
      <c r="I24" s="171"/>
      <c r="J24" s="171"/>
      <c r="K24" s="170">
        <f t="shared" si="20"/>
        <v>222.3</v>
      </c>
      <c r="L24" s="172">
        <f t="shared" si="21"/>
        <v>12824.487000000001</v>
      </c>
      <c r="N24" s="158">
        <f t="shared" si="8"/>
        <v>0</v>
      </c>
      <c r="O24" s="158">
        <f t="shared" si="9"/>
        <v>0</v>
      </c>
      <c r="P24" s="158">
        <f t="shared" si="10"/>
        <v>222.3</v>
      </c>
      <c r="Q24" s="159">
        <f t="shared" si="11"/>
        <v>13.337999999999999</v>
      </c>
    </row>
    <row r="25" spans="1:17" ht="28.5" customHeight="1" x14ac:dyDescent="0.25">
      <c r="A25" s="317">
        <f t="shared" si="22"/>
        <v>15</v>
      </c>
      <c r="B25" s="165" t="s">
        <v>419</v>
      </c>
      <c r="C25" s="166"/>
      <c r="D25" s="166"/>
      <c r="E25" s="167">
        <v>60</v>
      </c>
      <c r="F25" s="168">
        <v>57.69</v>
      </c>
      <c r="G25" s="338">
        <v>19.259999999999998</v>
      </c>
      <c r="H25" s="170">
        <v>1111.1093999999998</v>
      </c>
      <c r="I25" s="171"/>
      <c r="J25" s="171"/>
      <c r="K25" s="170">
        <f t="shared" si="20"/>
        <v>19.259999999999998</v>
      </c>
      <c r="L25" s="172">
        <f t="shared" si="21"/>
        <v>1111.1093999999998</v>
      </c>
      <c r="N25" s="158">
        <f t="shared" si="8"/>
        <v>0</v>
      </c>
      <c r="O25" s="158">
        <f t="shared" si="9"/>
        <v>0</v>
      </c>
      <c r="P25" s="158">
        <f t="shared" si="10"/>
        <v>19.259999999999998</v>
      </c>
      <c r="Q25" s="159">
        <f t="shared" si="11"/>
        <v>1.1556</v>
      </c>
    </row>
    <row r="26" spans="1:17" ht="25.05" customHeight="1" x14ac:dyDescent="0.25">
      <c r="A26" s="317">
        <f t="shared" si="22"/>
        <v>16</v>
      </c>
      <c r="B26" s="165"/>
      <c r="C26" s="166"/>
      <c r="D26" s="166"/>
      <c r="E26" s="167">
        <v>60</v>
      </c>
      <c r="F26" s="168">
        <v>57.69</v>
      </c>
      <c r="G26" s="169">
        <v>0</v>
      </c>
      <c r="H26" s="170">
        <v>0</v>
      </c>
      <c r="I26" s="171"/>
      <c r="J26" s="171"/>
      <c r="K26" s="170">
        <f t="shared" si="20"/>
        <v>0</v>
      </c>
      <c r="L26" s="172">
        <f t="shared" si="21"/>
        <v>0</v>
      </c>
      <c r="N26" s="158">
        <f t="shared" si="8"/>
        <v>0</v>
      </c>
      <c r="O26" s="158">
        <f t="shared" si="9"/>
        <v>0</v>
      </c>
      <c r="P26" s="158">
        <f t="shared" si="10"/>
        <v>0</v>
      </c>
      <c r="Q26" s="159">
        <f t="shared" si="11"/>
        <v>0</v>
      </c>
    </row>
    <row r="27" spans="1:17" ht="25.05" customHeight="1" x14ac:dyDescent="0.25">
      <c r="A27" s="317">
        <f t="shared" si="22"/>
        <v>17</v>
      </c>
      <c r="B27" s="165"/>
      <c r="C27" s="166"/>
      <c r="D27" s="166"/>
      <c r="E27" s="167">
        <v>60</v>
      </c>
      <c r="F27" s="168">
        <v>57.69</v>
      </c>
      <c r="G27" s="169">
        <v>0</v>
      </c>
      <c r="H27" s="170">
        <v>0</v>
      </c>
      <c r="I27" s="171"/>
      <c r="J27" s="171">
        <f t="shared" ref="J27" si="23">+I27*F27</f>
        <v>0</v>
      </c>
      <c r="K27" s="170">
        <f t="shared" si="20"/>
        <v>0</v>
      </c>
      <c r="L27" s="172">
        <f t="shared" si="21"/>
        <v>0</v>
      </c>
      <c r="N27" s="158">
        <f t="shared" si="8"/>
        <v>0</v>
      </c>
      <c r="O27" s="158">
        <f t="shared" si="9"/>
        <v>0</v>
      </c>
      <c r="P27" s="158">
        <f t="shared" si="10"/>
        <v>0</v>
      </c>
      <c r="Q27" s="159">
        <f t="shared" si="11"/>
        <v>0</v>
      </c>
    </row>
    <row r="28" spans="1:17" ht="25.05" customHeight="1" x14ac:dyDescent="0.25">
      <c r="A28" s="441" t="s">
        <v>116</v>
      </c>
      <c r="B28" s="442"/>
      <c r="C28" s="442"/>
      <c r="D28" s="442"/>
      <c r="E28" s="442"/>
      <c r="F28" s="443"/>
      <c r="G28" s="160"/>
      <c r="H28" s="161"/>
      <c r="I28" s="162"/>
      <c r="J28" s="162"/>
      <c r="K28" s="161"/>
      <c r="L28" s="163"/>
      <c r="N28" s="158">
        <f t="shared" si="8"/>
        <v>0</v>
      </c>
      <c r="O28" s="158">
        <f t="shared" si="9"/>
        <v>0</v>
      </c>
      <c r="P28" s="158">
        <f t="shared" si="10"/>
        <v>0</v>
      </c>
      <c r="Q28" s="159">
        <f t="shared" si="11"/>
        <v>0</v>
      </c>
    </row>
    <row r="29" spans="1:17" ht="25.05" customHeight="1" x14ac:dyDescent="0.25">
      <c r="A29" s="164">
        <v>1</v>
      </c>
      <c r="B29" s="165" t="s">
        <v>303</v>
      </c>
      <c r="C29" s="166"/>
      <c r="D29" s="166" t="s">
        <v>304</v>
      </c>
      <c r="E29" s="167">
        <v>100</v>
      </c>
      <c r="F29" s="168">
        <v>73.11</v>
      </c>
      <c r="G29" s="169">
        <v>93</v>
      </c>
      <c r="H29" s="170">
        <v>6799.23</v>
      </c>
      <c r="I29" s="171"/>
      <c r="J29" s="171"/>
      <c r="K29" s="170">
        <f t="shared" ref="K29:K30" si="24">+I29+G29</f>
        <v>93</v>
      </c>
      <c r="L29" s="172">
        <f t="shared" ref="L29:L30" si="25">+J29+H29</f>
        <v>6799.23</v>
      </c>
      <c r="N29" s="158">
        <f t="shared" si="8"/>
        <v>0</v>
      </c>
      <c r="O29" s="158">
        <f t="shared" si="9"/>
        <v>0</v>
      </c>
      <c r="P29" s="158">
        <f t="shared" si="10"/>
        <v>93</v>
      </c>
      <c r="Q29" s="159">
        <f t="shared" si="11"/>
        <v>9.3000000000000007</v>
      </c>
    </row>
    <row r="30" spans="1:17" ht="25.05" customHeight="1" x14ac:dyDescent="0.25">
      <c r="A30" s="164">
        <v>2</v>
      </c>
      <c r="B30" s="165" t="s">
        <v>332</v>
      </c>
      <c r="C30" s="166"/>
      <c r="D30" s="166" t="s">
        <v>333</v>
      </c>
      <c r="E30" s="167">
        <v>100</v>
      </c>
      <c r="F30" s="168">
        <v>73.11</v>
      </c>
      <c r="G30" s="169">
        <v>8.48</v>
      </c>
      <c r="H30" s="170">
        <v>619.97280000000001</v>
      </c>
      <c r="I30" s="171"/>
      <c r="J30" s="171"/>
      <c r="K30" s="170">
        <f t="shared" si="24"/>
        <v>8.48</v>
      </c>
      <c r="L30" s="172">
        <f t="shared" si="25"/>
        <v>619.97280000000001</v>
      </c>
      <c r="N30" s="158">
        <f t="shared" si="8"/>
        <v>0</v>
      </c>
      <c r="O30" s="158">
        <f t="shared" si="9"/>
        <v>0</v>
      </c>
      <c r="P30" s="158">
        <f t="shared" si="10"/>
        <v>8.48</v>
      </c>
      <c r="Q30" s="159">
        <f t="shared" si="11"/>
        <v>0.84799999999999998</v>
      </c>
    </row>
    <row r="31" spans="1:17" ht="25.05" customHeight="1" x14ac:dyDescent="0.25">
      <c r="A31" s="164"/>
      <c r="B31" s="165"/>
      <c r="C31" s="166"/>
      <c r="D31" s="166"/>
      <c r="E31" s="167"/>
      <c r="F31" s="168"/>
      <c r="G31" s="169"/>
      <c r="H31" s="170"/>
      <c r="I31" s="171"/>
      <c r="J31" s="171"/>
      <c r="K31" s="170"/>
      <c r="L31" s="172"/>
      <c r="N31" s="158">
        <f t="shared" si="8"/>
        <v>0</v>
      </c>
      <c r="O31" s="158">
        <f t="shared" si="9"/>
        <v>0</v>
      </c>
      <c r="P31" s="158">
        <f t="shared" si="10"/>
        <v>0</v>
      </c>
      <c r="Q31" s="159">
        <f t="shared" si="11"/>
        <v>0</v>
      </c>
    </row>
    <row r="32" spans="1:17" ht="25.05" customHeight="1" x14ac:dyDescent="0.25">
      <c r="A32" s="164"/>
      <c r="B32" s="165"/>
      <c r="C32" s="166"/>
      <c r="D32" s="166"/>
      <c r="E32" s="167"/>
      <c r="F32" s="168"/>
      <c r="G32" s="169"/>
      <c r="H32" s="170"/>
      <c r="I32" s="171"/>
      <c r="J32" s="171"/>
      <c r="K32" s="170"/>
      <c r="L32" s="172"/>
      <c r="N32" s="158">
        <f t="shared" si="8"/>
        <v>0</v>
      </c>
      <c r="O32" s="158">
        <f t="shared" si="9"/>
        <v>0</v>
      </c>
      <c r="P32" s="158">
        <f t="shared" si="10"/>
        <v>0</v>
      </c>
      <c r="Q32" s="159">
        <f t="shared" si="11"/>
        <v>0</v>
      </c>
    </row>
    <row r="33" spans="1:17" ht="25.05" customHeight="1" x14ac:dyDescent="0.25">
      <c r="A33" s="441" t="s">
        <v>420</v>
      </c>
      <c r="B33" s="442"/>
      <c r="C33" s="442"/>
      <c r="D33" s="442"/>
      <c r="E33" s="442"/>
      <c r="F33" s="443"/>
      <c r="G33" s="160"/>
      <c r="H33" s="161"/>
      <c r="I33" s="162"/>
      <c r="J33" s="162"/>
      <c r="K33" s="161"/>
      <c r="L33" s="163"/>
      <c r="N33" s="158">
        <f t="shared" si="8"/>
        <v>0</v>
      </c>
      <c r="O33" s="158">
        <f t="shared" si="9"/>
        <v>0</v>
      </c>
      <c r="P33" s="158">
        <f t="shared" si="10"/>
        <v>0</v>
      </c>
      <c r="Q33" s="159">
        <f t="shared" si="11"/>
        <v>0</v>
      </c>
    </row>
    <row r="34" spans="1:17" ht="25.05" customHeight="1" x14ac:dyDescent="0.25">
      <c r="A34" s="164">
        <v>1</v>
      </c>
      <c r="B34" s="165" t="s">
        <v>421</v>
      </c>
      <c r="C34" s="166"/>
      <c r="D34" s="166"/>
      <c r="E34" s="167">
        <v>170</v>
      </c>
      <c r="F34" s="168">
        <v>98.4</v>
      </c>
      <c r="G34" s="338">
        <v>29.340000000000003</v>
      </c>
      <c r="H34" s="170">
        <v>2887.0560000000005</v>
      </c>
      <c r="I34" s="171"/>
      <c r="J34" s="171"/>
      <c r="K34" s="170">
        <f t="shared" ref="K34:K37" si="26">+I34+G34</f>
        <v>29.340000000000003</v>
      </c>
      <c r="L34" s="172">
        <f t="shared" ref="L34:L37" si="27">+J34+H34</f>
        <v>2887.0560000000005</v>
      </c>
      <c r="N34" s="158">
        <f t="shared" si="8"/>
        <v>0</v>
      </c>
      <c r="O34" s="158">
        <f t="shared" si="9"/>
        <v>0</v>
      </c>
      <c r="P34" s="158">
        <f t="shared" si="10"/>
        <v>29.340000000000003</v>
      </c>
      <c r="Q34" s="159">
        <f t="shared" si="11"/>
        <v>4.9878</v>
      </c>
    </row>
    <row r="35" spans="1:17" ht="25.05" customHeight="1" x14ac:dyDescent="0.25">
      <c r="A35" s="164"/>
      <c r="B35" s="165"/>
      <c r="C35" s="166"/>
      <c r="D35" s="166"/>
      <c r="E35" s="167"/>
      <c r="F35" s="168"/>
      <c r="G35" s="169">
        <v>0</v>
      </c>
      <c r="H35" s="170">
        <v>0</v>
      </c>
      <c r="I35" s="171"/>
      <c r="J35" s="171"/>
      <c r="K35" s="170">
        <f t="shared" si="26"/>
        <v>0</v>
      </c>
      <c r="L35" s="172">
        <f t="shared" si="27"/>
        <v>0</v>
      </c>
      <c r="N35" s="158">
        <f t="shared" si="8"/>
        <v>0</v>
      </c>
      <c r="O35" s="158">
        <f t="shared" si="9"/>
        <v>0</v>
      </c>
      <c r="P35" s="158">
        <f t="shared" si="10"/>
        <v>0</v>
      </c>
      <c r="Q35" s="159">
        <f t="shared" si="11"/>
        <v>0</v>
      </c>
    </row>
    <row r="36" spans="1:17" ht="25.05" customHeight="1" x14ac:dyDescent="0.25">
      <c r="A36" s="164"/>
      <c r="B36" s="165"/>
      <c r="C36" s="166"/>
      <c r="D36" s="166"/>
      <c r="E36" s="167"/>
      <c r="F36" s="168"/>
      <c r="G36" s="169">
        <v>0</v>
      </c>
      <c r="H36" s="170">
        <v>0</v>
      </c>
      <c r="I36" s="171"/>
      <c r="J36" s="171"/>
      <c r="K36" s="170">
        <f t="shared" si="26"/>
        <v>0</v>
      </c>
      <c r="L36" s="172">
        <f t="shared" si="27"/>
        <v>0</v>
      </c>
      <c r="N36" s="158">
        <f t="shared" si="8"/>
        <v>0</v>
      </c>
      <c r="O36" s="158">
        <f t="shared" si="9"/>
        <v>0</v>
      </c>
      <c r="P36" s="158">
        <f t="shared" si="10"/>
        <v>0</v>
      </c>
      <c r="Q36" s="159">
        <f t="shared" si="11"/>
        <v>0</v>
      </c>
    </row>
    <row r="37" spans="1:17" ht="25.05" customHeight="1" x14ac:dyDescent="0.25">
      <c r="A37" s="164"/>
      <c r="B37" s="165"/>
      <c r="C37" s="166"/>
      <c r="D37" s="166"/>
      <c r="E37" s="167"/>
      <c r="F37" s="168"/>
      <c r="G37" s="169">
        <v>0</v>
      </c>
      <c r="H37" s="170">
        <v>0</v>
      </c>
      <c r="I37" s="171"/>
      <c r="J37" s="171"/>
      <c r="K37" s="170">
        <f t="shared" si="26"/>
        <v>0</v>
      </c>
      <c r="L37" s="172">
        <f t="shared" si="27"/>
        <v>0</v>
      </c>
      <c r="N37" s="158">
        <f t="shared" si="8"/>
        <v>0</v>
      </c>
      <c r="O37" s="158">
        <f t="shared" si="9"/>
        <v>0</v>
      </c>
      <c r="P37" s="158">
        <f t="shared" si="10"/>
        <v>0</v>
      </c>
      <c r="Q37" s="159">
        <f t="shared" si="11"/>
        <v>0</v>
      </c>
    </row>
    <row r="38" spans="1:17" ht="25.05" customHeight="1" x14ac:dyDescent="0.25">
      <c r="A38" s="441" t="s">
        <v>258</v>
      </c>
      <c r="B38" s="442"/>
      <c r="C38" s="442"/>
      <c r="D38" s="442"/>
      <c r="E38" s="442"/>
      <c r="F38" s="443"/>
      <c r="G38" s="160"/>
      <c r="H38" s="161"/>
      <c r="I38" s="162"/>
      <c r="J38" s="162"/>
      <c r="K38" s="161"/>
      <c r="L38" s="163"/>
      <c r="N38" s="158">
        <f t="shared" si="8"/>
        <v>0</v>
      </c>
      <c r="O38" s="158">
        <f t="shared" si="9"/>
        <v>0</v>
      </c>
      <c r="P38" s="158">
        <f t="shared" si="10"/>
        <v>0</v>
      </c>
      <c r="Q38" s="159">
        <f t="shared" si="11"/>
        <v>0</v>
      </c>
    </row>
    <row r="39" spans="1:17" ht="25.05" customHeight="1" x14ac:dyDescent="0.25">
      <c r="A39" s="164">
        <v>1</v>
      </c>
      <c r="B39" s="165" t="s">
        <v>260</v>
      </c>
      <c r="C39" s="166">
        <v>36</v>
      </c>
      <c r="D39" s="166" t="s">
        <v>259</v>
      </c>
      <c r="E39" s="167">
        <v>175</v>
      </c>
      <c r="F39" s="168">
        <v>114.25</v>
      </c>
      <c r="G39" s="169">
        <v>55.72</v>
      </c>
      <c r="H39" s="170">
        <v>6366.01</v>
      </c>
      <c r="I39" s="171"/>
      <c r="J39" s="171"/>
      <c r="K39" s="170">
        <f t="shared" ref="K39:K53" si="28">+I39+G39</f>
        <v>55.72</v>
      </c>
      <c r="L39" s="172">
        <f t="shared" ref="L39:L53" si="29">+J39+H39</f>
        <v>6366.01</v>
      </c>
      <c r="N39" s="158">
        <f t="shared" si="8"/>
        <v>0</v>
      </c>
      <c r="O39" s="158">
        <f t="shared" si="9"/>
        <v>0</v>
      </c>
      <c r="P39" s="158">
        <f t="shared" si="10"/>
        <v>55.72</v>
      </c>
      <c r="Q39" s="159">
        <f t="shared" si="11"/>
        <v>9.7509999999999994</v>
      </c>
    </row>
    <row r="40" spans="1:17" ht="25.05" customHeight="1" x14ac:dyDescent="0.25">
      <c r="A40" s="164">
        <v>2</v>
      </c>
      <c r="B40" s="165" t="s">
        <v>261</v>
      </c>
      <c r="C40" s="166"/>
      <c r="D40" s="166" t="s">
        <v>262</v>
      </c>
      <c r="E40" s="167">
        <v>175</v>
      </c>
      <c r="F40" s="168">
        <v>114.25</v>
      </c>
      <c r="G40" s="169">
        <v>59.64</v>
      </c>
      <c r="H40" s="170">
        <v>6813.87</v>
      </c>
      <c r="I40" s="171"/>
      <c r="J40" s="171"/>
      <c r="K40" s="170">
        <f t="shared" si="28"/>
        <v>59.64</v>
      </c>
      <c r="L40" s="172">
        <f t="shared" si="29"/>
        <v>6813.87</v>
      </c>
      <c r="N40" s="158">
        <f t="shared" si="8"/>
        <v>0</v>
      </c>
      <c r="O40" s="158">
        <f t="shared" si="9"/>
        <v>0</v>
      </c>
      <c r="P40" s="158">
        <f t="shared" si="10"/>
        <v>59.64</v>
      </c>
      <c r="Q40" s="159">
        <f t="shared" si="11"/>
        <v>10.436999999999999</v>
      </c>
    </row>
    <row r="41" spans="1:17" ht="25.05" customHeight="1" x14ac:dyDescent="0.25">
      <c r="A41" s="164">
        <v>3</v>
      </c>
      <c r="B41" s="165" t="s">
        <v>310</v>
      </c>
      <c r="C41" s="166"/>
      <c r="D41" s="166" t="s">
        <v>313</v>
      </c>
      <c r="E41" s="167">
        <v>180</v>
      </c>
      <c r="F41" s="168">
        <v>114.25</v>
      </c>
      <c r="G41" s="169">
        <v>41.47</v>
      </c>
      <c r="H41" s="170">
        <v>4737.9475000000002</v>
      </c>
      <c r="I41" s="171"/>
      <c r="J41" s="171"/>
      <c r="K41" s="170">
        <f t="shared" si="28"/>
        <v>41.47</v>
      </c>
      <c r="L41" s="172">
        <f t="shared" si="29"/>
        <v>4737.9475000000002</v>
      </c>
      <c r="N41" s="158">
        <f t="shared" si="8"/>
        <v>0</v>
      </c>
      <c r="O41" s="158">
        <f t="shared" si="9"/>
        <v>0</v>
      </c>
      <c r="P41" s="158">
        <f t="shared" si="10"/>
        <v>41.47</v>
      </c>
      <c r="Q41" s="159">
        <f t="shared" si="11"/>
        <v>7.464599999999999</v>
      </c>
    </row>
    <row r="42" spans="1:17" ht="25.05" customHeight="1" x14ac:dyDescent="0.25">
      <c r="A42" s="164">
        <v>4</v>
      </c>
      <c r="B42" s="165" t="s">
        <v>311</v>
      </c>
      <c r="C42" s="166"/>
      <c r="D42" s="166" t="s">
        <v>313</v>
      </c>
      <c r="E42" s="167">
        <v>180</v>
      </c>
      <c r="F42" s="168">
        <v>114.25</v>
      </c>
      <c r="G42" s="169">
        <v>4.37</v>
      </c>
      <c r="H42" s="170">
        <v>499.27250000000004</v>
      </c>
      <c r="I42" s="171"/>
      <c r="J42" s="171"/>
      <c r="K42" s="170">
        <f t="shared" si="28"/>
        <v>4.37</v>
      </c>
      <c r="L42" s="172">
        <f t="shared" si="29"/>
        <v>499.27250000000004</v>
      </c>
      <c r="N42" s="158">
        <f t="shared" si="8"/>
        <v>0</v>
      </c>
      <c r="O42" s="158">
        <f t="shared" si="9"/>
        <v>0</v>
      </c>
      <c r="P42" s="158">
        <f t="shared" si="10"/>
        <v>4.37</v>
      </c>
      <c r="Q42" s="159">
        <f t="shared" si="11"/>
        <v>0.78660000000000008</v>
      </c>
    </row>
    <row r="43" spans="1:17" ht="25.05" customHeight="1" x14ac:dyDescent="0.25">
      <c r="A43" s="164">
        <v>5</v>
      </c>
      <c r="B43" s="165" t="s">
        <v>312</v>
      </c>
      <c r="C43" s="166"/>
      <c r="D43" s="166" t="s">
        <v>313</v>
      </c>
      <c r="E43" s="167">
        <v>180</v>
      </c>
      <c r="F43" s="168">
        <v>114.25</v>
      </c>
      <c r="G43" s="169">
        <v>35.54</v>
      </c>
      <c r="H43" s="170">
        <v>4060.4449999999997</v>
      </c>
      <c r="I43" s="171"/>
      <c r="J43" s="171"/>
      <c r="K43" s="170">
        <f t="shared" si="28"/>
        <v>35.54</v>
      </c>
      <c r="L43" s="172">
        <f t="shared" si="29"/>
        <v>4060.4449999999997</v>
      </c>
      <c r="N43" s="158">
        <f t="shared" si="8"/>
        <v>0</v>
      </c>
      <c r="O43" s="158">
        <f t="shared" si="9"/>
        <v>0</v>
      </c>
      <c r="P43" s="158">
        <f t="shared" si="10"/>
        <v>35.54</v>
      </c>
      <c r="Q43" s="159">
        <f t="shared" si="11"/>
        <v>6.3971999999999998</v>
      </c>
    </row>
    <row r="44" spans="1:17" ht="25.05" customHeight="1" x14ac:dyDescent="0.25">
      <c r="A44" s="164">
        <v>9</v>
      </c>
      <c r="B44" s="165" t="s">
        <v>326</v>
      </c>
      <c r="C44" s="166"/>
      <c r="D44" s="166" t="s">
        <v>327</v>
      </c>
      <c r="E44" s="167">
        <v>175</v>
      </c>
      <c r="F44" s="168">
        <v>114.25</v>
      </c>
      <c r="G44" s="169">
        <v>44.22</v>
      </c>
      <c r="H44" s="170">
        <v>5052.1350000000002</v>
      </c>
      <c r="I44" s="171"/>
      <c r="J44" s="171"/>
      <c r="K44" s="170">
        <f t="shared" ref="K44:K46" si="30">+I44+G44</f>
        <v>44.22</v>
      </c>
      <c r="L44" s="172">
        <f t="shared" ref="L44:L46" si="31">+J44+H44</f>
        <v>5052.1350000000002</v>
      </c>
      <c r="N44" s="158">
        <f t="shared" si="8"/>
        <v>0</v>
      </c>
      <c r="O44" s="158">
        <f t="shared" si="9"/>
        <v>0</v>
      </c>
      <c r="P44" s="158">
        <f t="shared" si="10"/>
        <v>44.22</v>
      </c>
      <c r="Q44" s="159">
        <f t="shared" si="11"/>
        <v>7.7385000000000002</v>
      </c>
    </row>
    <row r="45" spans="1:17" ht="25.05" customHeight="1" x14ac:dyDescent="0.25">
      <c r="A45" s="164">
        <v>10</v>
      </c>
      <c r="B45" s="165" t="s">
        <v>422</v>
      </c>
      <c r="C45" s="166">
        <v>43</v>
      </c>
      <c r="D45" s="166"/>
      <c r="E45" s="167">
        <v>175</v>
      </c>
      <c r="F45" s="168">
        <v>114.25</v>
      </c>
      <c r="G45" s="169">
        <v>15</v>
      </c>
      <c r="H45" s="170">
        <v>1713.75</v>
      </c>
      <c r="I45" s="171"/>
      <c r="J45" s="171"/>
      <c r="K45" s="170">
        <f t="shared" si="30"/>
        <v>15</v>
      </c>
      <c r="L45" s="172">
        <f t="shared" si="31"/>
        <v>1713.75</v>
      </c>
      <c r="N45" s="158">
        <f t="shared" si="8"/>
        <v>0</v>
      </c>
      <c r="O45" s="158">
        <f t="shared" si="9"/>
        <v>0</v>
      </c>
      <c r="P45" s="158">
        <f t="shared" si="10"/>
        <v>15</v>
      </c>
      <c r="Q45" s="159">
        <f t="shared" si="11"/>
        <v>2.625</v>
      </c>
    </row>
    <row r="46" spans="1:17" ht="25.05" customHeight="1" x14ac:dyDescent="0.25">
      <c r="A46" s="164">
        <v>11</v>
      </c>
      <c r="B46" s="165" t="s">
        <v>423</v>
      </c>
      <c r="C46" s="166">
        <v>45</v>
      </c>
      <c r="D46" s="166"/>
      <c r="E46" s="167">
        <v>175</v>
      </c>
      <c r="F46" s="168">
        <v>114.25</v>
      </c>
      <c r="G46" s="169">
        <v>2.6</v>
      </c>
      <c r="H46" s="170">
        <v>297.05</v>
      </c>
      <c r="I46" s="171"/>
      <c r="J46" s="171"/>
      <c r="K46" s="170">
        <f t="shared" si="30"/>
        <v>2.6</v>
      </c>
      <c r="L46" s="172">
        <f t="shared" si="31"/>
        <v>297.05</v>
      </c>
      <c r="N46" s="158">
        <f t="shared" si="8"/>
        <v>0</v>
      </c>
      <c r="O46" s="158">
        <f t="shared" si="9"/>
        <v>0</v>
      </c>
      <c r="P46" s="158">
        <f t="shared" si="10"/>
        <v>2.6</v>
      </c>
      <c r="Q46" s="159">
        <f t="shared" si="11"/>
        <v>0.45500000000000002</v>
      </c>
    </row>
    <row r="47" spans="1:17" ht="45.75" customHeight="1" x14ac:dyDescent="0.25">
      <c r="A47" s="164">
        <v>12</v>
      </c>
      <c r="B47" s="165" t="s">
        <v>424</v>
      </c>
      <c r="C47" s="166"/>
      <c r="D47" s="166"/>
      <c r="E47" s="167">
        <v>175</v>
      </c>
      <c r="F47" s="168">
        <v>114.25</v>
      </c>
      <c r="G47" s="169">
        <v>23.97</v>
      </c>
      <c r="H47" s="170">
        <v>2738.5724999999998</v>
      </c>
      <c r="I47" s="171"/>
      <c r="J47" s="171"/>
      <c r="K47" s="170">
        <f t="shared" ref="K47" si="32">+I47+G47</f>
        <v>23.97</v>
      </c>
      <c r="L47" s="172">
        <f t="shared" ref="L47" si="33">+J47+H47</f>
        <v>2738.5724999999998</v>
      </c>
      <c r="N47" s="158">
        <f t="shared" si="8"/>
        <v>0</v>
      </c>
      <c r="O47" s="158">
        <f t="shared" si="9"/>
        <v>0</v>
      </c>
      <c r="P47" s="158">
        <f t="shared" si="10"/>
        <v>23.97</v>
      </c>
      <c r="Q47" s="159">
        <f t="shared" si="11"/>
        <v>4.19475</v>
      </c>
    </row>
    <row r="48" spans="1:17" ht="25.05" customHeight="1" x14ac:dyDescent="0.25">
      <c r="A48" s="441" t="s">
        <v>354</v>
      </c>
      <c r="B48" s="442"/>
      <c r="C48" s="442"/>
      <c r="D48" s="442"/>
      <c r="E48" s="442"/>
      <c r="F48" s="443"/>
      <c r="G48" s="160"/>
      <c r="H48" s="161"/>
      <c r="I48" s="162"/>
      <c r="J48" s="162"/>
      <c r="K48" s="161"/>
      <c r="L48" s="163"/>
      <c r="N48" s="158">
        <f t="shared" si="8"/>
        <v>0</v>
      </c>
      <c r="O48" s="158">
        <f t="shared" si="9"/>
        <v>0</v>
      </c>
      <c r="P48" s="158">
        <f t="shared" si="10"/>
        <v>0</v>
      </c>
      <c r="Q48" s="159">
        <f t="shared" si="11"/>
        <v>0</v>
      </c>
    </row>
    <row r="49" spans="1:17" ht="25.05" customHeight="1" x14ac:dyDescent="0.25">
      <c r="A49" s="164">
        <v>1</v>
      </c>
      <c r="B49" s="165" t="s">
        <v>320</v>
      </c>
      <c r="C49" s="166"/>
      <c r="D49" s="166" t="s">
        <v>321</v>
      </c>
      <c r="E49" s="167">
        <v>175</v>
      </c>
      <c r="F49" s="168">
        <v>161.16999999999999</v>
      </c>
      <c r="G49" s="169">
        <f>90%*44.72</f>
        <v>40.247999999999998</v>
      </c>
      <c r="H49" s="170">
        <v>7207.5223999999989</v>
      </c>
      <c r="I49" s="171"/>
      <c r="J49" s="171"/>
      <c r="K49" s="170">
        <f t="shared" ref="K49:K50" si="34">+I49+G49</f>
        <v>40.247999999999998</v>
      </c>
      <c r="L49" s="172">
        <f t="shared" ref="L49:L50" si="35">+J49+H49</f>
        <v>7207.5223999999989</v>
      </c>
      <c r="N49" s="158">
        <f t="shared" si="8"/>
        <v>0</v>
      </c>
      <c r="O49" s="158">
        <f t="shared" si="9"/>
        <v>0</v>
      </c>
      <c r="P49" s="158">
        <f t="shared" si="10"/>
        <v>40.247999999999998</v>
      </c>
      <c r="Q49" s="159">
        <f t="shared" si="11"/>
        <v>7.0433999999999992</v>
      </c>
    </row>
    <row r="50" spans="1:17" ht="25.05" customHeight="1" x14ac:dyDescent="0.25">
      <c r="A50" s="164">
        <v>2</v>
      </c>
      <c r="B50" s="165" t="s">
        <v>322</v>
      </c>
      <c r="C50" s="166"/>
      <c r="D50" s="166" t="s">
        <v>321</v>
      </c>
      <c r="E50" s="167">
        <v>175</v>
      </c>
      <c r="F50" s="168">
        <v>161.16999999999999</v>
      </c>
      <c r="G50" s="169">
        <f>90%*12.06</f>
        <v>10.854000000000001</v>
      </c>
      <c r="H50" s="170">
        <v>1943.7102</v>
      </c>
      <c r="I50" s="171"/>
      <c r="J50" s="171"/>
      <c r="K50" s="170">
        <f t="shared" si="34"/>
        <v>10.854000000000001</v>
      </c>
      <c r="L50" s="172">
        <f t="shared" si="35"/>
        <v>1943.7102</v>
      </c>
      <c r="N50" s="158">
        <f t="shared" si="8"/>
        <v>0</v>
      </c>
      <c r="O50" s="158">
        <f t="shared" si="9"/>
        <v>0</v>
      </c>
      <c r="P50" s="158">
        <f t="shared" si="10"/>
        <v>10.854000000000001</v>
      </c>
      <c r="Q50" s="159">
        <f t="shared" si="11"/>
        <v>1.8994500000000003</v>
      </c>
    </row>
    <row r="51" spans="1:17" ht="25.05" customHeight="1" x14ac:dyDescent="0.25">
      <c r="A51" s="164">
        <v>3</v>
      </c>
      <c r="B51" s="165" t="s">
        <v>323</v>
      </c>
      <c r="C51" s="166"/>
      <c r="D51" s="166" t="s">
        <v>321</v>
      </c>
      <c r="E51" s="167">
        <v>175</v>
      </c>
      <c r="F51" s="168">
        <v>161.16999999999999</v>
      </c>
      <c r="G51" s="169">
        <f>90%*9.94</f>
        <v>8.9459999999999997</v>
      </c>
      <c r="H51" s="170">
        <v>1602.0297999999998</v>
      </c>
      <c r="I51" s="171"/>
      <c r="J51" s="171"/>
      <c r="K51" s="170">
        <f t="shared" ref="K51:K52" si="36">+I51+G51</f>
        <v>8.9459999999999997</v>
      </c>
      <c r="L51" s="172">
        <f t="shared" ref="L51:L52" si="37">+J51+H51</f>
        <v>1602.0297999999998</v>
      </c>
      <c r="N51" s="158">
        <f t="shared" si="8"/>
        <v>0</v>
      </c>
      <c r="O51" s="158">
        <f t="shared" si="9"/>
        <v>0</v>
      </c>
      <c r="P51" s="158">
        <f t="shared" si="10"/>
        <v>8.9459999999999997</v>
      </c>
      <c r="Q51" s="159">
        <f t="shared" si="11"/>
        <v>1.56555</v>
      </c>
    </row>
    <row r="52" spans="1:17" ht="25.05" customHeight="1" x14ac:dyDescent="0.25">
      <c r="A52" s="164">
        <v>4</v>
      </c>
      <c r="B52" s="165" t="s">
        <v>328</v>
      </c>
      <c r="C52" s="166"/>
      <c r="D52" s="166" t="s">
        <v>329</v>
      </c>
      <c r="E52" s="167">
        <v>175</v>
      </c>
      <c r="F52" s="168">
        <v>161.16999999999999</v>
      </c>
      <c r="G52" s="169">
        <f>90%*70.99</f>
        <v>63.890999999999998</v>
      </c>
      <c r="H52" s="170">
        <v>11441.458299999998</v>
      </c>
      <c r="I52" s="171"/>
      <c r="J52" s="171"/>
      <c r="K52" s="170">
        <f t="shared" si="36"/>
        <v>63.890999999999998</v>
      </c>
      <c r="L52" s="172">
        <f t="shared" si="37"/>
        <v>11441.458299999998</v>
      </c>
      <c r="N52" s="158">
        <f t="shared" si="8"/>
        <v>0</v>
      </c>
      <c r="O52" s="158">
        <f t="shared" si="9"/>
        <v>0</v>
      </c>
      <c r="P52" s="158">
        <f t="shared" si="10"/>
        <v>63.890999999999998</v>
      </c>
      <c r="Q52" s="159">
        <f t="shared" si="11"/>
        <v>11.180924999999998</v>
      </c>
    </row>
    <row r="53" spans="1:17" ht="25.05" customHeight="1" x14ac:dyDescent="0.25">
      <c r="A53" s="164"/>
      <c r="B53" s="165"/>
      <c r="C53" s="166"/>
      <c r="D53" s="166"/>
      <c r="E53" s="167"/>
      <c r="F53" s="168"/>
      <c r="G53" s="169">
        <v>0</v>
      </c>
      <c r="H53" s="170">
        <v>0</v>
      </c>
      <c r="I53" s="171"/>
      <c r="J53" s="171"/>
      <c r="K53" s="170">
        <f t="shared" si="28"/>
        <v>0</v>
      </c>
      <c r="L53" s="172">
        <f t="shared" si="29"/>
        <v>0</v>
      </c>
      <c r="N53" s="158">
        <f t="shared" si="8"/>
        <v>0</v>
      </c>
      <c r="O53" s="158">
        <f t="shared" si="9"/>
        <v>0</v>
      </c>
      <c r="P53" s="158">
        <f t="shared" si="10"/>
        <v>0</v>
      </c>
      <c r="Q53" s="159">
        <f t="shared" si="11"/>
        <v>0</v>
      </c>
    </row>
    <row r="54" spans="1:17" ht="25.05" customHeight="1" x14ac:dyDescent="0.25">
      <c r="A54" s="441" t="s">
        <v>249</v>
      </c>
      <c r="B54" s="442"/>
      <c r="C54" s="442"/>
      <c r="D54" s="442"/>
      <c r="E54" s="442"/>
      <c r="F54" s="443"/>
      <c r="G54" s="160"/>
      <c r="H54" s="161"/>
      <c r="I54" s="162"/>
      <c r="J54" s="162"/>
      <c r="K54" s="161"/>
      <c r="L54" s="163"/>
      <c r="N54" s="158">
        <f t="shared" si="8"/>
        <v>0</v>
      </c>
      <c r="O54" s="158">
        <f t="shared" si="9"/>
        <v>0</v>
      </c>
      <c r="P54" s="158">
        <f t="shared" si="10"/>
        <v>0</v>
      </c>
      <c r="Q54" s="159">
        <f t="shared" si="11"/>
        <v>0</v>
      </c>
    </row>
    <row r="55" spans="1:17" ht="25.05" customHeight="1" x14ac:dyDescent="0.25">
      <c r="A55" s="164">
        <v>1</v>
      </c>
      <c r="B55" s="165" t="s">
        <v>248</v>
      </c>
      <c r="C55" s="166"/>
      <c r="D55" s="166" t="s">
        <v>250</v>
      </c>
      <c r="E55" s="167">
        <v>200</v>
      </c>
      <c r="F55" s="168">
        <v>121.25</v>
      </c>
      <c r="G55" s="169">
        <v>16</v>
      </c>
      <c r="H55" s="170">
        <v>1940</v>
      </c>
      <c r="I55" s="171"/>
      <c r="J55" s="171"/>
      <c r="K55" s="170">
        <f t="shared" si="2"/>
        <v>16</v>
      </c>
      <c r="L55" s="172">
        <f t="shared" si="2"/>
        <v>1940</v>
      </c>
      <c r="N55" s="158">
        <f t="shared" si="8"/>
        <v>0</v>
      </c>
      <c r="O55" s="158">
        <f t="shared" si="9"/>
        <v>0</v>
      </c>
      <c r="P55" s="158">
        <f t="shared" si="10"/>
        <v>16</v>
      </c>
      <c r="Q55" s="159">
        <f t="shared" si="11"/>
        <v>3.2</v>
      </c>
    </row>
    <row r="56" spans="1:17" ht="25.05" customHeight="1" x14ac:dyDescent="0.25">
      <c r="A56" s="164"/>
      <c r="B56" s="165"/>
      <c r="C56" s="166"/>
      <c r="D56" s="166"/>
      <c r="E56" s="167"/>
      <c r="F56" s="168"/>
      <c r="G56" s="169">
        <v>0</v>
      </c>
      <c r="H56" s="170">
        <v>0</v>
      </c>
      <c r="I56" s="171"/>
      <c r="J56" s="171">
        <f t="shared" si="1"/>
        <v>0</v>
      </c>
      <c r="K56" s="170">
        <f t="shared" si="2"/>
        <v>0</v>
      </c>
      <c r="L56" s="172">
        <f t="shared" si="2"/>
        <v>0</v>
      </c>
      <c r="N56" s="158">
        <f t="shared" si="8"/>
        <v>0</v>
      </c>
      <c r="O56" s="158">
        <f t="shared" si="9"/>
        <v>0</v>
      </c>
      <c r="P56" s="158">
        <f t="shared" si="10"/>
        <v>0</v>
      </c>
      <c r="Q56" s="159">
        <f t="shared" si="11"/>
        <v>0</v>
      </c>
    </row>
    <row r="57" spans="1:17" ht="25.05" customHeight="1" x14ac:dyDescent="0.25">
      <c r="A57" s="441" t="s">
        <v>441</v>
      </c>
      <c r="B57" s="442"/>
      <c r="C57" s="442"/>
      <c r="D57" s="442"/>
      <c r="E57" s="442"/>
      <c r="F57" s="443"/>
      <c r="G57" s="160"/>
      <c r="H57" s="161"/>
      <c r="I57" s="162"/>
      <c r="J57" s="162"/>
      <c r="K57" s="161"/>
      <c r="L57" s="163"/>
      <c r="N57" s="158">
        <f t="shared" ref="N57:N92" si="38">+I57</f>
        <v>0</v>
      </c>
      <c r="O57" s="158">
        <f t="shared" ref="O57:O92" si="39">+I57*E57/1000</f>
        <v>0</v>
      </c>
      <c r="P57" s="158">
        <f t="shared" ref="P57:P92" si="40">+K57</f>
        <v>0</v>
      </c>
      <c r="Q57" s="159">
        <f t="shared" ref="Q57:Q92" si="41">+K57*E57/1000</f>
        <v>0</v>
      </c>
    </row>
    <row r="58" spans="1:17" ht="25.05" customHeight="1" x14ac:dyDescent="0.25">
      <c r="A58" s="164">
        <v>1</v>
      </c>
      <c r="B58" s="165" t="s">
        <v>443</v>
      </c>
      <c r="C58" s="166"/>
      <c r="D58" s="166"/>
      <c r="E58" s="167">
        <v>50</v>
      </c>
      <c r="F58" s="168">
        <v>71.739999999999995</v>
      </c>
      <c r="G58" s="169">
        <f>90%*5.319</f>
        <v>4.7870999999999997</v>
      </c>
      <c r="H58" s="170">
        <v>381.58505999999994</v>
      </c>
      <c r="I58" s="171"/>
      <c r="J58" s="171"/>
      <c r="K58" s="170">
        <f t="shared" ref="K58:K62" si="42">+I58+G58</f>
        <v>4.7870999999999997</v>
      </c>
      <c r="L58" s="172">
        <f t="shared" ref="L58:L62" si="43">+J58+H58</f>
        <v>381.58505999999994</v>
      </c>
      <c r="N58" s="158">
        <f t="shared" si="38"/>
        <v>0</v>
      </c>
      <c r="O58" s="158">
        <f t="shared" si="39"/>
        <v>0</v>
      </c>
      <c r="P58" s="158">
        <f t="shared" si="40"/>
        <v>4.7870999999999997</v>
      </c>
      <c r="Q58" s="159">
        <f t="shared" si="41"/>
        <v>0.23935499999999998</v>
      </c>
    </row>
    <row r="59" spans="1:17" ht="25.05" customHeight="1" x14ac:dyDescent="0.25">
      <c r="A59" s="164"/>
      <c r="B59" s="165"/>
      <c r="C59" s="166"/>
      <c r="D59" s="166"/>
      <c r="E59" s="167"/>
      <c r="F59" s="168">
        <v>71.739999999999995</v>
      </c>
      <c r="G59" s="169">
        <v>0</v>
      </c>
      <c r="H59" s="170">
        <v>0</v>
      </c>
      <c r="I59" s="171"/>
      <c r="J59" s="171"/>
      <c r="K59" s="170">
        <f t="shared" si="42"/>
        <v>0</v>
      </c>
      <c r="L59" s="172">
        <f t="shared" si="43"/>
        <v>0</v>
      </c>
      <c r="N59" s="158">
        <f t="shared" si="38"/>
        <v>0</v>
      </c>
      <c r="O59" s="158">
        <f t="shared" si="39"/>
        <v>0</v>
      </c>
      <c r="P59" s="158">
        <f t="shared" si="40"/>
        <v>0</v>
      </c>
      <c r="Q59" s="159">
        <f t="shared" si="41"/>
        <v>0</v>
      </c>
    </row>
    <row r="60" spans="1:17" ht="25.05" customHeight="1" x14ac:dyDescent="0.25">
      <c r="A60" s="164"/>
      <c r="B60" s="165"/>
      <c r="C60" s="166"/>
      <c r="D60" s="166"/>
      <c r="E60" s="167"/>
      <c r="F60" s="168"/>
      <c r="G60" s="169">
        <v>0</v>
      </c>
      <c r="H60" s="170">
        <v>0</v>
      </c>
      <c r="I60" s="171"/>
      <c r="J60" s="171"/>
      <c r="K60" s="170">
        <f t="shared" si="42"/>
        <v>0</v>
      </c>
      <c r="L60" s="172">
        <f t="shared" si="43"/>
        <v>0</v>
      </c>
      <c r="N60" s="158">
        <f t="shared" si="38"/>
        <v>0</v>
      </c>
      <c r="O60" s="158">
        <f t="shared" si="39"/>
        <v>0</v>
      </c>
      <c r="P60" s="158">
        <f t="shared" si="40"/>
        <v>0</v>
      </c>
      <c r="Q60" s="159">
        <f t="shared" si="41"/>
        <v>0</v>
      </c>
    </row>
    <row r="61" spans="1:17" ht="25.05" customHeight="1" x14ac:dyDescent="0.25">
      <c r="A61" s="164"/>
      <c r="B61" s="165"/>
      <c r="C61" s="166"/>
      <c r="D61" s="166"/>
      <c r="E61" s="167"/>
      <c r="F61" s="168"/>
      <c r="G61" s="169">
        <v>0</v>
      </c>
      <c r="H61" s="170">
        <v>0</v>
      </c>
      <c r="I61" s="171"/>
      <c r="J61" s="171"/>
      <c r="K61" s="170">
        <f t="shared" si="42"/>
        <v>0</v>
      </c>
      <c r="L61" s="172">
        <f t="shared" si="43"/>
        <v>0</v>
      </c>
      <c r="N61" s="158">
        <f t="shared" si="38"/>
        <v>0</v>
      </c>
      <c r="O61" s="158">
        <f t="shared" si="39"/>
        <v>0</v>
      </c>
      <c r="P61" s="158">
        <f t="shared" si="40"/>
        <v>0</v>
      </c>
      <c r="Q61" s="159">
        <f t="shared" si="41"/>
        <v>0</v>
      </c>
    </row>
    <row r="62" spans="1:17" ht="25.05" customHeight="1" x14ac:dyDescent="0.25">
      <c r="A62" s="164"/>
      <c r="B62" s="165"/>
      <c r="C62" s="166"/>
      <c r="D62" s="166"/>
      <c r="E62" s="167"/>
      <c r="F62" s="168"/>
      <c r="G62" s="169">
        <v>0</v>
      </c>
      <c r="H62" s="170">
        <v>0</v>
      </c>
      <c r="I62" s="171"/>
      <c r="J62" s="171"/>
      <c r="K62" s="170">
        <f t="shared" si="42"/>
        <v>0</v>
      </c>
      <c r="L62" s="172">
        <f t="shared" si="43"/>
        <v>0</v>
      </c>
      <c r="N62" s="158">
        <f t="shared" si="38"/>
        <v>0</v>
      </c>
      <c r="O62" s="158">
        <f t="shared" si="39"/>
        <v>0</v>
      </c>
      <c r="P62" s="158">
        <f t="shared" si="40"/>
        <v>0</v>
      </c>
      <c r="Q62" s="159">
        <f t="shared" si="41"/>
        <v>0</v>
      </c>
    </row>
    <row r="63" spans="1:17" ht="25.05" customHeight="1" x14ac:dyDescent="0.25">
      <c r="A63" s="441" t="s">
        <v>442</v>
      </c>
      <c r="B63" s="442"/>
      <c r="C63" s="442"/>
      <c r="D63" s="442"/>
      <c r="E63" s="442"/>
      <c r="F63" s="443"/>
      <c r="G63" s="160"/>
      <c r="H63" s="161"/>
      <c r="I63" s="162"/>
      <c r="J63" s="162"/>
      <c r="K63" s="161"/>
      <c r="L63" s="163"/>
      <c r="N63" s="158">
        <f t="shared" si="38"/>
        <v>0</v>
      </c>
      <c r="O63" s="158">
        <f t="shared" si="39"/>
        <v>0</v>
      </c>
      <c r="P63" s="158">
        <f t="shared" si="40"/>
        <v>0</v>
      </c>
      <c r="Q63" s="159">
        <f t="shared" si="41"/>
        <v>0</v>
      </c>
    </row>
    <row r="64" spans="1:17" ht="25.05" customHeight="1" x14ac:dyDescent="0.25">
      <c r="A64" s="164">
        <v>1</v>
      </c>
      <c r="B64" s="165" t="s">
        <v>444</v>
      </c>
      <c r="C64" s="166"/>
      <c r="D64" s="166"/>
      <c r="E64" s="167">
        <v>60</v>
      </c>
      <c r="F64" s="168">
        <v>76.58</v>
      </c>
      <c r="G64" s="169">
        <f>90%*89.073</f>
        <v>80.165700000000001</v>
      </c>
      <c r="H64" s="170">
        <v>6821.2103400000005</v>
      </c>
      <c r="I64" s="359">
        <v>-80.165700000000001</v>
      </c>
      <c r="J64" s="171">
        <f t="shared" ref="J64:J66" si="44">+I64*F64</f>
        <v>-6139.0893059999999</v>
      </c>
      <c r="K64" s="170">
        <f t="shared" ref="K64:L64" si="45">+I64+G64</f>
        <v>0</v>
      </c>
      <c r="L64" s="172">
        <f t="shared" si="45"/>
        <v>682.12103400000069</v>
      </c>
      <c r="N64" s="158">
        <f t="shared" si="38"/>
        <v>-80.165700000000001</v>
      </c>
      <c r="O64" s="158">
        <f t="shared" si="39"/>
        <v>-4.8099420000000004</v>
      </c>
      <c r="P64" s="158">
        <f t="shared" si="40"/>
        <v>0</v>
      </c>
      <c r="Q64" s="159">
        <f t="shared" si="41"/>
        <v>0</v>
      </c>
    </row>
    <row r="65" spans="1:17" ht="25.05" customHeight="1" x14ac:dyDescent="0.25">
      <c r="A65" s="164">
        <v>2</v>
      </c>
      <c r="B65" s="165" t="s">
        <v>445</v>
      </c>
      <c r="C65" s="166"/>
      <c r="D65" s="166"/>
      <c r="E65" s="167">
        <v>60</v>
      </c>
      <c r="F65" s="168">
        <v>76.58</v>
      </c>
      <c r="G65" s="169">
        <f>90%*145.107</f>
        <v>130.59630000000001</v>
      </c>
      <c r="H65" s="170">
        <v>11112.29406</v>
      </c>
      <c r="I65" s="171"/>
      <c r="J65" s="171">
        <f t="shared" si="44"/>
        <v>0</v>
      </c>
      <c r="K65" s="170">
        <f t="shared" ref="K65:L86" si="46">+I65+G65</f>
        <v>130.59630000000001</v>
      </c>
      <c r="L65" s="172">
        <f t="shared" si="46"/>
        <v>11112.29406</v>
      </c>
      <c r="N65" s="158">
        <f t="shared" si="38"/>
        <v>0</v>
      </c>
      <c r="O65" s="158">
        <f t="shared" si="39"/>
        <v>0</v>
      </c>
      <c r="P65" s="158">
        <f t="shared" si="40"/>
        <v>130.59630000000001</v>
      </c>
      <c r="Q65" s="159">
        <f t="shared" si="41"/>
        <v>7.8357780000000012</v>
      </c>
    </row>
    <row r="66" spans="1:17" ht="25.05" customHeight="1" x14ac:dyDescent="0.25">
      <c r="A66" s="164">
        <v>3</v>
      </c>
      <c r="B66" s="165" t="s">
        <v>446</v>
      </c>
      <c r="C66" s="166"/>
      <c r="D66" s="166"/>
      <c r="E66" s="167">
        <v>60</v>
      </c>
      <c r="F66" s="168">
        <v>76.58</v>
      </c>
      <c r="G66" s="169">
        <f>90%*87.3</f>
        <v>78.569999999999993</v>
      </c>
      <c r="H66" s="170">
        <v>6685.4339999999993</v>
      </c>
      <c r="I66" s="171"/>
      <c r="J66" s="171">
        <f t="shared" si="44"/>
        <v>0</v>
      </c>
      <c r="K66" s="170">
        <f t="shared" si="46"/>
        <v>78.569999999999993</v>
      </c>
      <c r="L66" s="172">
        <f t="shared" si="46"/>
        <v>6685.4339999999993</v>
      </c>
      <c r="N66" s="158">
        <f t="shared" si="38"/>
        <v>0</v>
      </c>
      <c r="O66" s="158">
        <f t="shared" si="39"/>
        <v>0</v>
      </c>
      <c r="P66" s="158">
        <f t="shared" si="40"/>
        <v>78.569999999999993</v>
      </c>
      <c r="Q66" s="159">
        <f t="shared" si="41"/>
        <v>4.7141999999999999</v>
      </c>
    </row>
    <row r="67" spans="1:17" ht="25.05" customHeight="1" x14ac:dyDescent="0.25">
      <c r="A67" s="164">
        <v>4</v>
      </c>
      <c r="B67" s="165" t="s">
        <v>473</v>
      </c>
      <c r="C67" s="166"/>
      <c r="D67" s="166" t="s">
        <v>474</v>
      </c>
      <c r="E67" s="167">
        <v>60</v>
      </c>
      <c r="F67" s="168">
        <v>76.58</v>
      </c>
      <c r="G67" s="169"/>
      <c r="H67" s="170"/>
      <c r="I67" s="171">
        <f>85.63*90%</f>
        <v>77.066999999999993</v>
      </c>
      <c r="J67" s="171">
        <f>+I67*F67</f>
        <v>5901.7908599999992</v>
      </c>
      <c r="K67" s="170">
        <f t="shared" si="46"/>
        <v>77.066999999999993</v>
      </c>
      <c r="L67" s="172">
        <f t="shared" si="46"/>
        <v>5901.7908599999992</v>
      </c>
      <c r="N67" s="158">
        <f t="shared" si="38"/>
        <v>77.066999999999993</v>
      </c>
      <c r="O67" s="158">
        <f t="shared" si="39"/>
        <v>4.6240199999999998</v>
      </c>
      <c r="P67" s="158">
        <f t="shared" si="40"/>
        <v>77.066999999999993</v>
      </c>
      <c r="Q67" s="159">
        <f t="shared" si="41"/>
        <v>4.6240199999999998</v>
      </c>
    </row>
    <row r="68" spans="1:17" ht="25.05" customHeight="1" x14ac:dyDescent="0.25">
      <c r="A68" s="164">
        <v>5</v>
      </c>
      <c r="B68" s="165" t="s">
        <v>475</v>
      </c>
      <c r="C68" s="166"/>
      <c r="D68" s="166" t="s">
        <v>474</v>
      </c>
      <c r="E68" s="167">
        <v>60</v>
      </c>
      <c r="F68" s="168">
        <v>76.58</v>
      </c>
      <c r="G68" s="169"/>
      <c r="H68" s="170"/>
      <c r="I68" s="171">
        <f>58.22*90%</f>
        <v>52.398000000000003</v>
      </c>
      <c r="J68" s="171">
        <f t="shared" ref="J68:J74" si="47">+I68*F68</f>
        <v>4012.6388400000001</v>
      </c>
      <c r="K68" s="170">
        <f t="shared" si="46"/>
        <v>52.398000000000003</v>
      </c>
      <c r="L68" s="172">
        <f t="shared" si="46"/>
        <v>4012.6388400000001</v>
      </c>
      <c r="N68" s="158">
        <f t="shared" si="38"/>
        <v>52.398000000000003</v>
      </c>
      <c r="O68" s="158">
        <f t="shared" si="39"/>
        <v>3.1438800000000002</v>
      </c>
      <c r="P68" s="158">
        <f t="shared" si="40"/>
        <v>52.398000000000003</v>
      </c>
      <c r="Q68" s="159">
        <f t="shared" si="41"/>
        <v>3.1438800000000002</v>
      </c>
    </row>
    <row r="69" spans="1:17" ht="25.05" customHeight="1" x14ac:dyDescent="0.25">
      <c r="A69" s="164">
        <v>6</v>
      </c>
      <c r="B69" s="165" t="s">
        <v>476</v>
      </c>
      <c r="C69" s="166"/>
      <c r="D69" s="166" t="s">
        <v>477</v>
      </c>
      <c r="E69" s="167">
        <v>60</v>
      </c>
      <c r="F69" s="168">
        <v>76.58</v>
      </c>
      <c r="G69" s="169"/>
      <c r="H69" s="170"/>
      <c r="I69" s="171">
        <v>209.03</v>
      </c>
      <c r="J69" s="171">
        <f t="shared" si="47"/>
        <v>16007.517400000001</v>
      </c>
      <c r="K69" s="170">
        <f t="shared" ref="K69:K70" si="48">+I69+G69</f>
        <v>209.03</v>
      </c>
      <c r="L69" s="172">
        <f t="shared" ref="L69:L70" si="49">+J69+H69</f>
        <v>16007.517400000001</v>
      </c>
      <c r="N69" s="158">
        <f t="shared" ref="N69:N70" si="50">+I69</f>
        <v>209.03</v>
      </c>
      <c r="O69" s="158">
        <f t="shared" ref="O69:O70" si="51">+I69*E69/1000</f>
        <v>12.541799999999999</v>
      </c>
      <c r="P69" s="158">
        <f t="shared" ref="P69:P70" si="52">+K69</f>
        <v>209.03</v>
      </c>
      <c r="Q69" s="159">
        <f t="shared" ref="Q69:Q70" si="53">+K69*E69/1000</f>
        <v>12.541799999999999</v>
      </c>
    </row>
    <row r="70" spans="1:17" ht="25.05" customHeight="1" x14ac:dyDescent="0.25">
      <c r="A70" s="164">
        <v>7</v>
      </c>
      <c r="B70" s="165" t="s">
        <v>478</v>
      </c>
      <c r="C70" s="166"/>
      <c r="D70" s="166" t="s">
        <v>477</v>
      </c>
      <c r="E70" s="167">
        <v>60</v>
      </c>
      <c r="F70" s="168">
        <v>76.58</v>
      </c>
      <c r="G70" s="169"/>
      <c r="H70" s="170"/>
      <c r="I70" s="171">
        <v>69.239999999999995</v>
      </c>
      <c r="J70" s="171">
        <f t="shared" si="47"/>
        <v>5302.3991999999998</v>
      </c>
      <c r="K70" s="170">
        <f t="shared" si="48"/>
        <v>69.239999999999995</v>
      </c>
      <c r="L70" s="172">
        <f t="shared" si="49"/>
        <v>5302.3991999999998</v>
      </c>
      <c r="N70" s="158">
        <f t="shared" si="50"/>
        <v>69.239999999999995</v>
      </c>
      <c r="O70" s="158">
        <f t="shared" si="51"/>
        <v>4.1543999999999999</v>
      </c>
      <c r="P70" s="158">
        <f t="shared" si="52"/>
        <v>69.239999999999995</v>
      </c>
      <c r="Q70" s="159">
        <f t="shared" si="53"/>
        <v>4.1543999999999999</v>
      </c>
    </row>
    <row r="71" spans="1:17" ht="25.05" customHeight="1" x14ac:dyDescent="0.25">
      <c r="A71" s="164">
        <v>8</v>
      </c>
      <c r="B71" s="165" t="s">
        <v>479</v>
      </c>
      <c r="C71" s="166"/>
      <c r="D71" s="166" t="s">
        <v>474</v>
      </c>
      <c r="E71" s="167">
        <v>60</v>
      </c>
      <c r="F71" s="168">
        <v>76.58</v>
      </c>
      <c r="G71" s="169"/>
      <c r="H71" s="170"/>
      <c r="I71" s="171">
        <f>15.65*90%</f>
        <v>14.085000000000001</v>
      </c>
      <c r="J71" s="171">
        <f t="shared" si="47"/>
        <v>1078.6293000000001</v>
      </c>
      <c r="K71" s="170">
        <f t="shared" si="46"/>
        <v>14.085000000000001</v>
      </c>
      <c r="L71" s="172">
        <f t="shared" si="46"/>
        <v>1078.6293000000001</v>
      </c>
      <c r="N71" s="158">
        <f t="shared" si="38"/>
        <v>14.085000000000001</v>
      </c>
      <c r="O71" s="158">
        <f t="shared" si="39"/>
        <v>0.84510000000000007</v>
      </c>
      <c r="P71" s="158">
        <f t="shared" si="40"/>
        <v>14.085000000000001</v>
      </c>
      <c r="Q71" s="159">
        <f t="shared" si="41"/>
        <v>0.84510000000000007</v>
      </c>
    </row>
    <row r="72" spans="1:17" ht="25.05" customHeight="1" x14ac:dyDescent="0.25">
      <c r="A72" s="164">
        <v>9</v>
      </c>
      <c r="B72" s="165" t="s">
        <v>480</v>
      </c>
      <c r="C72" s="166"/>
      <c r="D72" s="166" t="s">
        <v>481</v>
      </c>
      <c r="E72" s="167">
        <v>60</v>
      </c>
      <c r="F72" s="168">
        <v>76.58</v>
      </c>
      <c r="G72" s="169"/>
      <c r="H72" s="170"/>
      <c r="I72" s="171">
        <f>149.87*100%</f>
        <v>149.87</v>
      </c>
      <c r="J72" s="171">
        <f t="shared" si="47"/>
        <v>11477.044599999999</v>
      </c>
      <c r="K72" s="170">
        <f t="shared" si="46"/>
        <v>149.87</v>
      </c>
      <c r="L72" s="172">
        <f t="shared" si="46"/>
        <v>11477.044599999999</v>
      </c>
      <c r="N72" s="158">
        <f t="shared" si="38"/>
        <v>149.87</v>
      </c>
      <c r="O72" s="158">
        <f t="shared" si="39"/>
        <v>8.9922000000000004</v>
      </c>
      <c r="P72" s="158">
        <f t="shared" si="40"/>
        <v>149.87</v>
      </c>
      <c r="Q72" s="159">
        <f t="shared" si="41"/>
        <v>8.9922000000000004</v>
      </c>
    </row>
    <row r="73" spans="1:17" ht="25.05" customHeight="1" x14ac:dyDescent="0.25">
      <c r="A73" s="164">
        <v>9</v>
      </c>
      <c r="B73" s="165" t="s">
        <v>482</v>
      </c>
      <c r="C73" s="166"/>
      <c r="D73" s="166"/>
      <c r="E73" s="167">
        <v>60</v>
      </c>
      <c r="F73" s="168">
        <v>76.58</v>
      </c>
      <c r="G73" s="169"/>
      <c r="H73" s="170"/>
      <c r="I73" s="171">
        <f>5.35*90%</f>
        <v>4.8149999999999995</v>
      </c>
      <c r="J73" s="171">
        <f t="shared" si="47"/>
        <v>368.73269999999997</v>
      </c>
      <c r="K73" s="170">
        <f t="shared" ref="K73:K74" si="54">+I73+G73</f>
        <v>4.8149999999999995</v>
      </c>
      <c r="L73" s="172">
        <f t="shared" ref="L73:L74" si="55">+J73+H73</f>
        <v>368.73269999999997</v>
      </c>
      <c r="N73" s="158">
        <f t="shared" ref="N73:N74" si="56">+I73</f>
        <v>4.8149999999999995</v>
      </c>
      <c r="O73" s="158">
        <f t="shared" ref="O73:O74" si="57">+I73*E73/1000</f>
        <v>0.28889999999999999</v>
      </c>
      <c r="P73" s="158">
        <f t="shared" ref="P73:P74" si="58">+K73</f>
        <v>4.8149999999999995</v>
      </c>
      <c r="Q73" s="159">
        <f t="shared" ref="Q73:Q74" si="59">+K73*E73/1000</f>
        <v>0.28889999999999999</v>
      </c>
    </row>
    <row r="74" spans="1:17" ht="25.05" customHeight="1" x14ac:dyDescent="0.25">
      <c r="A74" s="164">
        <v>10</v>
      </c>
      <c r="B74" s="165" t="s">
        <v>483</v>
      </c>
      <c r="C74" s="166"/>
      <c r="D74" s="166"/>
      <c r="E74" s="167">
        <v>60</v>
      </c>
      <c r="F74" s="168">
        <v>76.58</v>
      </c>
      <c r="G74" s="169"/>
      <c r="H74" s="170"/>
      <c r="I74" s="171">
        <f>25.69*90%</f>
        <v>23.121000000000002</v>
      </c>
      <c r="J74" s="171">
        <f t="shared" si="47"/>
        <v>1770.6061800000002</v>
      </c>
      <c r="K74" s="170">
        <f t="shared" si="54"/>
        <v>23.121000000000002</v>
      </c>
      <c r="L74" s="172">
        <f t="shared" si="55"/>
        <v>1770.6061800000002</v>
      </c>
      <c r="N74" s="158">
        <f t="shared" si="56"/>
        <v>23.121000000000002</v>
      </c>
      <c r="O74" s="158">
        <f t="shared" si="57"/>
        <v>1.3872600000000002</v>
      </c>
      <c r="P74" s="158">
        <f t="shared" si="58"/>
        <v>23.121000000000002</v>
      </c>
      <c r="Q74" s="159">
        <f t="shared" si="59"/>
        <v>1.3872600000000002</v>
      </c>
    </row>
    <row r="75" spans="1:17" ht="25.05" customHeight="1" x14ac:dyDescent="0.25">
      <c r="A75" s="164"/>
      <c r="B75" s="165"/>
      <c r="C75" s="166"/>
      <c r="D75" s="166"/>
      <c r="E75" s="167"/>
      <c r="F75" s="168"/>
      <c r="G75" s="169">
        <v>0</v>
      </c>
      <c r="H75" s="170">
        <v>0</v>
      </c>
      <c r="I75" s="171"/>
      <c r="J75" s="171"/>
      <c r="K75" s="170">
        <f t="shared" si="46"/>
        <v>0</v>
      </c>
      <c r="L75" s="172">
        <f t="shared" si="46"/>
        <v>0</v>
      </c>
      <c r="N75" s="158">
        <f t="shared" si="38"/>
        <v>0</v>
      </c>
      <c r="O75" s="158">
        <f t="shared" si="39"/>
        <v>0</v>
      </c>
      <c r="P75" s="158">
        <f t="shared" si="40"/>
        <v>0</v>
      </c>
      <c r="Q75" s="159">
        <f t="shared" si="41"/>
        <v>0</v>
      </c>
    </row>
    <row r="76" spans="1:17" ht="25.05" customHeight="1" x14ac:dyDescent="0.25">
      <c r="A76" s="164"/>
      <c r="B76" s="165"/>
      <c r="C76" s="166"/>
      <c r="D76" s="166"/>
      <c r="E76" s="167"/>
      <c r="F76" s="168"/>
      <c r="G76" s="169">
        <v>0</v>
      </c>
      <c r="H76" s="170">
        <v>0</v>
      </c>
      <c r="I76" s="171"/>
      <c r="J76" s="171"/>
      <c r="K76" s="170">
        <f t="shared" si="46"/>
        <v>0</v>
      </c>
      <c r="L76" s="172">
        <f t="shared" si="46"/>
        <v>0</v>
      </c>
      <c r="N76" s="158">
        <f t="shared" si="38"/>
        <v>0</v>
      </c>
      <c r="O76" s="158">
        <f t="shared" si="39"/>
        <v>0</v>
      </c>
      <c r="P76" s="158">
        <f t="shared" si="40"/>
        <v>0</v>
      </c>
      <c r="Q76" s="159">
        <f t="shared" si="41"/>
        <v>0</v>
      </c>
    </row>
    <row r="77" spans="1:17" ht="25.05" customHeight="1" x14ac:dyDescent="0.25">
      <c r="A77" s="164"/>
      <c r="B77" s="165"/>
      <c r="C77" s="166"/>
      <c r="D77" s="166"/>
      <c r="E77" s="167"/>
      <c r="F77" s="168"/>
      <c r="G77" s="169">
        <v>0</v>
      </c>
      <c r="H77" s="170">
        <v>0</v>
      </c>
      <c r="I77" s="171"/>
      <c r="J77" s="171"/>
      <c r="K77" s="170">
        <f t="shared" ref="K77:K78" si="60">+I77+G77</f>
        <v>0</v>
      </c>
      <c r="L77" s="172">
        <f t="shared" ref="L77:L78" si="61">+J77+H77</f>
        <v>0</v>
      </c>
      <c r="N77" s="158">
        <f t="shared" ref="N77:N78" si="62">+I77</f>
        <v>0</v>
      </c>
      <c r="O77" s="158">
        <f t="shared" ref="O77:O78" si="63">+I77*E77/1000</f>
        <v>0</v>
      </c>
      <c r="P77" s="158">
        <f t="shared" ref="P77:P78" si="64">+K77</f>
        <v>0</v>
      </c>
      <c r="Q77" s="159">
        <f t="shared" ref="Q77:Q78" si="65">+K77*E77/1000</f>
        <v>0</v>
      </c>
    </row>
    <row r="78" spans="1:17" ht="25.05" customHeight="1" x14ac:dyDescent="0.25">
      <c r="A78" s="164"/>
      <c r="B78" s="165"/>
      <c r="C78" s="166"/>
      <c r="D78" s="166"/>
      <c r="E78" s="167"/>
      <c r="F78" s="168"/>
      <c r="G78" s="169">
        <v>0</v>
      </c>
      <c r="H78" s="170">
        <v>0</v>
      </c>
      <c r="I78" s="171"/>
      <c r="J78" s="171"/>
      <c r="K78" s="170">
        <f t="shared" si="60"/>
        <v>0</v>
      </c>
      <c r="L78" s="172">
        <f t="shared" si="61"/>
        <v>0</v>
      </c>
      <c r="N78" s="158">
        <f t="shared" si="62"/>
        <v>0</v>
      </c>
      <c r="O78" s="158">
        <f t="shared" si="63"/>
        <v>0</v>
      </c>
      <c r="P78" s="158">
        <f t="shared" si="64"/>
        <v>0</v>
      </c>
      <c r="Q78" s="159">
        <f t="shared" si="65"/>
        <v>0</v>
      </c>
    </row>
    <row r="79" spans="1:17" ht="25.05" customHeight="1" x14ac:dyDescent="0.25">
      <c r="A79" s="164"/>
      <c r="B79" s="165"/>
      <c r="C79" s="166"/>
      <c r="D79" s="166"/>
      <c r="E79" s="167"/>
      <c r="F79" s="168"/>
      <c r="G79" s="169">
        <v>0</v>
      </c>
      <c r="H79" s="170">
        <v>0</v>
      </c>
      <c r="I79" s="171"/>
      <c r="J79" s="171"/>
      <c r="K79" s="170">
        <f t="shared" si="46"/>
        <v>0</v>
      </c>
      <c r="L79" s="172">
        <f t="shared" si="46"/>
        <v>0</v>
      </c>
      <c r="N79" s="158">
        <f t="shared" si="38"/>
        <v>0</v>
      </c>
      <c r="O79" s="158">
        <f t="shared" si="39"/>
        <v>0</v>
      </c>
      <c r="P79" s="158">
        <f t="shared" si="40"/>
        <v>0</v>
      </c>
      <c r="Q79" s="159">
        <f t="shared" si="41"/>
        <v>0</v>
      </c>
    </row>
    <row r="80" spans="1:17" ht="25.05" customHeight="1" thickBot="1" x14ac:dyDescent="0.3">
      <c r="A80" s="164"/>
      <c r="B80" s="165"/>
      <c r="C80" s="166"/>
      <c r="D80" s="166"/>
      <c r="E80" s="167"/>
      <c r="F80" s="168"/>
      <c r="G80" s="169">
        <v>0</v>
      </c>
      <c r="H80" s="170">
        <v>0</v>
      </c>
      <c r="I80" s="171"/>
      <c r="J80" s="171"/>
      <c r="K80" s="170">
        <f t="shared" si="46"/>
        <v>0</v>
      </c>
      <c r="L80" s="172">
        <f t="shared" si="46"/>
        <v>0</v>
      </c>
      <c r="N80" s="158">
        <f t="shared" si="38"/>
        <v>0</v>
      </c>
      <c r="O80" s="158">
        <f t="shared" si="39"/>
        <v>0</v>
      </c>
      <c r="P80" s="158">
        <f t="shared" si="40"/>
        <v>0</v>
      </c>
      <c r="Q80" s="159">
        <f t="shared" si="41"/>
        <v>0</v>
      </c>
    </row>
    <row r="81" spans="1:17" ht="25.05" hidden="1" customHeight="1" x14ac:dyDescent="0.25">
      <c r="A81" s="441" t="s">
        <v>116</v>
      </c>
      <c r="B81" s="442"/>
      <c r="C81" s="442"/>
      <c r="D81" s="442"/>
      <c r="E81" s="442"/>
      <c r="F81" s="443"/>
      <c r="G81" s="160"/>
      <c r="H81" s="161"/>
      <c r="I81" s="162"/>
      <c r="J81" s="162"/>
      <c r="K81" s="161"/>
      <c r="L81" s="163"/>
      <c r="N81" s="158">
        <f t="shared" si="38"/>
        <v>0</v>
      </c>
      <c r="O81" s="158">
        <f t="shared" si="39"/>
        <v>0</v>
      </c>
      <c r="P81" s="158">
        <f t="shared" si="40"/>
        <v>0</v>
      </c>
      <c r="Q81" s="159">
        <f t="shared" si="41"/>
        <v>0</v>
      </c>
    </row>
    <row r="82" spans="1:17" ht="25.05" hidden="1" customHeight="1" x14ac:dyDescent="0.25">
      <c r="A82" s="164"/>
      <c r="B82" s="165"/>
      <c r="C82" s="166"/>
      <c r="D82" s="166"/>
      <c r="E82" s="167"/>
      <c r="F82" s="168"/>
      <c r="G82" s="169"/>
      <c r="H82" s="170">
        <f t="shared" ref="H82" si="66">+G82*F82</f>
        <v>0</v>
      </c>
      <c r="I82" s="171"/>
      <c r="J82" s="171">
        <f t="shared" ref="J82" si="67">+I82*F82</f>
        <v>0</v>
      </c>
      <c r="K82" s="170">
        <f t="shared" ref="K82:L82" si="68">+I82+G82</f>
        <v>0</v>
      </c>
      <c r="L82" s="172">
        <f t="shared" si="68"/>
        <v>0</v>
      </c>
      <c r="N82" s="158">
        <f t="shared" si="38"/>
        <v>0</v>
      </c>
      <c r="O82" s="158">
        <f t="shared" si="39"/>
        <v>0</v>
      </c>
      <c r="P82" s="158">
        <f t="shared" si="40"/>
        <v>0</v>
      </c>
      <c r="Q82" s="159">
        <f t="shared" si="41"/>
        <v>0</v>
      </c>
    </row>
    <row r="83" spans="1:17" ht="25.05" hidden="1" customHeight="1" x14ac:dyDescent="0.25">
      <c r="A83" s="164"/>
      <c r="B83" s="165"/>
      <c r="C83" s="166"/>
      <c r="D83" s="166"/>
      <c r="E83" s="167"/>
      <c r="F83" s="168"/>
      <c r="G83" s="169"/>
      <c r="H83" s="170">
        <f t="shared" ref="H83:H86" si="69">+G83*F83</f>
        <v>0</v>
      </c>
      <c r="I83" s="171"/>
      <c r="J83" s="171">
        <f t="shared" ref="J83:J86" si="70">+I83*F83</f>
        <v>0</v>
      </c>
      <c r="K83" s="170">
        <f t="shared" si="46"/>
        <v>0</v>
      </c>
      <c r="L83" s="172">
        <f t="shared" si="46"/>
        <v>0</v>
      </c>
      <c r="N83" s="158">
        <f t="shared" si="38"/>
        <v>0</v>
      </c>
      <c r="O83" s="158">
        <f t="shared" si="39"/>
        <v>0</v>
      </c>
      <c r="P83" s="158">
        <f t="shared" si="40"/>
        <v>0</v>
      </c>
      <c r="Q83" s="159">
        <f t="shared" si="41"/>
        <v>0</v>
      </c>
    </row>
    <row r="84" spans="1:17" ht="25.05" hidden="1" customHeight="1" x14ac:dyDescent="0.25">
      <c r="A84" s="164"/>
      <c r="B84" s="165"/>
      <c r="C84" s="166"/>
      <c r="D84" s="166"/>
      <c r="E84" s="167"/>
      <c r="F84" s="168"/>
      <c r="G84" s="169"/>
      <c r="H84" s="170">
        <f t="shared" si="69"/>
        <v>0</v>
      </c>
      <c r="I84" s="171"/>
      <c r="J84" s="171">
        <f t="shared" si="70"/>
        <v>0</v>
      </c>
      <c r="K84" s="170">
        <f t="shared" si="46"/>
        <v>0</v>
      </c>
      <c r="L84" s="172">
        <f t="shared" si="46"/>
        <v>0</v>
      </c>
      <c r="N84" s="158">
        <f t="shared" si="38"/>
        <v>0</v>
      </c>
      <c r="O84" s="158">
        <f t="shared" si="39"/>
        <v>0</v>
      </c>
      <c r="P84" s="158">
        <f t="shared" si="40"/>
        <v>0</v>
      </c>
      <c r="Q84" s="159">
        <f t="shared" si="41"/>
        <v>0</v>
      </c>
    </row>
    <row r="85" spans="1:17" ht="25.05" hidden="1" customHeight="1" x14ac:dyDescent="0.25">
      <c r="A85" s="164"/>
      <c r="B85" s="165"/>
      <c r="C85" s="166"/>
      <c r="D85" s="166"/>
      <c r="E85" s="167"/>
      <c r="F85" s="168"/>
      <c r="G85" s="169"/>
      <c r="H85" s="170">
        <f t="shared" si="69"/>
        <v>0</v>
      </c>
      <c r="I85" s="171"/>
      <c r="J85" s="171">
        <f t="shared" si="70"/>
        <v>0</v>
      </c>
      <c r="K85" s="170">
        <f t="shared" si="46"/>
        <v>0</v>
      </c>
      <c r="L85" s="172">
        <f t="shared" si="46"/>
        <v>0</v>
      </c>
      <c r="N85" s="158">
        <f t="shared" si="38"/>
        <v>0</v>
      </c>
      <c r="O85" s="158">
        <f t="shared" si="39"/>
        <v>0</v>
      </c>
      <c r="P85" s="158">
        <f t="shared" si="40"/>
        <v>0</v>
      </c>
      <c r="Q85" s="159">
        <f t="shared" si="41"/>
        <v>0</v>
      </c>
    </row>
    <row r="86" spans="1:17" ht="25.05" hidden="1" customHeight="1" x14ac:dyDescent="0.25">
      <c r="A86" s="164"/>
      <c r="B86" s="165"/>
      <c r="C86" s="166"/>
      <c r="D86" s="166"/>
      <c r="E86" s="167"/>
      <c r="F86" s="168"/>
      <c r="G86" s="169"/>
      <c r="H86" s="170">
        <f t="shared" si="69"/>
        <v>0</v>
      </c>
      <c r="I86" s="171"/>
      <c r="J86" s="171">
        <f t="shared" si="70"/>
        <v>0</v>
      </c>
      <c r="K86" s="170">
        <f t="shared" si="46"/>
        <v>0</v>
      </c>
      <c r="L86" s="172">
        <f t="shared" si="46"/>
        <v>0</v>
      </c>
      <c r="N86" s="158">
        <f t="shared" si="38"/>
        <v>0</v>
      </c>
      <c r="O86" s="158">
        <f t="shared" si="39"/>
        <v>0</v>
      </c>
      <c r="P86" s="158">
        <f t="shared" si="40"/>
        <v>0</v>
      </c>
      <c r="Q86" s="159">
        <f t="shared" si="41"/>
        <v>0</v>
      </c>
    </row>
    <row r="87" spans="1:17" ht="25.05" hidden="1" customHeight="1" x14ac:dyDescent="0.25">
      <c r="A87" s="441" t="s">
        <v>117</v>
      </c>
      <c r="B87" s="442"/>
      <c r="C87" s="442"/>
      <c r="D87" s="442"/>
      <c r="E87" s="442"/>
      <c r="F87" s="443"/>
      <c r="G87" s="160"/>
      <c r="H87" s="161"/>
      <c r="I87" s="162"/>
      <c r="J87" s="162"/>
      <c r="K87" s="161"/>
      <c r="L87" s="163"/>
      <c r="N87" s="158">
        <f t="shared" si="38"/>
        <v>0</v>
      </c>
      <c r="O87" s="158">
        <f t="shared" si="39"/>
        <v>0</v>
      </c>
      <c r="P87" s="158">
        <f t="shared" si="40"/>
        <v>0</v>
      </c>
      <c r="Q87" s="159">
        <f t="shared" si="41"/>
        <v>0</v>
      </c>
    </row>
    <row r="88" spans="1:17" ht="25.05" hidden="1" customHeight="1" x14ac:dyDescent="0.25">
      <c r="A88" s="164"/>
      <c r="B88" s="165"/>
      <c r="C88" s="166"/>
      <c r="D88" s="166"/>
      <c r="E88" s="167"/>
      <c r="F88" s="168"/>
      <c r="G88" s="169"/>
      <c r="H88" s="170">
        <f t="shared" ref="H88" si="71">+G88*F88</f>
        <v>0</v>
      </c>
      <c r="I88" s="171"/>
      <c r="J88" s="171">
        <f t="shared" ref="J88" si="72">+I88*F88</f>
        <v>0</v>
      </c>
      <c r="K88" s="170">
        <f t="shared" ref="K88:L88" si="73">+I88+G88</f>
        <v>0</v>
      </c>
      <c r="L88" s="172">
        <f t="shared" si="73"/>
        <v>0</v>
      </c>
      <c r="N88" s="158">
        <f t="shared" si="38"/>
        <v>0</v>
      </c>
      <c r="O88" s="158">
        <f t="shared" si="39"/>
        <v>0</v>
      </c>
      <c r="P88" s="158">
        <f t="shared" si="40"/>
        <v>0</v>
      </c>
      <c r="Q88" s="159">
        <f t="shared" si="41"/>
        <v>0</v>
      </c>
    </row>
    <row r="89" spans="1:17" ht="25.05" hidden="1" customHeight="1" x14ac:dyDescent="0.25">
      <c r="A89" s="164"/>
      <c r="B89" s="165"/>
      <c r="C89" s="166"/>
      <c r="D89" s="166"/>
      <c r="E89" s="167"/>
      <c r="F89" s="168"/>
      <c r="G89" s="169"/>
      <c r="H89" s="170"/>
      <c r="I89" s="171"/>
      <c r="J89" s="171"/>
      <c r="K89" s="170"/>
      <c r="L89" s="172"/>
      <c r="N89" s="158">
        <f t="shared" si="38"/>
        <v>0</v>
      </c>
      <c r="O89" s="158">
        <f t="shared" si="39"/>
        <v>0</v>
      </c>
      <c r="P89" s="158">
        <f t="shared" si="40"/>
        <v>0</v>
      </c>
      <c r="Q89" s="159">
        <f t="shared" si="41"/>
        <v>0</v>
      </c>
    </row>
    <row r="90" spans="1:17" ht="25.05" hidden="1" customHeight="1" x14ac:dyDescent="0.25">
      <c r="A90" s="164"/>
      <c r="B90" s="165"/>
      <c r="C90" s="166"/>
      <c r="D90" s="166"/>
      <c r="E90" s="167"/>
      <c r="F90" s="168"/>
      <c r="G90" s="169"/>
      <c r="H90" s="170">
        <f t="shared" ref="H90:H92" si="74">+G90*F90</f>
        <v>0</v>
      </c>
      <c r="I90" s="171"/>
      <c r="J90" s="171">
        <f t="shared" ref="J90:J92" si="75">+I90*F90</f>
        <v>0</v>
      </c>
      <c r="K90" s="170">
        <f t="shared" ref="K90:L92" si="76">+I90+G90</f>
        <v>0</v>
      </c>
      <c r="L90" s="172">
        <f t="shared" si="76"/>
        <v>0</v>
      </c>
      <c r="N90" s="158">
        <f t="shared" si="38"/>
        <v>0</v>
      </c>
      <c r="O90" s="158">
        <f t="shared" si="39"/>
        <v>0</v>
      </c>
      <c r="P90" s="158">
        <f t="shared" si="40"/>
        <v>0</v>
      </c>
      <c r="Q90" s="159">
        <f t="shared" si="41"/>
        <v>0</v>
      </c>
    </row>
    <row r="91" spans="1:17" ht="25.05" hidden="1" customHeight="1" x14ac:dyDescent="0.25">
      <c r="A91" s="164"/>
      <c r="B91" s="165"/>
      <c r="C91" s="166"/>
      <c r="D91" s="166"/>
      <c r="E91" s="167"/>
      <c r="F91" s="168"/>
      <c r="G91" s="169"/>
      <c r="H91" s="170">
        <f t="shared" si="74"/>
        <v>0</v>
      </c>
      <c r="I91" s="171"/>
      <c r="J91" s="171">
        <f t="shared" si="75"/>
        <v>0</v>
      </c>
      <c r="K91" s="170">
        <f t="shared" si="76"/>
        <v>0</v>
      </c>
      <c r="L91" s="172">
        <f t="shared" si="76"/>
        <v>0</v>
      </c>
      <c r="N91" s="158">
        <f t="shared" si="38"/>
        <v>0</v>
      </c>
      <c r="O91" s="158">
        <f t="shared" si="39"/>
        <v>0</v>
      </c>
      <c r="P91" s="158">
        <f t="shared" si="40"/>
        <v>0</v>
      </c>
      <c r="Q91" s="159">
        <f t="shared" si="41"/>
        <v>0</v>
      </c>
    </row>
    <row r="92" spans="1:17" ht="25.05" hidden="1" customHeight="1" thickBot="1" x14ac:dyDescent="0.3">
      <c r="A92" s="164"/>
      <c r="B92" s="165"/>
      <c r="C92" s="166"/>
      <c r="D92" s="166"/>
      <c r="E92" s="167"/>
      <c r="F92" s="168"/>
      <c r="G92" s="169"/>
      <c r="H92" s="170">
        <f t="shared" si="74"/>
        <v>0</v>
      </c>
      <c r="I92" s="171"/>
      <c r="J92" s="171">
        <f t="shared" si="75"/>
        <v>0</v>
      </c>
      <c r="K92" s="170">
        <f t="shared" si="76"/>
        <v>0</v>
      </c>
      <c r="L92" s="172">
        <f t="shared" si="76"/>
        <v>0</v>
      </c>
      <c r="N92" s="158">
        <f t="shared" si="38"/>
        <v>0</v>
      </c>
      <c r="O92" s="158">
        <f t="shared" si="39"/>
        <v>0</v>
      </c>
      <c r="P92" s="158">
        <f t="shared" si="40"/>
        <v>0</v>
      </c>
      <c r="Q92" s="159">
        <f t="shared" si="41"/>
        <v>0</v>
      </c>
    </row>
    <row r="93" spans="1:17" ht="35.1" customHeight="1" thickBot="1" x14ac:dyDescent="0.3">
      <c r="A93" s="444" t="str">
        <f>CONCATENATE("TOTAL (",A2," ",E2,") =")</f>
        <v>TOTAL (Screed Measurements - Ground floor ) =</v>
      </c>
      <c r="B93" s="445"/>
      <c r="C93" s="445"/>
      <c r="D93" s="445"/>
      <c r="E93" s="445"/>
      <c r="F93" s="446"/>
      <c r="G93" s="173">
        <f t="shared" ref="G93:L93" si="77">SUM(G6:G92)</f>
        <v>2148.3881000000001</v>
      </c>
      <c r="H93" s="173">
        <f t="shared" si="77"/>
        <v>166774.09165999998</v>
      </c>
      <c r="I93" s="174">
        <f t="shared" si="77"/>
        <v>519.46029999999996</v>
      </c>
      <c r="J93" s="174">
        <f t="shared" si="77"/>
        <v>39780.269774</v>
      </c>
      <c r="K93" s="173">
        <f t="shared" si="77"/>
        <v>2667.8484000000003</v>
      </c>
      <c r="L93" s="175">
        <f t="shared" si="77"/>
        <v>206554.36143400002</v>
      </c>
      <c r="N93" s="158">
        <f>+SUM(N6:N92)</f>
        <v>519.46029999999996</v>
      </c>
      <c r="O93" s="158">
        <f>+SUM(O6:O92)</f>
        <v>31.167618000000001</v>
      </c>
      <c r="P93" s="158">
        <f>+SUM(P6:P92)</f>
        <v>2667.8484000000003</v>
      </c>
      <c r="Q93" s="158">
        <f>+SUM(Q6:Q92)</f>
        <v>216.70046800000003</v>
      </c>
    </row>
    <row r="94" spans="1:17" x14ac:dyDescent="0.25">
      <c r="J94" s="179"/>
      <c r="K94" s="180"/>
      <c r="L94" s="180"/>
      <c r="N94" s="147"/>
      <c r="O94" s="147"/>
      <c r="P94" s="147"/>
    </row>
    <row r="95" spans="1:17" s="105" customFormat="1" x14ac:dyDescent="0.25">
      <c r="A95" s="176"/>
      <c r="B95" s="177"/>
      <c r="C95" s="142"/>
      <c r="D95" s="142"/>
      <c r="E95" s="142"/>
      <c r="F95" s="178"/>
      <c r="G95" s="178"/>
      <c r="H95" s="178"/>
      <c r="I95" s="178"/>
      <c r="J95" s="179"/>
      <c r="K95" s="179">
        <f>SUM(K7:K92)</f>
        <v>2667.8484000000003</v>
      </c>
      <c r="L95" s="179">
        <f>SUM(L7:L92)</f>
        <v>206554.36143400002</v>
      </c>
      <c r="M95" s="142"/>
      <c r="N95" s="147"/>
      <c r="O95" s="147"/>
      <c r="P95" s="147"/>
    </row>
    <row r="96" spans="1:17" s="105" customFormat="1" x14ac:dyDescent="0.25">
      <c r="A96" s="176"/>
      <c r="B96" s="181">
        <f>+A6</f>
        <v>0</v>
      </c>
      <c r="C96" s="182"/>
      <c r="D96" s="182"/>
      <c r="E96" s="182"/>
      <c r="F96" s="183"/>
      <c r="G96" s="184"/>
      <c r="H96" s="184"/>
      <c r="I96" s="185"/>
      <c r="J96" s="185"/>
      <c r="K96" s="184"/>
      <c r="L96" s="184"/>
      <c r="M96" s="149"/>
      <c r="N96" s="147"/>
      <c r="O96" s="147"/>
      <c r="P96" s="147"/>
    </row>
    <row r="97" spans="1:16" s="105" customFormat="1" ht="25.05" customHeight="1" x14ac:dyDescent="0.25">
      <c r="A97" s="176"/>
      <c r="B97" s="186" t="str">
        <f>A10</f>
        <v>From 51mm to 60mm thick</v>
      </c>
      <c r="C97" s="187"/>
      <c r="D97" s="187"/>
      <c r="E97" s="187"/>
      <c r="F97" s="188"/>
      <c r="G97" s="189">
        <f>+SUM(G11:G27)</f>
        <v>1300.98</v>
      </c>
      <c r="H97" s="189">
        <f t="shared" ref="H97:L97" si="78">+SUM(H11:H27)</f>
        <v>75053.536199999988</v>
      </c>
      <c r="I97" s="190">
        <f t="shared" si="78"/>
        <v>0</v>
      </c>
      <c r="J97" s="190">
        <f t="shared" si="78"/>
        <v>0</v>
      </c>
      <c r="K97" s="189">
        <f t="shared" si="78"/>
        <v>1300.98</v>
      </c>
      <c r="L97" s="189">
        <f t="shared" si="78"/>
        <v>75053.536199999988</v>
      </c>
      <c r="M97" s="149"/>
      <c r="N97" s="147"/>
      <c r="O97" s="147"/>
      <c r="P97" s="147"/>
    </row>
    <row r="98" spans="1:16" s="105" customFormat="1" ht="33.75" customHeight="1" x14ac:dyDescent="0.25">
      <c r="A98" s="176"/>
      <c r="B98" s="181" t="str">
        <f>A28</f>
        <v>From 91mm to 100mm thick</v>
      </c>
      <c r="C98" s="182"/>
      <c r="D98" s="182"/>
      <c r="E98" s="182"/>
      <c r="F98" s="183"/>
      <c r="G98" s="184">
        <f>SUM(G29:G32)</f>
        <v>101.48</v>
      </c>
      <c r="H98" s="184">
        <f t="shared" ref="H98:L98" si="79">SUM(H29:H32)</f>
        <v>7419.2027999999991</v>
      </c>
      <c r="I98" s="185">
        <f t="shared" si="79"/>
        <v>0</v>
      </c>
      <c r="J98" s="185">
        <f t="shared" si="79"/>
        <v>0</v>
      </c>
      <c r="K98" s="184">
        <f t="shared" si="79"/>
        <v>101.48</v>
      </c>
      <c r="L98" s="184">
        <f t="shared" si="79"/>
        <v>7419.2027999999991</v>
      </c>
      <c r="M98" s="149"/>
      <c r="N98" s="147"/>
      <c r="O98" s="147"/>
      <c r="P98" s="147"/>
    </row>
    <row r="99" spans="1:16" s="105" customFormat="1" ht="31.5" customHeight="1" x14ac:dyDescent="0.25">
      <c r="A99" s="176"/>
      <c r="B99" s="181" t="str">
        <f>A38</f>
        <v>Upto 180 mm thick</v>
      </c>
      <c r="C99" s="182"/>
      <c r="D99" s="182"/>
      <c r="E99" s="182"/>
      <c r="F99" s="183"/>
      <c r="G99" s="184">
        <f>SUM(G39:G47)</f>
        <v>282.52999999999997</v>
      </c>
      <c r="H99" s="184">
        <f t="shared" ref="H99:L99" si="80">SUM(H39:H47)</f>
        <v>32279.052499999998</v>
      </c>
      <c r="I99" s="185">
        <f t="shared" si="80"/>
        <v>0</v>
      </c>
      <c r="J99" s="185">
        <f t="shared" si="80"/>
        <v>0</v>
      </c>
      <c r="K99" s="184">
        <f t="shared" si="80"/>
        <v>282.52999999999997</v>
      </c>
      <c r="L99" s="184">
        <f t="shared" si="80"/>
        <v>32279.052499999998</v>
      </c>
      <c r="M99" s="149"/>
      <c r="N99" s="147"/>
      <c r="O99" s="147"/>
      <c r="P99" s="147"/>
    </row>
    <row r="100" spans="1:16" s="105" customFormat="1" ht="31.5" customHeight="1" x14ac:dyDescent="0.25">
      <c r="A100" s="176"/>
      <c r="B100" s="181" t="str">
        <f>A33</f>
        <v>Upto 170 mm thick</v>
      </c>
      <c r="C100" s="182"/>
      <c r="D100" s="182"/>
      <c r="E100" s="182"/>
      <c r="F100" s="183"/>
      <c r="G100" s="184">
        <f>SUM(G34:G37)</f>
        <v>29.340000000000003</v>
      </c>
      <c r="H100" s="184">
        <f t="shared" ref="H100:L100" si="81">SUM(H34:H37)</f>
        <v>2887.0560000000005</v>
      </c>
      <c r="I100" s="185">
        <f t="shared" si="81"/>
        <v>0</v>
      </c>
      <c r="J100" s="185">
        <f t="shared" si="81"/>
        <v>0</v>
      </c>
      <c r="K100" s="184">
        <f t="shared" si="81"/>
        <v>29.340000000000003</v>
      </c>
      <c r="L100" s="184">
        <f t="shared" si="81"/>
        <v>2887.0560000000005</v>
      </c>
      <c r="M100" s="149"/>
      <c r="N100" s="147"/>
      <c r="O100" s="147"/>
      <c r="P100" s="147"/>
    </row>
    <row r="101" spans="1:16" s="105" customFormat="1" ht="31.5" customHeight="1" x14ac:dyDescent="0.25">
      <c r="A101" s="176"/>
      <c r="B101" s="181" t="str">
        <f>A48</f>
        <v>171- 180 mm thick - PREPACKED SCREED</v>
      </c>
      <c r="C101" s="182"/>
      <c r="D101" s="182"/>
      <c r="E101" s="182"/>
      <c r="F101" s="183"/>
      <c r="G101" s="184">
        <f>SUM(G49:G53)</f>
        <v>123.93899999999999</v>
      </c>
      <c r="H101" s="184">
        <f t="shared" ref="H101:L101" si="82">SUM(H49:H53)</f>
        <v>22194.720699999998</v>
      </c>
      <c r="I101" s="185">
        <f t="shared" si="82"/>
        <v>0</v>
      </c>
      <c r="J101" s="185">
        <f t="shared" si="82"/>
        <v>0</v>
      </c>
      <c r="K101" s="184">
        <f t="shared" si="82"/>
        <v>123.93899999999999</v>
      </c>
      <c r="L101" s="184">
        <f t="shared" si="82"/>
        <v>22194.720699999998</v>
      </c>
      <c r="M101" s="149"/>
      <c r="N101" s="147"/>
      <c r="O101" s="147"/>
      <c r="P101" s="147"/>
    </row>
    <row r="102" spans="1:16" s="105" customFormat="1" ht="25.05" customHeight="1" x14ac:dyDescent="0.25">
      <c r="A102" s="176"/>
      <c r="B102" s="186" t="str">
        <f>A54</f>
        <v>Upto 200 mm thick</v>
      </c>
      <c r="C102" s="187"/>
      <c r="D102" s="187"/>
      <c r="E102" s="187"/>
      <c r="F102" s="188"/>
      <c r="G102" s="189">
        <f>SUM(G55:G56)</f>
        <v>16</v>
      </c>
      <c r="H102" s="189">
        <f t="shared" ref="H102:L102" si="83">SUM(H55:H56)</f>
        <v>1940</v>
      </c>
      <c r="I102" s="190">
        <f t="shared" si="83"/>
        <v>0</v>
      </c>
      <c r="J102" s="190">
        <f t="shared" si="83"/>
        <v>0</v>
      </c>
      <c r="K102" s="189">
        <f t="shared" si="83"/>
        <v>16</v>
      </c>
      <c r="L102" s="189">
        <f t="shared" si="83"/>
        <v>1940</v>
      </c>
      <c r="M102" s="149"/>
      <c r="N102" s="147"/>
      <c r="O102" s="147"/>
      <c r="P102" s="147"/>
    </row>
    <row r="103" spans="1:16" s="105" customFormat="1" x14ac:dyDescent="0.25">
      <c r="A103" s="176"/>
      <c r="B103" s="181"/>
      <c r="C103" s="182"/>
      <c r="D103" s="182"/>
      <c r="E103" s="182"/>
      <c r="F103" s="183"/>
      <c r="G103" s="184"/>
      <c r="H103" s="184"/>
      <c r="I103" s="185"/>
      <c r="J103" s="185"/>
      <c r="K103" s="184"/>
      <c r="L103" s="184"/>
      <c r="M103" s="149"/>
      <c r="N103" s="147"/>
      <c r="O103" s="147"/>
      <c r="P103" s="147"/>
    </row>
    <row r="104" spans="1:16" s="105" customFormat="1" ht="25.05" customHeight="1" x14ac:dyDescent="0.25">
      <c r="A104" s="176"/>
      <c r="B104" s="186" t="str">
        <f>A57</f>
        <v>From 41-50mm thick(Pump MACHINE )</v>
      </c>
      <c r="C104" s="187"/>
      <c r="D104" s="187"/>
      <c r="E104" s="187"/>
      <c r="F104" s="188"/>
      <c r="G104" s="189">
        <f t="shared" ref="G104:L104" si="84">SUM(G58:G62)</f>
        <v>4.7870999999999997</v>
      </c>
      <c r="H104" s="189">
        <f t="shared" si="84"/>
        <v>381.58505999999994</v>
      </c>
      <c r="I104" s="190">
        <f t="shared" si="84"/>
        <v>0</v>
      </c>
      <c r="J104" s="190">
        <f t="shared" si="84"/>
        <v>0</v>
      </c>
      <c r="K104" s="189">
        <f t="shared" si="84"/>
        <v>4.7870999999999997</v>
      </c>
      <c r="L104" s="189">
        <f t="shared" si="84"/>
        <v>381.58505999999994</v>
      </c>
      <c r="M104" s="149"/>
      <c r="N104" s="147"/>
      <c r="O104" s="147"/>
      <c r="P104" s="147"/>
    </row>
    <row r="105" spans="1:16" s="105" customFormat="1" x14ac:dyDescent="0.25">
      <c r="A105" s="176"/>
      <c r="B105" s="181"/>
      <c r="C105" s="182"/>
      <c r="D105" s="182"/>
      <c r="E105" s="182"/>
      <c r="F105" s="183"/>
      <c r="G105" s="184"/>
      <c r="H105" s="184"/>
      <c r="I105" s="185"/>
      <c r="J105" s="185"/>
      <c r="K105" s="184"/>
      <c r="L105" s="184"/>
      <c r="M105" s="149"/>
      <c r="N105" s="147"/>
      <c r="O105" s="147"/>
      <c r="P105" s="147"/>
    </row>
    <row r="106" spans="1:16" s="105" customFormat="1" ht="25.05" customHeight="1" x14ac:dyDescent="0.25">
      <c r="A106" s="176"/>
      <c r="B106" s="186" t="str">
        <f>A63</f>
        <v>From 51-60mm thick(Pump MACHINE )</v>
      </c>
      <c r="C106" s="187"/>
      <c r="D106" s="187"/>
      <c r="E106" s="187"/>
      <c r="F106" s="188"/>
      <c r="G106" s="189">
        <f>SUM(G64:G80)</f>
        <v>289.33199999999999</v>
      </c>
      <c r="H106" s="189">
        <f t="shared" ref="H106:L106" si="85">SUM(H64:H80)</f>
        <v>24618.938399999999</v>
      </c>
      <c r="I106" s="190">
        <f t="shared" si="85"/>
        <v>519.46029999999996</v>
      </c>
      <c r="J106" s="190">
        <f t="shared" si="85"/>
        <v>39780.269774</v>
      </c>
      <c r="K106" s="189">
        <f t="shared" si="85"/>
        <v>808.79230000000007</v>
      </c>
      <c r="L106" s="189">
        <f t="shared" si="85"/>
        <v>64399.208173999999</v>
      </c>
      <c r="M106" s="149"/>
      <c r="N106" s="147"/>
      <c r="O106" s="147"/>
      <c r="P106" s="147"/>
    </row>
    <row r="107" spans="1:16" s="105" customFormat="1" ht="25.05" customHeight="1" x14ac:dyDescent="0.25">
      <c r="A107" s="176"/>
      <c r="B107" s="193" t="s">
        <v>45</v>
      </c>
      <c r="C107" s="194"/>
      <c r="D107" s="194"/>
      <c r="E107" s="194"/>
      <c r="F107" s="194"/>
      <c r="G107" s="192">
        <f t="shared" ref="G107:L107" si="86">SUM(G96:G106)</f>
        <v>2148.3881000000001</v>
      </c>
      <c r="H107" s="192">
        <f t="shared" si="86"/>
        <v>166774.09165999998</v>
      </c>
      <c r="I107" s="192">
        <f t="shared" si="86"/>
        <v>519.46029999999996</v>
      </c>
      <c r="J107" s="192">
        <f t="shared" si="86"/>
        <v>39780.269774</v>
      </c>
      <c r="K107" s="192">
        <f t="shared" si="86"/>
        <v>2667.8483999999999</v>
      </c>
      <c r="L107" s="192">
        <f t="shared" si="86"/>
        <v>206554.36143399999</v>
      </c>
      <c r="M107" s="142"/>
    </row>
    <row r="110" spans="1:16" s="105" customFormat="1" x14ac:dyDescent="0.25">
      <c r="A110" s="176"/>
      <c r="B110" s="177"/>
      <c r="C110" s="142"/>
      <c r="D110" s="142"/>
      <c r="E110" s="142"/>
      <c r="F110" s="178"/>
      <c r="G110" s="191"/>
      <c r="H110" s="178"/>
      <c r="I110" s="178"/>
      <c r="J110" s="178"/>
      <c r="K110" s="178"/>
      <c r="L110" s="178"/>
      <c r="M110" s="142"/>
    </row>
  </sheetData>
  <mergeCells count="28">
    <mergeCell ref="N4:N5"/>
    <mergeCell ref="O4:O5"/>
    <mergeCell ref="P4:P5"/>
    <mergeCell ref="Q4:Q5"/>
    <mergeCell ref="A93:F93"/>
    <mergeCell ref="A10:F10"/>
    <mergeCell ref="A54:F54"/>
    <mergeCell ref="A57:F57"/>
    <mergeCell ref="A63:F63"/>
    <mergeCell ref="A81:F81"/>
    <mergeCell ref="A87:F87"/>
    <mergeCell ref="A7:F7"/>
    <mergeCell ref="A38:F38"/>
    <mergeCell ref="A28:F28"/>
    <mergeCell ref="A48:F48"/>
    <mergeCell ref="A33:F33"/>
    <mergeCell ref="K2:L2"/>
    <mergeCell ref="K3:L3"/>
    <mergeCell ref="A4:A5"/>
    <mergeCell ref="B4:B5"/>
    <mergeCell ref="C4:C5"/>
    <mergeCell ref="E4:E5"/>
    <mergeCell ref="F4:F5"/>
    <mergeCell ref="G4:H4"/>
    <mergeCell ref="I4:J4"/>
    <mergeCell ref="K4:K5"/>
    <mergeCell ref="L4:L5"/>
    <mergeCell ref="D4:D5"/>
  </mergeCells>
  <phoneticPr fontId="67" type="noConversion"/>
  <printOptions horizontalCentered="1"/>
  <pageMargins left="0.25" right="0.25" top="0.75" bottom="0.75" header="0.3" footer="0.3"/>
  <pageSetup paperSize="9" scale="36"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39997558519241921"/>
    <pageSetUpPr fitToPage="1"/>
  </sheetPr>
  <dimension ref="A1:R57"/>
  <sheetViews>
    <sheetView zoomScale="85" zoomScaleNormal="85" zoomScaleSheetLayoutView="85" workbookViewId="0">
      <selection activeCell="K20" sqref="K20"/>
    </sheetView>
  </sheetViews>
  <sheetFormatPr defaultColWidth="9.21875" defaultRowHeight="13.2" x14ac:dyDescent="0.25"/>
  <cols>
    <col min="1" max="1" width="3.77734375" style="176" customWidth="1"/>
    <col min="2" max="2" width="28.77734375" style="177" customWidth="1"/>
    <col min="3" max="4" width="14.777343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8" s="111" customFormat="1" x14ac:dyDescent="0.25">
      <c r="A1" s="115"/>
      <c r="B1" s="145"/>
      <c r="F1" s="134"/>
      <c r="G1" s="134"/>
      <c r="H1" s="134"/>
      <c r="I1" s="134"/>
      <c r="J1" s="134"/>
      <c r="K1" s="134"/>
      <c r="L1" s="146" t="s">
        <v>52</v>
      </c>
      <c r="N1" s="147"/>
      <c r="O1" s="147"/>
      <c r="P1" s="147"/>
      <c r="Q1" s="147"/>
    </row>
    <row r="2" spans="1:18" s="111" customFormat="1" x14ac:dyDescent="0.25">
      <c r="A2" s="148" t="s">
        <v>306</v>
      </c>
      <c r="B2" s="145"/>
      <c r="C2" s="149"/>
      <c r="D2" s="149"/>
      <c r="E2" s="149"/>
      <c r="F2" s="134"/>
      <c r="G2" s="134"/>
      <c r="H2" s="134"/>
      <c r="I2" s="134"/>
      <c r="J2" s="134"/>
      <c r="K2" s="424">
        <f>+'1172-001'!H11</f>
        <v>44977</v>
      </c>
      <c r="L2" s="424"/>
      <c r="N2" s="147"/>
      <c r="O2" s="147"/>
      <c r="P2" s="147"/>
      <c r="Q2" s="147"/>
    </row>
    <row r="3" spans="1:18" s="111" customFormat="1" ht="13.8" thickBot="1" x14ac:dyDescent="0.3">
      <c r="A3" s="115"/>
      <c r="B3" s="145"/>
      <c r="F3" s="134"/>
      <c r="G3" s="134"/>
      <c r="H3" s="134"/>
      <c r="I3" s="134"/>
      <c r="J3" s="134"/>
      <c r="K3" s="424" t="str">
        <f>+'1172-001'!H12</f>
        <v>PY-2927-1172-009</v>
      </c>
      <c r="L3" s="424"/>
      <c r="N3" s="147"/>
      <c r="O3" s="147"/>
      <c r="P3" s="147"/>
      <c r="Q3" s="147"/>
    </row>
    <row r="4" spans="1:18"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8"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8" ht="15" customHeight="1" x14ac:dyDescent="0.25">
      <c r="A6" s="150"/>
      <c r="B6" s="151"/>
      <c r="C6" s="152"/>
      <c r="D6" s="152"/>
      <c r="E6" s="152"/>
      <c r="F6" s="153"/>
      <c r="G6" s="154"/>
      <c r="H6" s="155"/>
      <c r="I6" s="156"/>
      <c r="J6" s="156"/>
      <c r="K6" s="155"/>
      <c r="L6" s="157"/>
      <c r="N6" s="158"/>
      <c r="O6" s="158"/>
      <c r="P6" s="158"/>
      <c r="Q6" s="159"/>
    </row>
    <row r="7" spans="1:18" ht="15.75" customHeight="1" x14ac:dyDescent="0.25">
      <c r="A7" s="441" t="s">
        <v>111</v>
      </c>
      <c r="B7" s="442"/>
      <c r="C7" s="442"/>
      <c r="D7" s="442"/>
      <c r="E7" s="442"/>
      <c r="F7" s="443"/>
      <c r="G7" s="160"/>
      <c r="H7" s="161"/>
      <c r="I7" s="162"/>
      <c r="J7" s="162"/>
      <c r="K7" s="161"/>
      <c r="L7" s="163"/>
      <c r="N7" s="158"/>
      <c r="O7" s="158"/>
      <c r="P7" s="158"/>
      <c r="Q7" s="159"/>
    </row>
    <row r="8" spans="1:18" ht="15" customHeight="1" x14ac:dyDescent="0.25">
      <c r="A8" s="164"/>
      <c r="B8" s="165"/>
      <c r="C8" s="166"/>
      <c r="D8" s="166"/>
      <c r="E8" s="167"/>
      <c r="F8" s="168"/>
      <c r="G8" s="169"/>
      <c r="H8" s="170">
        <f>+G8*F8</f>
        <v>0</v>
      </c>
      <c r="I8" s="171"/>
      <c r="J8" s="171">
        <f>+I8*F8</f>
        <v>0</v>
      </c>
      <c r="K8" s="170">
        <f>+I8+G8</f>
        <v>0</v>
      </c>
      <c r="L8" s="172">
        <f>+J8+H8</f>
        <v>0</v>
      </c>
      <c r="N8" s="158">
        <f>+I8</f>
        <v>0</v>
      </c>
      <c r="O8" s="158">
        <f>+I8*E8/1000</f>
        <v>0</v>
      </c>
      <c r="P8" s="158">
        <f>+K8</f>
        <v>0</v>
      </c>
      <c r="Q8" s="159">
        <f>+K8*E8/1000</f>
        <v>0</v>
      </c>
      <c r="R8" s="142" t="s">
        <v>235</v>
      </c>
    </row>
    <row r="9" spans="1:18" ht="15" customHeight="1" x14ac:dyDescent="0.25">
      <c r="A9" s="164"/>
      <c r="B9" s="165"/>
      <c r="C9" s="166"/>
      <c r="D9" s="166"/>
      <c r="E9" s="167"/>
      <c r="F9" s="168"/>
      <c r="G9" s="169"/>
      <c r="H9" s="170">
        <f t="shared" ref="H9" si="0">+G9*F9</f>
        <v>0</v>
      </c>
      <c r="I9" s="171"/>
      <c r="J9" s="171">
        <f t="shared" ref="J9" si="1">+I9*F9</f>
        <v>0</v>
      </c>
      <c r="K9" s="170">
        <f t="shared" ref="K9:L18" si="2">+I9+G9</f>
        <v>0</v>
      </c>
      <c r="L9" s="172">
        <f t="shared" si="2"/>
        <v>0</v>
      </c>
      <c r="N9" s="158">
        <f t="shared" ref="N9:N42" si="3">+I9</f>
        <v>0</v>
      </c>
      <c r="O9" s="158">
        <f t="shared" ref="O9:O42" si="4">+I9*E9/1000</f>
        <v>0</v>
      </c>
      <c r="P9" s="158">
        <f t="shared" ref="P9:P42" si="5">+K9</f>
        <v>0</v>
      </c>
      <c r="Q9" s="159">
        <f t="shared" ref="Q9:Q42" si="6">+K9*E9/1000</f>
        <v>0</v>
      </c>
    </row>
    <row r="10" spans="1:18" ht="15.75" customHeight="1" x14ac:dyDescent="0.25">
      <c r="A10" s="441" t="s">
        <v>112</v>
      </c>
      <c r="B10" s="442"/>
      <c r="C10" s="442"/>
      <c r="D10" s="442"/>
      <c r="E10" s="442"/>
      <c r="F10" s="443"/>
      <c r="G10" s="160"/>
      <c r="H10" s="161"/>
      <c r="I10" s="162"/>
      <c r="J10" s="162"/>
      <c r="K10" s="161"/>
      <c r="L10" s="163"/>
      <c r="N10" s="158">
        <f t="shared" si="3"/>
        <v>0</v>
      </c>
      <c r="O10" s="158">
        <f t="shared" si="4"/>
        <v>0</v>
      </c>
      <c r="P10" s="158">
        <f t="shared" si="5"/>
        <v>0</v>
      </c>
      <c r="Q10" s="159">
        <f t="shared" si="6"/>
        <v>0</v>
      </c>
    </row>
    <row r="11" spans="1:18" ht="30" customHeight="1" x14ac:dyDescent="0.25">
      <c r="A11" s="164"/>
      <c r="B11" s="165"/>
      <c r="C11" s="166"/>
      <c r="D11" s="166"/>
      <c r="E11" s="167"/>
      <c r="F11" s="168">
        <v>57.69</v>
      </c>
      <c r="G11" s="169"/>
      <c r="H11" s="170"/>
      <c r="I11" s="171"/>
      <c r="J11" s="171"/>
      <c r="K11" s="170"/>
      <c r="L11" s="172"/>
      <c r="N11" s="158">
        <f t="shared" si="3"/>
        <v>0</v>
      </c>
      <c r="O11" s="158">
        <f t="shared" si="4"/>
        <v>0</v>
      </c>
      <c r="P11" s="158">
        <f t="shared" si="5"/>
        <v>0</v>
      </c>
      <c r="Q11" s="159">
        <f t="shared" si="6"/>
        <v>0</v>
      </c>
    </row>
    <row r="12" spans="1:18" ht="28.5" customHeight="1" x14ac:dyDescent="0.25">
      <c r="A12" s="164"/>
      <c r="B12" s="165"/>
      <c r="C12" s="166"/>
      <c r="D12" s="166"/>
      <c r="E12" s="167"/>
      <c r="F12" s="168"/>
      <c r="G12" s="169"/>
      <c r="H12" s="170"/>
      <c r="I12" s="171"/>
      <c r="J12" s="171"/>
      <c r="K12" s="170"/>
      <c r="L12" s="172"/>
      <c r="N12" s="158">
        <f t="shared" si="3"/>
        <v>0</v>
      </c>
      <c r="O12" s="158">
        <f t="shared" si="4"/>
        <v>0</v>
      </c>
      <c r="P12" s="158">
        <f t="shared" si="5"/>
        <v>0</v>
      </c>
      <c r="Q12" s="159">
        <f t="shared" si="6"/>
        <v>0</v>
      </c>
    </row>
    <row r="13" spans="1:18" ht="30" customHeight="1" x14ac:dyDescent="0.25">
      <c r="A13" s="164"/>
      <c r="B13" s="165"/>
      <c r="C13" s="166"/>
      <c r="D13" s="166"/>
      <c r="E13" s="167"/>
      <c r="F13" s="168"/>
      <c r="G13" s="169"/>
      <c r="H13" s="170"/>
      <c r="I13" s="171"/>
      <c r="J13" s="171"/>
      <c r="K13" s="170"/>
      <c r="L13" s="172"/>
      <c r="N13" s="158">
        <f t="shared" si="3"/>
        <v>0</v>
      </c>
      <c r="O13" s="158">
        <f t="shared" si="4"/>
        <v>0</v>
      </c>
      <c r="P13" s="158">
        <f t="shared" si="5"/>
        <v>0</v>
      </c>
      <c r="Q13" s="159">
        <f t="shared" si="6"/>
        <v>0</v>
      </c>
    </row>
    <row r="14" spans="1:18" ht="30" customHeight="1" x14ac:dyDescent="0.25">
      <c r="A14" s="164"/>
      <c r="B14" s="165"/>
      <c r="C14" s="166"/>
      <c r="D14" s="166"/>
      <c r="E14" s="167"/>
      <c r="F14" s="168"/>
      <c r="G14" s="169"/>
      <c r="H14" s="170"/>
      <c r="I14" s="171"/>
      <c r="J14" s="171"/>
      <c r="K14" s="170"/>
      <c r="L14" s="172"/>
      <c r="N14" s="158">
        <f t="shared" si="3"/>
        <v>0</v>
      </c>
      <c r="O14" s="158">
        <f t="shared" si="4"/>
        <v>0</v>
      </c>
      <c r="P14" s="158">
        <f t="shared" si="5"/>
        <v>0</v>
      </c>
      <c r="Q14" s="159">
        <f t="shared" si="6"/>
        <v>0</v>
      </c>
    </row>
    <row r="15" spans="1:18" ht="15.75" customHeight="1" x14ac:dyDescent="0.25">
      <c r="A15" s="441" t="s">
        <v>113</v>
      </c>
      <c r="B15" s="442"/>
      <c r="C15" s="442"/>
      <c r="D15" s="442"/>
      <c r="E15" s="442"/>
      <c r="F15" s="443"/>
      <c r="G15" s="160"/>
      <c r="H15" s="161"/>
      <c r="I15" s="162"/>
      <c r="J15" s="162"/>
      <c r="K15" s="161"/>
      <c r="L15" s="163"/>
      <c r="N15" s="158">
        <f t="shared" si="3"/>
        <v>0</v>
      </c>
      <c r="O15" s="158">
        <f t="shared" si="4"/>
        <v>0</v>
      </c>
      <c r="P15" s="158">
        <f t="shared" si="5"/>
        <v>0</v>
      </c>
      <c r="Q15" s="159">
        <f t="shared" si="6"/>
        <v>0</v>
      </c>
    </row>
    <row r="16" spans="1:18" ht="31.5" customHeight="1" x14ac:dyDescent="0.25">
      <c r="A16" s="164"/>
      <c r="B16" s="165"/>
      <c r="C16" s="166"/>
      <c r="D16" s="166"/>
      <c r="E16" s="167"/>
      <c r="F16" s="168"/>
      <c r="G16" s="169">
        <v>0</v>
      </c>
      <c r="H16" s="170">
        <v>0</v>
      </c>
      <c r="I16" s="171"/>
      <c r="J16" s="171"/>
      <c r="K16" s="170">
        <f t="shared" si="2"/>
        <v>0</v>
      </c>
      <c r="L16" s="172">
        <f t="shared" si="2"/>
        <v>0</v>
      </c>
      <c r="N16" s="158">
        <f t="shared" si="3"/>
        <v>0</v>
      </c>
      <c r="O16" s="158">
        <f t="shared" si="4"/>
        <v>0</v>
      </c>
      <c r="P16" s="158">
        <f t="shared" si="5"/>
        <v>0</v>
      </c>
      <c r="Q16" s="159">
        <f t="shared" si="6"/>
        <v>0</v>
      </c>
    </row>
    <row r="17" spans="1:17" ht="15" customHeight="1" x14ac:dyDescent="0.25">
      <c r="A17" s="164"/>
      <c r="B17" s="165"/>
      <c r="C17" s="166"/>
      <c r="D17" s="166"/>
      <c r="E17" s="167"/>
      <c r="F17" s="168"/>
      <c r="G17" s="169"/>
      <c r="H17" s="170"/>
      <c r="I17" s="171"/>
      <c r="J17" s="171"/>
      <c r="K17" s="170"/>
      <c r="L17" s="172"/>
      <c r="N17" s="158">
        <f t="shared" si="3"/>
        <v>0</v>
      </c>
      <c r="O17" s="158">
        <f t="shared" si="4"/>
        <v>0</v>
      </c>
      <c r="P17" s="158">
        <f t="shared" si="5"/>
        <v>0</v>
      </c>
      <c r="Q17" s="159">
        <f t="shared" si="6"/>
        <v>0</v>
      </c>
    </row>
    <row r="18" spans="1:17" ht="15" customHeight="1" x14ac:dyDescent="0.25">
      <c r="A18" s="164"/>
      <c r="B18" s="165"/>
      <c r="C18" s="166"/>
      <c r="D18" s="166"/>
      <c r="E18" s="167"/>
      <c r="F18" s="168"/>
      <c r="G18" s="169">
        <v>0</v>
      </c>
      <c r="H18" s="170">
        <v>0</v>
      </c>
      <c r="I18" s="171"/>
      <c r="J18" s="171"/>
      <c r="K18" s="170">
        <f t="shared" si="2"/>
        <v>0</v>
      </c>
      <c r="L18" s="172">
        <f t="shared" si="2"/>
        <v>0</v>
      </c>
      <c r="N18" s="158">
        <f t="shared" si="3"/>
        <v>0</v>
      </c>
      <c r="O18" s="158">
        <f t="shared" si="4"/>
        <v>0</v>
      </c>
      <c r="P18" s="158">
        <f t="shared" si="5"/>
        <v>0</v>
      </c>
      <c r="Q18" s="159">
        <f t="shared" si="6"/>
        <v>0</v>
      </c>
    </row>
    <row r="19" spans="1:17" ht="15.75" customHeight="1" x14ac:dyDescent="0.25">
      <c r="A19" s="441" t="s">
        <v>114</v>
      </c>
      <c r="B19" s="442"/>
      <c r="C19" s="442"/>
      <c r="D19" s="442"/>
      <c r="E19" s="442"/>
      <c r="F19" s="443"/>
      <c r="G19" s="160"/>
      <c r="H19" s="161"/>
      <c r="I19" s="162"/>
      <c r="J19" s="162"/>
      <c r="K19" s="161"/>
      <c r="L19" s="163"/>
      <c r="N19" s="158">
        <f t="shared" si="3"/>
        <v>0</v>
      </c>
      <c r="O19" s="158">
        <f t="shared" si="4"/>
        <v>0</v>
      </c>
      <c r="P19" s="158">
        <f t="shared" si="5"/>
        <v>0</v>
      </c>
      <c r="Q19" s="159">
        <f t="shared" si="6"/>
        <v>0</v>
      </c>
    </row>
    <row r="20" spans="1:17" ht="31.5" customHeight="1" x14ac:dyDescent="0.25">
      <c r="A20" s="164">
        <v>1</v>
      </c>
      <c r="B20" s="165" t="s">
        <v>307</v>
      </c>
      <c r="C20" s="166"/>
      <c r="D20" s="166" t="s">
        <v>308</v>
      </c>
      <c r="E20" s="167">
        <v>75</v>
      </c>
      <c r="F20" s="168">
        <v>65.05</v>
      </c>
      <c r="G20" s="169">
        <v>19.2</v>
      </c>
      <c r="H20" s="170">
        <v>1248.9599999999998</v>
      </c>
      <c r="I20" s="171"/>
      <c r="J20" s="171">
        <f t="shared" ref="J20" si="7">+I20*F20</f>
        <v>0</v>
      </c>
      <c r="K20" s="170">
        <f t="shared" ref="K20" si="8">+I20+G20</f>
        <v>19.2</v>
      </c>
      <c r="L20" s="172">
        <f t="shared" ref="L20" si="9">+J20+H20</f>
        <v>1248.9599999999998</v>
      </c>
      <c r="N20" s="158">
        <f t="shared" si="3"/>
        <v>0</v>
      </c>
      <c r="O20" s="158">
        <f t="shared" si="4"/>
        <v>0</v>
      </c>
      <c r="P20" s="158">
        <f t="shared" si="5"/>
        <v>19.2</v>
      </c>
      <c r="Q20" s="159">
        <f t="shared" si="6"/>
        <v>1.44</v>
      </c>
    </row>
    <row r="21" spans="1:17" ht="43.5" customHeight="1" x14ac:dyDescent="0.25">
      <c r="A21" s="164"/>
      <c r="B21" s="165"/>
      <c r="C21" s="166"/>
      <c r="D21" s="166"/>
      <c r="E21" s="167"/>
      <c r="F21" s="168"/>
      <c r="G21" s="169"/>
      <c r="H21" s="170"/>
      <c r="I21" s="171"/>
      <c r="J21" s="171"/>
      <c r="K21" s="170"/>
      <c r="L21" s="172"/>
      <c r="N21" s="158">
        <f t="shared" si="3"/>
        <v>0</v>
      </c>
      <c r="O21" s="158">
        <f t="shared" si="4"/>
        <v>0</v>
      </c>
      <c r="P21" s="158">
        <f t="shared" si="5"/>
        <v>0</v>
      </c>
      <c r="Q21" s="159">
        <f t="shared" si="6"/>
        <v>0</v>
      </c>
    </row>
    <row r="22" spans="1:17" ht="15" customHeight="1" x14ac:dyDescent="0.25">
      <c r="A22" s="164"/>
      <c r="B22" s="165"/>
      <c r="C22" s="166"/>
      <c r="D22" s="166"/>
      <c r="E22" s="167"/>
      <c r="F22" s="168"/>
      <c r="G22" s="169"/>
      <c r="H22" s="170">
        <f t="shared" ref="H22:H36" si="10">+G22*F22</f>
        <v>0</v>
      </c>
      <c r="I22" s="171"/>
      <c r="J22" s="171"/>
      <c r="K22" s="170">
        <f t="shared" ref="K22:L35" si="11">+I22+G22</f>
        <v>0</v>
      </c>
      <c r="L22" s="172">
        <f t="shared" si="11"/>
        <v>0</v>
      </c>
      <c r="N22" s="158">
        <f t="shared" si="3"/>
        <v>0</v>
      </c>
      <c r="O22" s="158">
        <f t="shared" si="4"/>
        <v>0</v>
      </c>
      <c r="P22" s="158">
        <f t="shared" si="5"/>
        <v>0</v>
      </c>
      <c r="Q22" s="159">
        <f t="shared" si="6"/>
        <v>0</v>
      </c>
    </row>
    <row r="23" spans="1:17" ht="15" customHeight="1" x14ac:dyDescent="0.25">
      <c r="A23" s="164"/>
      <c r="B23" s="165"/>
      <c r="C23" s="166"/>
      <c r="D23" s="166"/>
      <c r="E23" s="167"/>
      <c r="F23" s="168"/>
      <c r="G23" s="169"/>
      <c r="H23" s="170">
        <f t="shared" si="10"/>
        <v>0</v>
      </c>
      <c r="I23" s="171"/>
      <c r="J23" s="171"/>
      <c r="K23" s="170">
        <f t="shared" si="11"/>
        <v>0</v>
      </c>
      <c r="L23" s="172">
        <f t="shared" si="11"/>
        <v>0</v>
      </c>
      <c r="N23" s="158">
        <f t="shared" si="3"/>
        <v>0</v>
      </c>
      <c r="O23" s="158">
        <f t="shared" si="4"/>
        <v>0</v>
      </c>
      <c r="P23" s="158">
        <f t="shared" si="5"/>
        <v>0</v>
      </c>
      <c r="Q23" s="159">
        <f t="shared" si="6"/>
        <v>0</v>
      </c>
    </row>
    <row r="24" spans="1:17" ht="14.25" customHeight="1" x14ac:dyDescent="0.25">
      <c r="A24" s="164"/>
      <c r="B24" s="165"/>
      <c r="C24" s="166"/>
      <c r="D24" s="166"/>
      <c r="E24" s="167"/>
      <c r="F24" s="168"/>
      <c r="G24" s="169"/>
      <c r="H24" s="170">
        <f t="shared" si="10"/>
        <v>0</v>
      </c>
      <c r="I24" s="171"/>
      <c r="J24" s="171">
        <f t="shared" ref="J24:J36" si="12">+I24*F24</f>
        <v>0</v>
      </c>
      <c r="K24" s="170">
        <f t="shared" si="11"/>
        <v>0</v>
      </c>
      <c r="L24" s="172">
        <f t="shared" si="11"/>
        <v>0</v>
      </c>
      <c r="N24" s="158">
        <f t="shared" si="3"/>
        <v>0</v>
      </c>
      <c r="O24" s="158">
        <f t="shared" si="4"/>
        <v>0</v>
      </c>
      <c r="P24" s="158">
        <f t="shared" si="5"/>
        <v>0</v>
      </c>
      <c r="Q24" s="159">
        <f t="shared" si="6"/>
        <v>0</v>
      </c>
    </row>
    <row r="25" spans="1:17" ht="15.75" customHeight="1" x14ac:dyDescent="0.25">
      <c r="A25" s="441" t="s">
        <v>115</v>
      </c>
      <c r="B25" s="442"/>
      <c r="C25" s="442"/>
      <c r="D25" s="442"/>
      <c r="E25" s="442"/>
      <c r="F25" s="443"/>
      <c r="G25" s="160"/>
      <c r="H25" s="161"/>
      <c r="I25" s="162"/>
      <c r="J25" s="162"/>
      <c r="K25" s="161"/>
      <c r="L25" s="163"/>
      <c r="N25" s="158">
        <f t="shared" si="3"/>
        <v>0</v>
      </c>
      <c r="O25" s="158">
        <f t="shared" si="4"/>
        <v>0</v>
      </c>
      <c r="P25" s="158">
        <f t="shared" si="5"/>
        <v>0</v>
      </c>
      <c r="Q25" s="159">
        <f t="shared" si="6"/>
        <v>0</v>
      </c>
    </row>
    <row r="26" spans="1:17" ht="15" customHeight="1" x14ac:dyDescent="0.25">
      <c r="A26" s="164"/>
      <c r="B26" s="165"/>
      <c r="C26" s="166"/>
      <c r="D26" s="166"/>
      <c r="E26" s="167"/>
      <c r="F26" s="168"/>
      <c r="G26" s="169"/>
      <c r="H26" s="170">
        <f t="shared" ref="H26" si="13">+G26*F26</f>
        <v>0</v>
      </c>
      <c r="I26" s="171"/>
      <c r="J26" s="171">
        <f t="shared" ref="J26" si="14">+I26*F26</f>
        <v>0</v>
      </c>
      <c r="K26" s="170">
        <f t="shared" ref="K26:L26" si="15">+I26+G26</f>
        <v>0</v>
      </c>
      <c r="L26" s="172">
        <f t="shared" si="15"/>
        <v>0</v>
      </c>
      <c r="N26" s="158">
        <f t="shared" si="3"/>
        <v>0</v>
      </c>
      <c r="O26" s="158">
        <f t="shared" si="4"/>
        <v>0</v>
      </c>
      <c r="P26" s="158">
        <f t="shared" si="5"/>
        <v>0</v>
      </c>
      <c r="Q26" s="159">
        <f t="shared" si="6"/>
        <v>0</v>
      </c>
    </row>
    <row r="27" spans="1:17" ht="15" customHeight="1" x14ac:dyDescent="0.25">
      <c r="A27" s="164"/>
      <c r="B27" s="165"/>
      <c r="C27" s="166"/>
      <c r="D27" s="166"/>
      <c r="E27" s="167"/>
      <c r="F27" s="168"/>
      <c r="G27" s="169"/>
      <c r="H27" s="170">
        <f t="shared" si="10"/>
        <v>0</v>
      </c>
      <c r="I27" s="171"/>
      <c r="J27" s="171">
        <f t="shared" si="12"/>
        <v>0</v>
      </c>
      <c r="K27" s="170">
        <f t="shared" si="11"/>
        <v>0</v>
      </c>
      <c r="L27" s="172">
        <f t="shared" si="11"/>
        <v>0</v>
      </c>
      <c r="N27" s="158">
        <f t="shared" si="3"/>
        <v>0</v>
      </c>
      <c r="O27" s="158">
        <f t="shared" si="4"/>
        <v>0</v>
      </c>
      <c r="P27" s="158">
        <f t="shared" si="5"/>
        <v>0</v>
      </c>
      <c r="Q27" s="159">
        <f t="shared" si="6"/>
        <v>0</v>
      </c>
    </row>
    <row r="28" spans="1:17" ht="15" customHeight="1" x14ac:dyDescent="0.25">
      <c r="A28" s="164"/>
      <c r="B28" s="165"/>
      <c r="C28" s="166"/>
      <c r="D28" s="166"/>
      <c r="E28" s="167"/>
      <c r="F28" s="168"/>
      <c r="G28" s="169"/>
      <c r="H28" s="170">
        <f t="shared" si="10"/>
        <v>0</v>
      </c>
      <c r="I28" s="171"/>
      <c r="J28" s="171">
        <f t="shared" si="12"/>
        <v>0</v>
      </c>
      <c r="K28" s="170">
        <f t="shared" si="11"/>
        <v>0</v>
      </c>
      <c r="L28" s="172">
        <f t="shared" si="11"/>
        <v>0</v>
      </c>
      <c r="N28" s="158">
        <f t="shared" si="3"/>
        <v>0</v>
      </c>
      <c r="O28" s="158">
        <f t="shared" si="4"/>
        <v>0</v>
      </c>
      <c r="P28" s="158">
        <f t="shared" si="5"/>
        <v>0</v>
      </c>
      <c r="Q28" s="159">
        <f t="shared" si="6"/>
        <v>0</v>
      </c>
    </row>
    <row r="29" spans="1:17" ht="15" customHeight="1" x14ac:dyDescent="0.25">
      <c r="A29" s="164"/>
      <c r="B29" s="165"/>
      <c r="C29" s="166"/>
      <c r="D29" s="166"/>
      <c r="E29" s="167"/>
      <c r="F29" s="168"/>
      <c r="G29" s="169"/>
      <c r="H29" s="170">
        <f t="shared" si="10"/>
        <v>0</v>
      </c>
      <c r="I29" s="171"/>
      <c r="J29" s="171">
        <f t="shared" si="12"/>
        <v>0</v>
      </c>
      <c r="K29" s="170">
        <f t="shared" si="11"/>
        <v>0</v>
      </c>
      <c r="L29" s="172">
        <f t="shared" si="11"/>
        <v>0</v>
      </c>
      <c r="N29" s="158">
        <f t="shared" si="3"/>
        <v>0</v>
      </c>
      <c r="O29" s="158">
        <f t="shared" si="4"/>
        <v>0</v>
      </c>
      <c r="P29" s="158">
        <f t="shared" si="5"/>
        <v>0</v>
      </c>
      <c r="Q29" s="159">
        <f t="shared" si="6"/>
        <v>0</v>
      </c>
    </row>
    <row r="30" spans="1:17" ht="15" customHeight="1" x14ac:dyDescent="0.25">
      <c r="A30" s="164"/>
      <c r="B30" s="165"/>
      <c r="C30" s="166"/>
      <c r="D30" s="166"/>
      <c r="E30" s="167"/>
      <c r="F30" s="168"/>
      <c r="G30" s="169"/>
      <c r="H30" s="170">
        <f t="shared" si="10"/>
        <v>0</v>
      </c>
      <c r="I30" s="171"/>
      <c r="J30" s="171">
        <f t="shared" si="12"/>
        <v>0</v>
      </c>
      <c r="K30" s="170">
        <f t="shared" si="11"/>
        <v>0</v>
      </c>
      <c r="L30" s="172">
        <f t="shared" si="11"/>
        <v>0</v>
      </c>
      <c r="N30" s="158">
        <f t="shared" si="3"/>
        <v>0</v>
      </c>
      <c r="O30" s="158">
        <f t="shared" si="4"/>
        <v>0</v>
      </c>
      <c r="P30" s="158">
        <f t="shared" si="5"/>
        <v>0</v>
      </c>
      <c r="Q30" s="159">
        <f t="shared" si="6"/>
        <v>0</v>
      </c>
    </row>
    <row r="31" spans="1:17" ht="15.75" customHeight="1" x14ac:dyDescent="0.25">
      <c r="A31" s="441" t="s">
        <v>116</v>
      </c>
      <c r="B31" s="442"/>
      <c r="C31" s="442"/>
      <c r="D31" s="442"/>
      <c r="E31" s="442"/>
      <c r="F31" s="443"/>
      <c r="G31" s="160"/>
      <c r="H31" s="161"/>
      <c r="I31" s="162"/>
      <c r="J31" s="162"/>
      <c r="K31" s="161"/>
      <c r="L31" s="163"/>
      <c r="N31" s="158">
        <f t="shared" si="3"/>
        <v>0</v>
      </c>
      <c r="O31" s="158">
        <f t="shared" si="4"/>
        <v>0</v>
      </c>
      <c r="P31" s="158">
        <f t="shared" si="5"/>
        <v>0</v>
      </c>
      <c r="Q31" s="159">
        <f t="shared" si="6"/>
        <v>0</v>
      </c>
    </row>
    <row r="32" spans="1:17" ht="15" customHeight="1" x14ac:dyDescent="0.25">
      <c r="A32" s="164"/>
      <c r="B32" s="165"/>
      <c r="C32" s="166"/>
      <c r="D32" s="166"/>
      <c r="E32" s="167"/>
      <c r="F32" s="168"/>
      <c r="G32" s="169"/>
      <c r="H32" s="170">
        <f t="shared" ref="H32" si="16">+G32*F32</f>
        <v>0</v>
      </c>
      <c r="I32" s="171"/>
      <c r="J32" s="171">
        <f t="shared" ref="J32" si="17">+I32*F32</f>
        <v>0</v>
      </c>
      <c r="K32" s="170">
        <f t="shared" ref="K32:L32" si="18">+I32+G32</f>
        <v>0</v>
      </c>
      <c r="L32" s="172">
        <f t="shared" si="18"/>
        <v>0</v>
      </c>
      <c r="N32" s="158">
        <f t="shared" si="3"/>
        <v>0</v>
      </c>
      <c r="O32" s="158">
        <f t="shared" si="4"/>
        <v>0</v>
      </c>
      <c r="P32" s="158">
        <f t="shared" si="5"/>
        <v>0</v>
      </c>
      <c r="Q32" s="159">
        <f t="shared" si="6"/>
        <v>0</v>
      </c>
    </row>
    <row r="33" spans="1:17" ht="15" customHeight="1" x14ac:dyDescent="0.25">
      <c r="A33" s="164"/>
      <c r="B33" s="165"/>
      <c r="C33" s="166"/>
      <c r="D33" s="166"/>
      <c r="E33" s="167"/>
      <c r="F33" s="168"/>
      <c r="G33" s="169"/>
      <c r="H33" s="170">
        <f t="shared" si="10"/>
        <v>0</v>
      </c>
      <c r="I33" s="171"/>
      <c r="J33" s="171">
        <f t="shared" si="12"/>
        <v>0</v>
      </c>
      <c r="K33" s="170">
        <f t="shared" si="11"/>
        <v>0</v>
      </c>
      <c r="L33" s="172">
        <f t="shared" si="11"/>
        <v>0</v>
      </c>
      <c r="N33" s="158">
        <f t="shared" si="3"/>
        <v>0</v>
      </c>
      <c r="O33" s="158">
        <f t="shared" si="4"/>
        <v>0</v>
      </c>
      <c r="P33" s="158">
        <f t="shared" si="5"/>
        <v>0</v>
      </c>
      <c r="Q33" s="159">
        <f t="shared" si="6"/>
        <v>0</v>
      </c>
    </row>
    <row r="34" spans="1:17" ht="15" customHeight="1" x14ac:dyDescent="0.25">
      <c r="A34" s="164"/>
      <c r="B34" s="165"/>
      <c r="C34" s="166"/>
      <c r="D34" s="166"/>
      <c r="E34" s="167"/>
      <c r="F34" s="168"/>
      <c r="G34" s="169"/>
      <c r="H34" s="170">
        <f t="shared" si="10"/>
        <v>0</v>
      </c>
      <c r="I34" s="171"/>
      <c r="J34" s="171">
        <f t="shared" si="12"/>
        <v>0</v>
      </c>
      <c r="K34" s="170">
        <f t="shared" si="11"/>
        <v>0</v>
      </c>
      <c r="L34" s="172">
        <f t="shared" si="11"/>
        <v>0</v>
      </c>
      <c r="N34" s="158">
        <f t="shared" si="3"/>
        <v>0</v>
      </c>
      <c r="O34" s="158">
        <f t="shared" si="4"/>
        <v>0</v>
      </c>
      <c r="P34" s="158">
        <f t="shared" si="5"/>
        <v>0</v>
      </c>
      <c r="Q34" s="159">
        <f t="shared" si="6"/>
        <v>0</v>
      </c>
    </row>
    <row r="35" spans="1:17" ht="15" customHeight="1" x14ac:dyDescent="0.25">
      <c r="A35" s="164"/>
      <c r="B35" s="165"/>
      <c r="C35" s="166"/>
      <c r="D35" s="166"/>
      <c r="E35" s="167"/>
      <c r="F35" s="168"/>
      <c r="G35" s="169"/>
      <c r="H35" s="170">
        <f t="shared" si="10"/>
        <v>0</v>
      </c>
      <c r="I35" s="171"/>
      <c r="J35" s="171">
        <f t="shared" si="12"/>
        <v>0</v>
      </c>
      <c r="K35" s="170">
        <f t="shared" si="11"/>
        <v>0</v>
      </c>
      <c r="L35" s="172">
        <f t="shared" si="11"/>
        <v>0</v>
      </c>
      <c r="N35" s="158">
        <f t="shared" si="3"/>
        <v>0</v>
      </c>
      <c r="O35" s="158">
        <f t="shared" si="4"/>
        <v>0</v>
      </c>
      <c r="P35" s="158">
        <f t="shared" si="5"/>
        <v>0</v>
      </c>
      <c r="Q35" s="159">
        <f t="shared" si="6"/>
        <v>0</v>
      </c>
    </row>
    <row r="36" spans="1:17" ht="15" customHeight="1" x14ac:dyDescent="0.25">
      <c r="A36" s="164"/>
      <c r="B36" s="165"/>
      <c r="C36" s="166"/>
      <c r="D36" s="166"/>
      <c r="E36" s="167"/>
      <c r="F36" s="168"/>
      <c r="G36" s="169"/>
      <c r="H36" s="170">
        <f t="shared" si="10"/>
        <v>0</v>
      </c>
      <c r="I36" s="171"/>
      <c r="J36" s="171">
        <f t="shared" si="12"/>
        <v>0</v>
      </c>
      <c r="K36" s="170">
        <f t="shared" ref="K36:L36" si="19">+I36+G36</f>
        <v>0</v>
      </c>
      <c r="L36" s="172">
        <f t="shared" si="19"/>
        <v>0</v>
      </c>
      <c r="N36" s="158">
        <f t="shared" si="3"/>
        <v>0</v>
      </c>
      <c r="O36" s="158">
        <f t="shared" si="4"/>
        <v>0</v>
      </c>
      <c r="P36" s="158">
        <f t="shared" si="5"/>
        <v>0</v>
      </c>
      <c r="Q36" s="159">
        <f t="shared" si="6"/>
        <v>0</v>
      </c>
    </row>
    <row r="37" spans="1:17" ht="15.75" customHeight="1" x14ac:dyDescent="0.25">
      <c r="A37" s="441" t="s">
        <v>117</v>
      </c>
      <c r="B37" s="442"/>
      <c r="C37" s="442"/>
      <c r="D37" s="442"/>
      <c r="E37" s="442"/>
      <c r="F37" s="443"/>
      <c r="G37" s="160"/>
      <c r="H37" s="161"/>
      <c r="I37" s="162"/>
      <c r="J37" s="162"/>
      <c r="K37" s="161"/>
      <c r="L37" s="163"/>
      <c r="N37" s="158">
        <f t="shared" si="3"/>
        <v>0</v>
      </c>
      <c r="O37" s="158">
        <f t="shared" si="4"/>
        <v>0</v>
      </c>
      <c r="P37" s="158">
        <f t="shared" si="5"/>
        <v>0</v>
      </c>
      <c r="Q37" s="159">
        <f t="shared" si="6"/>
        <v>0</v>
      </c>
    </row>
    <row r="38" spans="1:17" ht="15" customHeight="1" x14ac:dyDescent="0.25">
      <c r="A38" s="164"/>
      <c r="B38" s="165"/>
      <c r="C38" s="166"/>
      <c r="D38" s="166"/>
      <c r="E38" s="167"/>
      <c r="F38" s="168"/>
      <c r="G38" s="169"/>
      <c r="H38" s="170">
        <f t="shared" ref="H38" si="20">+G38*F38</f>
        <v>0</v>
      </c>
      <c r="I38" s="171"/>
      <c r="J38" s="171">
        <f t="shared" ref="J38" si="21">+I38*F38</f>
        <v>0</v>
      </c>
      <c r="K38" s="170">
        <f t="shared" ref="K38:L38" si="22">+I38+G38</f>
        <v>0</v>
      </c>
      <c r="L38" s="172">
        <f t="shared" si="22"/>
        <v>0</v>
      </c>
      <c r="N38" s="158">
        <f t="shared" si="3"/>
        <v>0</v>
      </c>
      <c r="O38" s="158">
        <f t="shared" si="4"/>
        <v>0</v>
      </c>
      <c r="P38" s="158">
        <f t="shared" si="5"/>
        <v>0</v>
      </c>
      <c r="Q38" s="159">
        <f t="shared" si="6"/>
        <v>0</v>
      </c>
    </row>
    <row r="39" spans="1:17" ht="15" customHeight="1" x14ac:dyDescent="0.25">
      <c r="A39" s="164"/>
      <c r="B39" s="165"/>
      <c r="C39" s="166"/>
      <c r="D39" s="166"/>
      <c r="E39" s="167"/>
      <c r="F39" s="168"/>
      <c r="G39" s="169"/>
      <c r="H39" s="170"/>
      <c r="I39" s="171"/>
      <c r="J39" s="171"/>
      <c r="K39" s="170"/>
      <c r="L39" s="172"/>
      <c r="N39" s="158">
        <f t="shared" si="3"/>
        <v>0</v>
      </c>
      <c r="O39" s="158">
        <f t="shared" si="4"/>
        <v>0</v>
      </c>
      <c r="P39" s="158">
        <f t="shared" si="5"/>
        <v>0</v>
      </c>
      <c r="Q39" s="159">
        <f t="shared" si="6"/>
        <v>0</v>
      </c>
    </row>
    <row r="40" spans="1:17" ht="15" customHeight="1" x14ac:dyDescent="0.25">
      <c r="A40" s="164"/>
      <c r="B40" s="165"/>
      <c r="C40" s="166"/>
      <c r="D40" s="166"/>
      <c r="E40" s="167"/>
      <c r="F40" s="168"/>
      <c r="G40" s="169"/>
      <c r="H40" s="170">
        <f t="shared" ref="H40:H42" si="23">+G40*F40</f>
        <v>0</v>
      </c>
      <c r="I40" s="171"/>
      <c r="J40" s="171">
        <f t="shared" ref="J40:J42" si="24">+I40*F40</f>
        <v>0</v>
      </c>
      <c r="K40" s="170">
        <f t="shared" ref="K40:L42" si="25">+I40+G40</f>
        <v>0</v>
      </c>
      <c r="L40" s="172">
        <f t="shared" si="25"/>
        <v>0</v>
      </c>
      <c r="N40" s="158">
        <f t="shared" si="3"/>
        <v>0</v>
      </c>
      <c r="O40" s="158">
        <f t="shared" si="4"/>
        <v>0</v>
      </c>
      <c r="P40" s="158">
        <f t="shared" si="5"/>
        <v>0</v>
      </c>
      <c r="Q40" s="159">
        <f t="shared" si="6"/>
        <v>0</v>
      </c>
    </row>
    <row r="41" spans="1:17" ht="15" customHeight="1" x14ac:dyDescent="0.25">
      <c r="A41" s="164"/>
      <c r="B41" s="165"/>
      <c r="C41" s="166"/>
      <c r="D41" s="166"/>
      <c r="E41" s="167"/>
      <c r="F41" s="168"/>
      <c r="G41" s="169"/>
      <c r="H41" s="170">
        <f t="shared" si="23"/>
        <v>0</v>
      </c>
      <c r="I41" s="171"/>
      <c r="J41" s="171">
        <f t="shared" si="24"/>
        <v>0</v>
      </c>
      <c r="K41" s="170">
        <f t="shared" si="25"/>
        <v>0</v>
      </c>
      <c r="L41" s="172">
        <f t="shared" si="25"/>
        <v>0</v>
      </c>
      <c r="N41" s="158">
        <f t="shared" si="3"/>
        <v>0</v>
      </c>
      <c r="O41" s="158">
        <f t="shared" si="4"/>
        <v>0</v>
      </c>
      <c r="P41" s="158">
        <f t="shared" si="5"/>
        <v>0</v>
      </c>
      <c r="Q41" s="159">
        <f t="shared" si="6"/>
        <v>0</v>
      </c>
    </row>
    <row r="42" spans="1:17" ht="15" customHeight="1" thickBot="1" x14ac:dyDescent="0.3">
      <c r="A42" s="164"/>
      <c r="B42" s="165"/>
      <c r="C42" s="166"/>
      <c r="D42" s="166"/>
      <c r="E42" s="167"/>
      <c r="F42" s="168"/>
      <c r="G42" s="169"/>
      <c r="H42" s="170">
        <f t="shared" si="23"/>
        <v>0</v>
      </c>
      <c r="I42" s="171"/>
      <c r="J42" s="171">
        <f t="shared" si="24"/>
        <v>0</v>
      </c>
      <c r="K42" s="170">
        <f t="shared" si="25"/>
        <v>0</v>
      </c>
      <c r="L42" s="172">
        <f t="shared" si="25"/>
        <v>0</v>
      </c>
      <c r="N42" s="158">
        <f t="shared" si="3"/>
        <v>0</v>
      </c>
      <c r="O42" s="158">
        <f t="shared" si="4"/>
        <v>0</v>
      </c>
      <c r="P42" s="158">
        <f t="shared" si="5"/>
        <v>0</v>
      </c>
      <c r="Q42" s="159">
        <f t="shared" si="6"/>
        <v>0</v>
      </c>
    </row>
    <row r="43" spans="1:17" ht="35.1" customHeight="1" thickBot="1" x14ac:dyDescent="0.3">
      <c r="A43" s="444" t="str">
        <f>CONCATENATE("TOTAL (",A2," ",E2,") =")</f>
        <v>TOTAL (Screed Measurements - L-1 ) =</v>
      </c>
      <c r="B43" s="445"/>
      <c r="C43" s="445"/>
      <c r="D43" s="445"/>
      <c r="E43" s="445"/>
      <c r="F43" s="446"/>
      <c r="G43" s="173">
        <f t="shared" ref="G43:L43" si="26">SUM(G6:G42)</f>
        <v>19.2</v>
      </c>
      <c r="H43" s="173">
        <f t="shared" si="26"/>
        <v>1248.9599999999998</v>
      </c>
      <c r="I43" s="174">
        <f t="shared" si="26"/>
        <v>0</v>
      </c>
      <c r="J43" s="174">
        <f t="shared" si="26"/>
        <v>0</v>
      </c>
      <c r="K43" s="173">
        <f t="shared" si="26"/>
        <v>19.2</v>
      </c>
      <c r="L43" s="175">
        <f t="shared" si="26"/>
        <v>1248.9599999999998</v>
      </c>
      <c r="N43" s="158">
        <f>+SUM(N6:N42)</f>
        <v>0</v>
      </c>
      <c r="O43" s="158">
        <f>+SUM(O6:O42)</f>
        <v>0</v>
      </c>
      <c r="P43" s="158">
        <f>+SUM(P6:P42)</f>
        <v>19.2</v>
      </c>
      <c r="Q43" s="158">
        <f>+SUM(Q6:Q42)</f>
        <v>1.44</v>
      </c>
    </row>
    <row r="44" spans="1:17" x14ac:dyDescent="0.25">
      <c r="J44" s="179"/>
      <c r="K44" s="180"/>
      <c r="L44" s="180"/>
      <c r="N44" s="147"/>
      <c r="O44" s="147"/>
      <c r="P44" s="147"/>
    </row>
    <row r="45" spans="1:17" s="105" customFormat="1" x14ac:dyDescent="0.25">
      <c r="A45" s="176"/>
      <c r="B45" s="177"/>
      <c r="C45" s="142"/>
      <c r="D45" s="142"/>
      <c r="E45" s="142"/>
      <c r="F45" s="178"/>
      <c r="G45" s="178"/>
      <c r="H45" s="178"/>
      <c r="I45" s="178"/>
      <c r="J45" s="179"/>
      <c r="K45" s="179">
        <f>SUM(K7:K42)</f>
        <v>19.2</v>
      </c>
      <c r="L45" s="179">
        <f>SUM(L7:L42)</f>
        <v>1248.9599999999998</v>
      </c>
      <c r="M45" s="142"/>
      <c r="N45" s="147"/>
      <c r="O45" s="147"/>
      <c r="P45" s="147"/>
    </row>
    <row r="46" spans="1:17" s="105" customFormat="1" x14ac:dyDescent="0.25">
      <c r="A46" s="176"/>
      <c r="B46" s="181">
        <f>+A6</f>
        <v>0</v>
      </c>
      <c r="C46" s="182"/>
      <c r="D46" s="182"/>
      <c r="E46" s="182"/>
      <c r="F46" s="183"/>
      <c r="G46" s="184"/>
      <c r="H46" s="184"/>
      <c r="I46" s="185"/>
      <c r="J46" s="185"/>
      <c r="K46" s="184"/>
      <c r="L46" s="184"/>
      <c r="M46" s="149"/>
      <c r="N46" s="147"/>
      <c r="O46" s="147"/>
      <c r="P46" s="147"/>
    </row>
    <row r="47" spans="1:17" s="105" customFormat="1" ht="25.05" customHeight="1" x14ac:dyDescent="0.25">
      <c r="A47" s="176"/>
      <c r="B47" s="186" t="str">
        <f>A10</f>
        <v>From 51mm to 60mm thick</v>
      </c>
      <c r="C47" s="187"/>
      <c r="D47" s="187"/>
      <c r="E47" s="187"/>
      <c r="F47" s="188"/>
      <c r="G47" s="189">
        <f>+SUM(G11:G14)</f>
        <v>0</v>
      </c>
      <c r="H47" s="189">
        <f t="shared" ref="H47:L47" si="27">+SUM(H11:H14)</f>
        <v>0</v>
      </c>
      <c r="I47" s="190">
        <f t="shared" si="27"/>
        <v>0</v>
      </c>
      <c r="J47" s="190">
        <f t="shared" si="27"/>
        <v>0</v>
      </c>
      <c r="K47" s="189">
        <f t="shared" si="27"/>
        <v>0</v>
      </c>
      <c r="L47" s="189">
        <f t="shared" si="27"/>
        <v>0</v>
      </c>
      <c r="M47" s="149"/>
      <c r="N47" s="147"/>
      <c r="O47" s="147"/>
      <c r="P47" s="147"/>
    </row>
    <row r="48" spans="1:17" s="105" customFormat="1" x14ac:dyDescent="0.25">
      <c r="A48" s="176"/>
      <c r="B48" s="181"/>
      <c r="C48" s="182"/>
      <c r="D48" s="182"/>
      <c r="E48" s="182"/>
      <c r="F48" s="183"/>
      <c r="G48" s="184"/>
      <c r="H48" s="184"/>
      <c r="I48" s="185"/>
      <c r="J48" s="185"/>
      <c r="K48" s="184"/>
      <c r="L48" s="184"/>
      <c r="M48" s="149"/>
      <c r="N48" s="147"/>
      <c r="O48" s="147"/>
      <c r="P48" s="147"/>
    </row>
    <row r="49" spans="1:16" s="105" customFormat="1" ht="25.05" customHeight="1" x14ac:dyDescent="0.25">
      <c r="A49" s="176"/>
      <c r="B49" s="186" t="str">
        <f>A19</f>
        <v>From 71mm to 80mm thick</v>
      </c>
      <c r="C49" s="187"/>
      <c r="D49" s="187"/>
      <c r="E49" s="187"/>
      <c r="F49" s="188"/>
      <c r="G49" s="189">
        <f>SUM(G20:G24)</f>
        <v>19.2</v>
      </c>
      <c r="H49" s="189">
        <f t="shared" ref="H49:L49" si="28">SUM(H20:H24)</f>
        <v>1248.9599999999998</v>
      </c>
      <c r="I49" s="190">
        <f t="shared" si="28"/>
        <v>0</v>
      </c>
      <c r="J49" s="190">
        <f t="shared" si="28"/>
        <v>0</v>
      </c>
      <c r="K49" s="189">
        <f t="shared" si="28"/>
        <v>19.2</v>
      </c>
      <c r="L49" s="189">
        <f t="shared" si="28"/>
        <v>1248.9599999999998</v>
      </c>
      <c r="M49" s="149"/>
      <c r="N49" s="147"/>
      <c r="O49" s="147"/>
      <c r="P49" s="147"/>
    </row>
    <row r="50" spans="1:16" s="105" customFormat="1" x14ac:dyDescent="0.25">
      <c r="A50" s="176"/>
      <c r="B50" s="181"/>
      <c r="C50" s="182"/>
      <c r="D50" s="182"/>
      <c r="E50" s="182"/>
      <c r="F50" s="183"/>
      <c r="G50" s="184"/>
      <c r="H50" s="184"/>
      <c r="I50" s="185"/>
      <c r="J50" s="185"/>
      <c r="K50" s="184"/>
      <c r="L50" s="184"/>
      <c r="M50" s="149"/>
      <c r="N50" s="147"/>
      <c r="O50" s="147"/>
      <c r="P50" s="147"/>
    </row>
    <row r="51" spans="1:16" s="105" customFormat="1" ht="25.05" customHeight="1" x14ac:dyDescent="0.25">
      <c r="A51" s="176"/>
      <c r="B51" s="186"/>
      <c r="C51" s="187"/>
      <c r="D51" s="187"/>
      <c r="E51" s="187"/>
      <c r="F51" s="188"/>
      <c r="G51" s="189"/>
      <c r="H51" s="189"/>
      <c r="I51" s="190"/>
      <c r="J51" s="190"/>
      <c r="K51" s="189"/>
      <c r="L51" s="189"/>
      <c r="M51" s="149"/>
      <c r="N51" s="147"/>
      <c r="O51" s="147"/>
      <c r="P51" s="147"/>
    </row>
    <row r="52" spans="1:16" s="105" customFormat="1" x14ac:dyDescent="0.25">
      <c r="A52" s="176"/>
      <c r="B52" s="181"/>
      <c r="C52" s="182"/>
      <c r="D52" s="182"/>
      <c r="E52" s="182"/>
      <c r="F52" s="183"/>
      <c r="G52" s="184"/>
      <c r="H52" s="184"/>
      <c r="I52" s="185"/>
      <c r="J52" s="185"/>
      <c r="K52" s="184"/>
      <c r="L52" s="184"/>
      <c r="M52" s="149"/>
      <c r="N52" s="147"/>
      <c r="O52" s="147"/>
      <c r="P52" s="147"/>
    </row>
    <row r="53" spans="1:16" s="105" customFormat="1" ht="25.05" customHeight="1" x14ac:dyDescent="0.25">
      <c r="A53" s="176"/>
      <c r="B53" s="186"/>
      <c r="C53" s="187"/>
      <c r="D53" s="187"/>
      <c r="E53" s="187"/>
      <c r="F53" s="188"/>
      <c r="G53" s="189"/>
      <c r="H53" s="189"/>
      <c r="I53" s="190"/>
      <c r="J53" s="190"/>
      <c r="K53" s="189"/>
      <c r="L53" s="189"/>
      <c r="M53" s="149"/>
      <c r="N53" s="147"/>
      <c r="O53" s="147"/>
      <c r="P53" s="147"/>
    </row>
    <row r="54" spans="1:16" s="105" customFormat="1" ht="25.05" customHeight="1" x14ac:dyDescent="0.25">
      <c r="A54" s="176"/>
      <c r="B54" s="193" t="s">
        <v>45</v>
      </c>
      <c r="C54" s="194"/>
      <c r="D54" s="194"/>
      <c r="E54" s="194"/>
      <c r="F54" s="194"/>
      <c r="G54" s="192">
        <f t="shared" ref="G54:L54" si="29">SUM(G46:G53)</f>
        <v>19.2</v>
      </c>
      <c r="H54" s="192">
        <f t="shared" si="29"/>
        <v>1248.9599999999998</v>
      </c>
      <c r="I54" s="192">
        <f t="shared" si="29"/>
        <v>0</v>
      </c>
      <c r="J54" s="192">
        <f t="shared" si="29"/>
        <v>0</v>
      </c>
      <c r="K54" s="192">
        <f t="shared" si="29"/>
        <v>19.2</v>
      </c>
      <c r="L54" s="192">
        <f t="shared" si="29"/>
        <v>1248.9599999999998</v>
      </c>
      <c r="M54" s="142"/>
    </row>
    <row r="57" spans="1:16" s="105" customFormat="1" x14ac:dyDescent="0.25">
      <c r="A57" s="176"/>
      <c r="B57" s="177"/>
      <c r="C57" s="142"/>
      <c r="D57" s="142"/>
      <c r="E57" s="142"/>
      <c r="F57" s="178"/>
      <c r="G57" s="191"/>
      <c r="H57" s="178"/>
      <c r="I57" s="178"/>
      <c r="J57" s="178"/>
      <c r="K57" s="178"/>
      <c r="L57" s="178"/>
      <c r="M57" s="142"/>
    </row>
  </sheetData>
  <mergeCells count="24">
    <mergeCell ref="Q4:Q5"/>
    <mergeCell ref="K2:L2"/>
    <mergeCell ref="K3:L3"/>
    <mergeCell ref="A4:A5"/>
    <mergeCell ref="B4:B5"/>
    <mergeCell ref="C4:C5"/>
    <mergeCell ref="D4:D5"/>
    <mergeCell ref="E4:E5"/>
    <mergeCell ref="F4:F5"/>
    <mergeCell ref="G4:H4"/>
    <mergeCell ref="I4:J4"/>
    <mergeCell ref="K4:K5"/>
    <mergeCell ref="L4:L5"/>
    <mergeCell ref="N4:N5"/>
    <mergeCell ref="O4:O5"/>
    <mergeCell ref="P4:P5"/>
    <mergeCell ref="A37:F37"/>
    <mergeCell ref="A43:F43"/>
    <mergeCell ref="A7:F7"/>
    <mergeCell ref="A10:F10"/>
    <mergeCell ref="A15:F15"/>
    <mergeCell ref="A19:F19"/>
    <mergeCell ref="A25:F25"/>
    <mergeCell ref="A31:F31"/>
  </mergeCells>
  <printOptions horizontalCentered="1"/>
  <pageMargins left="0.25" right="0.25" top="0.75" bottom="0.75" header="0.3" footer="0.3"/>
  <pageSetup paperSize="9" scale="5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7" tint="0.39997558519241921"/>
    <pageSetUpPr fitToPage="1"/>
  </sheetPr>
  <dimension ref="A1:Q76"/>
  <sheetViews>
    <sheetView topLeftCell="A43" zoomScale="85" zoomScaleNormal="85" zoomScaleSheetLayoutView="85" workbookViewId="0">
      <selection activeCell="J57" sqref="J57"/>
    </sheetView>
  </sheetViews>
  <sheetFormatPr defaultColWidth="9.21875" defaultRowHeight="13.2" x14ac:dyDescent="0.25"/>
  <cols>
    <col min="1" max="1" width="3.77734375" style="176" customWidth="1"/>
    <col min="2" max="2" width="28.77734375" style="177" customWidth="1"/>
    <col min="3" max="3" width="14.77734375" style="142" customWidth="1"/>
    <col min="4" max="4" width="25.21875" style="142" customWidth="1"/>
    <col min="5" max="5" width="10.77734375" style="142" customWidth="1"/>
    <col min="6" max="6" width="10" style="178" customWidth="1"/>
    <col min="7" max="12" width="15.77734375" style="178" customWidth="1"/>
    <col min="13" max="13" width="9.21875" style="142"/>
    <col min="14" max="17" width="15.77734375" style="105" customWidth="1"/>
    <col min="18" max="18" width="15.77734375" style="142" customWidth="1"/>
    <col min="19" max="16384" width="9.21875" style="142"/>
  </cols>
  <sheetData>
    <row r="1" spans="1:17" s="111" customFormat="1" x14ac:dyDescent="0.25">
      <c r="A1" s="115"/>
      <c r="B1" s="145"/>
      <c r="F1" s="134"/>
      <c r="G1" s="134"/>
      <c r="H1" s="134"/>
      <c r="I1" s="134"/>
      <c r="J1" s="134"/>
      <c r="K1" s="134"/>
      <c r="L1" s="146" t="s">
        <v>52</v>
      </c>
      <c r="N1" s="147"/>
      <c r="O1" s="147"/>
      <c r="P1" s="147"/>
      <c r="Q1" s="147"/>
    </row>
    <row r="2" spans="1:17" s="111" customFormat="1" x14ac:dyDescent="0.25">
      <c r="A2" s="148" t="s">
        <v>221</v>
      </c>
      <c r="B2" s="145"/>
      <c r="C2" s="149"/>
      <c r="D2" s="149"/>
      <c r="E2" s="149"/>
      <c r="F2" s="134"/>
      <c r="G2" s="134"/>
      <c r="H2" s="134"/>
      <c r="I2" s="134"/>
      <c r="J2" s="134"/>
      <c r="K2" s="424">
        <f>+'1172-001'!H11</f>
        <v>44977</v>
      </c>
      <c r="L2" s="424"/>
      <c r="N2" s="147"/>
      <c r="O2" s="147"/>
      <c r="P2" s="147"/>
      <c r="Q2" s="147"/>
    </row>
    <row r="3" spans="1:17" s="111" customFormat="1" ht="13.8" thickBot="1" x14ac:dyDescent="0.3">
      <c r="A3" s="115"/>
      <c r="B3" s="145"/>
      <c r="F3" s="134"/>
      <c r="G3" s="134"/>
      <c r="H3" s="134"/>
      <c r="I3" s="134"/>
      <c r="J3" s="134"/>
      <c r="K3" s="424" t="str">
        <f>+'1172-001'!H12</f>
        <v>PY-2927-1172-009</v>
      </c>
      <c r="L3" s="424"/>
      <c r="N3" s="147"/>
      <c r="O3" s="147"/>
      <c r="P3" s="147"/>
      <c r="Q3" s="147"/>
    </row>
    <row r="4" spans="1:17" ht="25.05" customHeight="1" x14ac:dyDescent="0.25">
      <c r="A4" s="425" t="s">
        <v>39</v>
      </c>
      <c r="B4" s="427" t="s">
        <v>27</v>
      </c>
      <c r="C4" s="427" t="s">
        <v>40</v>
      </c>
      <c r="D4" s="427" t="s">
        <v>234</v>
      </c>
      <c r="E4" s="427" t="s">
        <v>41</v>
      </c>
      <c r="F4" s="429" t="s">
        <v>42</v>
      </c>
      <c r="G4" s="431" t="s">
        <v>33</v>
      </c>
      <c r="H4" s="432"/>
      <c r="I4" s="433" t="s">
        <v>17</v>
      </c>
      <c r="J4" s="434"/>
      <c r="K4" s="435" t="s">
        <v>43</v>
      </c>
      <c r="L4" s="429" t="s">
        <v>44</v>
      </c>
      <c r="N4" s="437" t="s">
        <v>49</v>
      </c>
      <c r="O4" s="437" t="s">
        <v>50</v>
      </c>
      <c r="P4" s="439" t="s">
        <v>51</v>
      </c>
      <c r="Q4" s="439" t="s">
        <v>51</v>
      </c>
    </row>
    <row r="5" spans="1:17" ht="25.05" customHeight="1" thickBot="1" x14ac:dyDescent="0.3">
      <c r="A5" s="426"/>
      <c r="B5" s="428"/>
      <c r="C5" s="428"/>
      <c r="D5" s="428"/>
      <c r="E5" s="428"/>
      <c r="F5" s="430"/>
      <c r="G5" s="143" t="s">
        <v>19</v>
      </c>
      <c r="H5" s="247" t="s">
        <v>20</v>
      </c>
      <c r="I5" s="144" t="s">
        <v>19</v>
      </c>
      <c r="J5" s="144" t="s">
        <v>20</v>
      </c>
      <c r="K5" s="436"/>
      <c r="L5" s="430"/>
      <c r="N5" s="438"/>
      <c r="O5" s="438"/>
      <c r="P5" s="440"/>
      <c r="Q5" s="440"/>
    </row>
    <row r="6" spans="1:17" ht="15" customHeight="1" x14ac:dyDescent="0.25">
      <c r="A6" s="150"/>
      <c r="B6" s="151"/>
      <c r="C6" s="152"/>
      <c r="D6" s="152"/>
      <c r="E6" s="152"/>
      <c r="F6" s="153"/>
      <c r="G6" s="154"/>
      <c r="H6" s="155"/>
      <c r="I6" s="156"/>
      <c r="J6" s="156"/>
      <c r="K6" s="155"/>
      <c r="L6" s="157"/>
      <c r="N6" s="158"/>
      <c r="O6" s="158"/>
      <c r="P6" s="158"/>
      <c r="Q6" s="159"/>
    </row>
    <row r="7" spans="1:17" ht="15.75" customHeight="1" x14ac:dyDescent="0.25">
      <c r="A7" s="441" t="s">
        <v>111</v>
      </c>
      <c r="B7" s="442"/>
      <c r="C7" s="442"/>
      <c r="D7" s="442"/>
      <c r="E7" s="442"/>
      <c r="F7" s="443"/>
      <c r="G7" s="160"/>
      <c r="H7" s="161"/>
      <c r="I7" s="162"/>
      <c r="J7" s="162"/>
      <c r="K7" s="161"/>
      <c r="L7" s="163"/>
      <c r="N7" s="158"/>
      <c r="O7" s="158"/>
      <c r="P7" s="158"/>
      <c r="Q7" s="159"/>
    </row>
    <row r="8" spans="1:17" ht="15" customHeight="1" x14ac:dyDescent="0.25">
      <c r="A8" s="164"/>
      <c r="B8" s="165"/>
      <c r="C8" s="166"/>
      <c r="D8" s="166"/>
      <c r="E8" s="167"/>
      <c r="F8" s="168"/>
      <c r="G8" s="169">
        <v>0</v>
      </c>
      <c r="H8" s="170">
        <v>0</v>
      </c>
      <c r="I8" s="171"/>
      <c r="J8" s="171">
        <f>+I8*F8</f>
        <v>0</v>
      </c>
      <c r="K8" s="170">
        <f>+I8+G8</f>
        <v>0</v>
      </c>
      <c r="L8" s="172">
        <f>+J8+H8</f>
        <v>0</v>
      </c>
      <c r="N8" s="158">
        <f>+I8</f>
        <v>0</v>
      </c>
      <c r="O8" s="158">
        <f>+I8*E8/1000</f>
        <v>0</v>
      </c>
      <c r="P8" s="158">
        <f>+K8</f>
        <v>0</v>
      </c>
      <c r="Q8" s="159">
        <f>+K8*E8/1000</f>
        <v>0</v>
      </c>
    </row>
    <row r="9" spans="1:17" ht="15" customHeight="1" x14ac:dyDescent="0.25">
      <c r="A9" s="164"/>
      <c r="B9" s="165"/>
      <c r="C9" s="166"/>
      <c r="D9" s="166"/>
      <c r="E9" s="167"/>
      <c r="F9" s="168"/>
      <c r="G9" s="169">
        <v>0</v>
      </c>
      <c r="H9" s="170">
        <v>0</v>
      </c>
      <c r="I9" s="171"/>
      <c r="J9" s="171">
        <f t="shared" ref="J9:J20" si="0">+I9*F9</f>
        <v>0</v>
      </c>
      <c r="K9" s="170">
        <f t="shared" ref="K9:L20" si="1">+I9+G9</f>
        <v>0</v>
      </c>
      <c r="L9" s="172">
        <f t="shared" si="1"/>
        <v>0</v>
      </c>
      <c r="N9" s="158">
        <f t="shared" ref="N9:N61" si="2">+I9</f>
        <v>0</v>
      </c>
      <c r="O9" s="158">
        <f t="shared" ref="O9:O61" si="3">+I9*E9/1000</f>
        <v>0</v>
      </c>
      <c r="P9" s="158">
        <f t="shared" ref="P9:P61" si="4">+K9</f>
        <v>0</v>
      </c>
      <c r="Q9" s="159">
        <f t="shared" ref="Q9:Q61" si="5">+K9*E9/1000</f>
        <v>0</v>
      </c>
    </row>
    <row r="10" spans="1:17" ht="15.75" customHeight="1" x14ac:dyDescent="0.25">
      <c r="A10" s="441" t="s">
        <v>112</v>
      </c>
      <c r="B10" s="442"/>
      <c r="C10" s="442"/>
      <c r="D10" s="442"/>
      <c r="E10" s="442"/>
      <c r="F10" s="443"/>
      <c r="G10" s="160"/>
      <c r="H10" s="161"/>
      <c r="I10" s="162"/>
      <c r="J10" s="162"/>
      <c r="K10" s="161"/>
      <c r="L10" s="163"/>
      <c r="N10" s="158">
        <f t="shared" si="2"/>
        <v>0</v>
      </c>
      <c r="O10" s="158">
        <f t="shared" si="3"/>
        <v>0</v>
      </c>
      <c r="P10" s="158">
        <f t="shared" si="4"/>
        <v>0</v>
      </c>
      <c r="Q10" s="159">
        <f t="shared" si="5"/>
        <v>0</v>
      </c>
    </row>
    <row r="11" spans="1:17" ht="33.75" customHeight="1" x14ac:dyDescent="0.25">
      <c r="A11" s="164">
        <v>1</v>
      </c>
      <c r="B11" s="165" t="s">
        <v>222</v>
      </c>
      <c r="C11" s="166"/>
      <c r="D11" s="166" t="s">
        <v>243</v>
      </c>
      <c r="E11" s="167">
        <v>60</v>
      </c>
      <c r="F11" s="168">
        <v>57.69</v>
      </c>
      <c r="G11" s="169">
        <v>6.92</v>
      </c>
      <c r="H11" s="170">
        <v>399.21479999999997</v>
      </c>
      <c r="I11" s="171"/>
      <c r="J11" s="171"/>
      <c r="K11" s="170">
        <f>+I11+G11</f>
        <v>6.92</v>
      </c>
      <c r="L11" s="172">
        <f>+J11+H11</f>
        <v>399.21479999999997</v>
      </c>
      <c r="N11" s="158">
        <f t="shared" si="2"/>
        <v>0</v>
      </c>
      <c r="O11" s="158">
        <f t="shared" si="3"/>
        <v>0</v>
      </c>
      <c r="P11" s="158">
        <f t="shared" si="4"/>
        <v>6.92</v>
      </c>
      <c r="Q11" s="159">
        <f t="shared" si="5"/>
        <v>0.41520000000000001</v>
      </c>
    </row>
    <row r="12" spans="1:17" ht="30" customHeight="1" x14ac:dyDescent="0.25">
      <c r="A12" s="164">
        <v>2</v>
      </c>
      <c r="B12" s="165" t="s">
        <v>223</v>
      </c>
      <c r="C12" s="166"/>
      <c r="D12" s="166" t="s">
        <v>243</v>
      </c>
      <c r="E12" s="167">
        <v>60</v>
      </c>
      <c r="F12" s="168">
        <v>57.69</v>
      </c>
      <c r="G12" s="169">
        <v>23.58</v>
      </c>
      <c r="H12" s="170">
        <v>1360.3301999999999</v>
      </c>
      <c r="I12" s="171"/>
      <c r="J12" s="171"/>
      <c r="K12" s="170">
        <f t="shared" ref="K12:K15" si="6">+I12+G12</f>
        <v>23.58</v>
      </c>
      <c r="L12" s="172">
        <f t="shared" ref="L12:L15" si="7">+J12+H12</f>
        <v>1360.3301999999999</v>
      </c>
      <c r="N12" s="158">
        <f t="shared" si="2"/>
        <v>0</v>
      </c>
      <c r="O12" s="158">
        <f t="shared" si="3"/>
        <v>0</v>
      </c>
      <c r="P12" s="158">
        <f t="shared" si="4"/>
        <v>23.58</v>
      </c>
      <c r="Q12" s="159">
        <f t="shared" si="5"/>
        <v>1.4148000000000001</v>
      </c>
    </row>
    <row r="13" spans="1:17" ht="35.25" customHeight="1" x14ac:dyDescent="0.25">
      <c r="A13" s="164">
        <v>3</v>
      </c>
      <c r="B13" s="165" t="s">
        <v>224</v>
      </c>
      <c r="C13" s="166"/>
      <c r="D13" s="166" t="s">
        <v>243</v>
      </c>
      <c r="E13" s="167">
        <v>60</v>
      </c>
      <c r="F13" s="168">
        <v>57.69</v>
      </c>
      <c r="G13" s="169">
        <v>17.87</v>
      </c>
      <c r="H13" s="170">
        <v>1030.9203</v>
      </c>
      <c r="I13" s="171"/>
      <c r="J13" s="171"/>
      <c r="K13" s="170">
        <f t="shared" si="6"/>
        <v>17.87</v>
      </c>
      <c r="L13" s="172">
        <f t="shared" si="7"/>
        <v>1030.9203</v>
      </c>
      <c r="N13" s="158">
        <f t="shared" si="2"/>
        <v>0</v>
      </c>
      <c r="O13" s="158">
        <f t="shared" si="3"/>
        <v>0</v>
      </c>
      <c r="P13" s="158">
        <f t="shared" si="4"/>
        <v>17.87</v>
      </c>
      <c r="Q13" s="159">
        <f t="shared" si="5"/>
        <v>1.0722</v>
      </c>
    </row>
    <row r="14" spans="1:17" ht="31.5" customHeight="1" x14ac:dyDescent="0.25">
      <c r="A14" s="164">
        <v>4</v>
      </c>
      <c r="B14" s="165" t="s">
        <v>225</v>
      </c>
      <c r="C14" s="166"/>
      <c r="D14" s="166" t="s">
        <v>243</v>
      </c>
      <c r="E14" s="167">
        <v>60</v>
      </c>
      <c r="F14" s="168">
        <v>57.69</v>
      </c>
      <c r="G14" s="169">
        <v>2.95</v>
      </c>
      <c r="H14" s="170">
        <v>170.18549999999999</v>
      </c>
      <c r="I14" s="171"/>
      <c r="J14" s="171"/>
      <c r="K14" s="170">
        <f t="shared" si="6"/>
        <v>2.95</v>
      </c>
      <c r="L14" s="172">
        <f t="shared" si="7"/>
        <v>170.18549999999999</v>
      </c>
      <c r="N14" s="158">
        <f t="shared" si="2"/>
        <v>0</v>
      </c>
      <c r="O14" s="158">
        <f t="shared" si="3"/>
        <v>0</v>
      </c>
      <c r="P14" s="158">
        <f t="shared" si="4"/>
        <v>2.95</v>
      </c>
      <c r="Q14" s="159">
        <f t="shared" si="5"/>
        <v>0.17699999999999999</v>
      </c>
    </row>
    <row r="15" spans="1:17" ht="29.25" customHeight="1" x14ac:dyDescent="0.25">
      <c r="A15" s="164">
        <v>5</v>
      </c>
      <c r="B15" s="165" t="s">
        <v>226</v>
      </c>
      <c r="C15" s="166"/>
      <c r="D15" s="166" t="s">
        <v>238</v>
      </c>
      <c r="E15" s="167">
        <v>60</v>
      </c>
      <c r="F15" s="168">
        <v>57.69</v>
      </c>
      <c r="G15" s="169">
        <v>57.45</v>
      </c>
      <c r="H15" s="170">
        <v>3314.2905000000001</v>
      </c>
      <c r="I15" s="171"/>
      <c r="J15" s="171"/>
      <c r="K15" s="170">
        <f t="shared" si="6"/>
        <v>57.45</v>
      </c>
      <c r="L15" s="172">
        <f t="shared" si="7"/>
        <v>3314.2905000000001</v>
      </c>
      <c r="N15" s="158">
        <f t="shared" si="2"/>
        <v>0</v>
      </c>
      <c r="O15" s="158">
        <f t="shared" si="3"/>
        <v>0</v>
      </c>
      <c r="P15" s="158">
        <f t="shared" si="4"/>
        <v>57.45</v>
      </c>
      <c r="Q15" s="159">
        <f t="shared" si="5"/>
        <v>3.4470000000000001</v>
      </c>
    </row>
    <row r="16" spans="1:17" ht="15" customHeight="1" x14ac:dyDescent="0.25">
      <c r="A16" s="164"/>
      <c r="B16" s="165"/>
      <c r="C16" s="166"/>
      <c r="D16" s="166"/>
      <c r="E16" s="167"/>
      <c r="F16" s="168"/>
      <c r="G16" s="169">
        <v>0</v>
      </c>
      <c r="H16" s="170">
        <v>0</v>
      </c>
      <c r="I16" s="171"/>
      <c r="J16" s="171">
        <f t="shared" si="0"/>
        <v>0</v>
      </c>
      <c r="K16" s="170">
        <f t="shared" si="1"/>
        <v>0</v>
      </c>
      <c r="L16" s="172">
        <f t="shared" si="1"/>
        <v>0</v>
      </c>
      <c r="N16" s="158">
        <f t="shared" si="2"/>
        <v>0</v>
      </c>
      <c r="O16" s="158">
        <f t="shared" si="3"/>
        <v>0</v>
      </c>
      <c r="P16" s="158">
        <f t="shared" si="4"/>
        <v>0</v>
      </c>
      <c r="Q16" s="159">
        <f t="shared" si="5"/>
        <v>0</v>
      </c>
    </row>
    <row r="17" spans="1:17" ht="15.75" customHeight="1" x14ac:dyDescent="0.25">
      <c r="A17" s="441" t="s">
        <v>113</v>
      </c>
      <c r="B17" s="442"/>
      <c r="C17" s="442"/>
      <c r="D17" s="442"/>
      <c r="E17" s="442"/>
      <c r="F17" s="443"/>
      <c r="G17" s="160"/>
      <c r="H17" s="161"/>
      <c r="I17" s="162"/>
      <c r="J17" s="162"/>
      <c r="K17" s="161"/>
      <c r="L17" s="163"/>
      <c r="N17" s="158">
        <f t="shared" si="2"/>
        <v>0</v>
      </c>
      <c r="O17" s="158">
        <f t="shared" si="3"/>
        <v>0</v>
      </c>
      <c r="P17" s="158">
        <f t="shared" si="4"/>
        <v>0</v>
      </c>
      <c r="Q17" s="159">
        <f t="shared" si="5"/>
        <v>0</v>
      </c>
    </row>
    <row r="18" spans="1:17" ht="15" customHeight="1" x14ac:dyDescent="0.25">
      <c r="A18" s="164"/>
      <c r="B18" s="165"/>
      <c r="C18" s="166"/>
      <c r="D18" s="166"/>
      <c r="E18" s="167"/>
      <c r="F18" s="168"/>
      <c r="G18" s="169">
        <v>0</v>
      </c>
      <c r="H18" s="170">
        <v>0</v>
      </c>
      <c r="I18" s="171"/>
      <c r="J18" s="171">
        <f t="shared" ref="J18" si="8">+I18*F18</f>
        <v>0</v>
      </c>
      <c r="K18" s="170">
        <f t="shared" si="1"/>
        <v>0</v>
      </c>
      <c r="L18" s="172">
        <f t="shared" si="1"/>
        <v>0</v>
      </c>
      <c r="N18" s="158">
        <f t="shared" si="2"/>
        <v>0</v>
      </c>
      <c r="O18" s="158">
        <f t="shared" si="3"/>
        <v>0</v>
      </c>
      <c r="P18" s="158">
        <f t="shared" si="4"/>
        <v>0</v>
      </c>
      <c r="Q18" s="159">
        <f t="shared" si="5"/>
        <v>0</v>
      </c>
    </row>
    <row r="19" spans="1:17" ht="15" customHeight="1" x14ac:dyDescent="0.25">
      <c r="A19" s="164"/>
      <c r="B19" s="165"/>
      <c r="C19" s="166"/>
      <c r="D19" s="166"/>
      <c r="E19" s="167"/>
      <c r="F19" s="168"/>
      <c r="G19" s="169"/>
      <c r="H19" s="170"/>
      <c r="I19" s="171"/>
      <c r="J19" s="171"/>
      <c r="K19" s="170"/>
      <c r="L19" s="172"/>
      <c r="N19" s="158">
        <f t="shared" si="2"/>
        <v>0</v>
      </c>
      <c r="O19" s="158">
        <f t="shared" si="3"/>
        <v>0</v>
      </c>
      <c r="P19" s="158">
        <f t="shared" si="4"/>
        <v>0</v>
      </c>
      <c r="Q19" s="159">
        <f t="shared" si="5"/>
        <v>0</v>
      </c>
    </row>
    <row r="20" spans="1:17" ht="15" customHeight="1" x14ac:dyDescent="0.25">
      <c r="A20" s="164"/>
      <c r="B20" s="165"/>
      <c r="C20" s="166"/>
      <c r="D20" s="166"/>
      <c r="E20" s="167"/>
      <c r="F20" s="168"/>
      <c r="G20" s="169">
        <v>0</v>
      </c>
      <c r="H20" s="170">
        <v>0</v>
      </c>
      <c r="I20" s="171"/>
      <c r="J20" s="171">
        <f t="shared" si="0"/>
        <v>0</v>
      </c>
      <c r="K20" s="170">
        <f t="shared" si="1"/>
        <v>0</v>
      </c>
      <c r="L20" s="172">
        <f t="shared" si="1"/>
        <v>0</v>
      </c>
      <c r="N20" s="158">
        <f t="shared" si="2"/>
        <v>0</v>
      </c>
      <c r="O20" s="158">
        <f t="shared" si="3"/>
        <v>0</v>
      </c>
      <c r="P20" s="158">
        <f t="shared" si="4"/>
        <v>0</v>
      </c>
      <c r="Q20" s="159">
        <f t="shared" si="5"/>
        <v>0</v>
      </c>
    </row>
    <row r="21" spans="1:17" ht="15.75" customHeight="1" x14ac:dyDescent="0.25">
      <c r="A21" s="441" t="s">
        <v>114</v>
      </c>
      <c r="B21" s="442"/>
      <c r="C21" s="442"/>
      <c r="D21" s="442"/>
      <c r="E21" s="442"/>
      <c r="F21" s="443"/>
      <c r="G21" s="160"/>
      <c r="H21" s="161"/>
      <c r="I21" s="162"/>
      <c r="J21" s="162"/>
      <c r="K21" s="161"/>
      <c r="L21" s="163"/>
      <c r="N21" s="158">
        <f t="shared" si="2"/>
        <v>0</v>
      </c>
      <c r="O21" s="158">
        <f t="shared" si="3"/>
        <v>0</v>
      </c>
      <c r="P21" s="158">
        <f t="shared" si="4"/>
        <v>0</v>
      </c>
      <c r="Q21" s="159">
        <f t="shared" si="5"/>
        <v>0</v>
      </c>
    </row>
    <row r="22" spans="1:17" ht="15" customHeight="1" x14ac:dyDescent="0.25">
      <c r="A22" s="164"/>
      <c r="B22" s="165"/>
      <c r="C22" s="166"/>
      <c r="D22" s="166"/>
      <c r="E22" s="167"/>
      <c r="F22" s="168">
        <v>91.4</v>
      </c>
      <c r="G22" s="169"/>
      <c r="H22" s="170"/>
      <c r="I22" s="171"/>
      <c r="J22" s="171"/>
      <c r="K22" s="170"/>
      <c r="L22" s="172"/>
      <c r="N22" s="158">
        <f t="shared" si="2"/>
        <v>0</v>
      </c>
      <c r="O22" s="158">
        <f t="shared" si="3"/>
        <v>0</v>
      </c>
      <c r="P22" s="158">
        <f t="shared" si="4"/>
        <v>0</v>
      </c>
      <c r="Q22" s="159">
        <f t="shared" si="5"/>
        <v>0</v>
      </c>
    </row>
    <row r="23" spans="1:17" ht="15" customHeight="1" x14ac:dyDescent="0.25">
      <c r="A23" s="164"/>
      <c r="B23" s="165"/>
      <c r="C23" s="166"/>
      <c r="D23" s="166"/>
      <c r="E23" s="167"/>
      <c r="F23" s="168">
        <v>91.4</v>
      </c>
      <c r="G23" s="169"/>
      <c r="H23" s="170"/>
      <c r="I23" s="171"/>
      <c r="J23" s="171"/>
      <c r="K23" s="170"/>
      <c r="L23" s="172"/>
      <c r="N23" s="158">
        <f t="shared" si="2"/>
        <v>0</v>
      </c>
      <c r="O23" s="158">
        <f t="shared" si="3"/>
        <v>0</v>
      </c>
      <c r="P23" s="158">
        <f t="shared" si="4"/>
        <v>0</v>
      </c>
      <c r="Q23" s="159">
        <f t="shared" si="5"/>
        <v>0</v>
      </c>
    </row>
    <row r="24" spans="1:17" ht="15" customHeight="1" x14ac:dyDescent="0.25">
      <c r="A24" s="164"/>
      <c r="B24" s="165"/>
      <c r="C24" s="166"/>
      <c r="D24" s="166"/>
      <c r="E24" s="167"/>
      <c r="F24" s="168"/>
      <c r="G24" s="169">
        <v>0</v>
      </c>
      <c r="H24" s="170">
        <v>0</v>
      </c>
      <c r="I24" s="171"/>
      <c r="J24" s="171"/>
      <c r="K24" s="170">
        <f t="shared" ref="K24:L38" si="9">+I24+G24</f>
        <v>0</v>
      </c>
      <c r="L24" s="172">
        <f t="shared" si="9"/>
        <v>0</v>
      </c>
      <c r="N24" s="158">
        <f t="shared" si="2"/>
        <v>0</v>
      </c>
      <c r="O24" s="158">
        <f t="shared" si="3"/>
        <v>0</v>
      </c>
      <c r="P24" s="158">
        <f t="shared" si="4"/>
        <v>0</v>
      </c>
      <c r="Q24" s="159">
        <f t="shared" si="5"/>
        <v>0</v>
      </c>
    </row>
    <row r="25" spans="1:17" ht="15" customHeight="1" x14ac:dyDescent="0.25">
      <c r="A25" s="164"/>
      <c r="B25" s="165"/>
      <c r="C25" s="166"/>
      <c r="D25" s="166"/>
      <c r="E25" s="167"/>
      <c r="F25" s="168"/>
      <c r="G25" s="169">
        <v>0</v>
      </c>
      <c r="H25" s="170">
        <v>0</v>
      </c>
      <c r="I25" s="171"/>
      <c r="J25" s="171">
        <f t="shared" ref="J25:J38" si="10">+I25*F25</f>
        <v>0</v>
      </c>
      <c r="K25" s="170">
        <f t="shared" si="9"/>
        <v>0</v>
      </c>
      <c r="L25" s="172">
        <f t="shared" si="9"/>
        <v>0</v>
      </c>
      <c r="N25" s="158">
        <f t="shared" si="2"/>
        <v>0</v>
      </c>
      <c r="O25" s="158">
        <f t="shared" si="3"/>
        <v>0</v>
      </c>
      <c r="P25" s="158">
        <f t="shared" si="4"/>
        <v>0</v>
      </c>
      <c r="Q25" s="159">
        <f t="shared" si="5"/>
        <v>0</v>
      </c>
    </row>
    <row r="26" spans="1:17" ht="14.25" customHeight="1" x14ac:dyDescent="0.25">
      <c r="A26" s="164"/>
      <c r="B26" s="165"/>
      <c r="C26" s="166"/>
      <c r="D26" s="166"/>
      <c r="E26" s="167"/>
      <c r="F26" s="168"/>
      <c r="G26" s="169">
        <v>0</v>
      </c>
      <c r="H26" s="170">
        <v>0</v>
      </c>
      <c r="I26" s="171"/>
      <c r="J26" s="171">
        <f t="shared" si="10"/>
        <v>0</v>
      </c>
      <c r="K26" s="170">
        <f t="shared" si="9"/>
        <v>0</v>
      </c>
      <c r="L26" s="172">
        <f t="shared" si="9"/>
        <v>0</v>
      </c>
      <c r="N26" s="158">
        <f t="shared" si="2"/>
        <v>0</v>
      </c>
      <c r="O26" s="158">
        <f t="shared" si="3"/>
        <v>0</v>
      </c>
      <c r="P26" s="158">
        <f t="shared" si="4"/>
        <v>0</v>
      </c>
      <c r="Q26" s="159">
        <f t="shared" si="5"/>
        <v>0</v>
      </c>
    </row>
    <row r="27" spans="1:17" ht="15.75" customHeight="1" x14ac:dyDescent="0.25">
      <c r="A27" s="441" t="s">
        <v>115</v>
      </c>
      <c r="B27" s="442"/>
      <c r="C27" s="442"/>
      <c r="D27" s="442"/>
      <c r="E27" s="442"/>
      <c r="F27" s="443"/>
      <c r="G27" s="160"/>
      <c r="H27" s="161"/>
      <c r="I27" s="162"/>
      <c r="J27" s="162"/>
      <c r="K27" s="161"/>
      <c r="L27" s="163"/>
      <c r="N27" s="158">
        <f t="shared" si="2"/>
        <v>0</v>
      </c>
      <c r="O27" s="158">
        <f t="shared" si="3"/>
        <v>0</v>
      </c>
      <c r="P27" s="158">
        <f t="shared" si="4"/>
        <v>0</v>
      </c>
      <c r="Q27" s="159">
        <f t="shared" si="5"/>
        <v>0</v>
      </c>
    </row>
    <row r="28" spans="1:17" ht="15" customHeight="1" x14ac:dyDescent="0.25">
      <c r="A28" s="164"/>
      <c r="B28" s="165"/>
      <c r="C28" s="166"/>
      <c r="D28" s="166"/>
      <c r="E28" s="167"/>
      <c r="F28" s="168"/>
      <c r="G28" s="169">
        <v>0</v>
      </c>
      <c r="H28" s="170">
        <v>0</v>
      </c>
      <c r="I28" s="171"/>
      <c r="J28" s="171">
        <f t="shared" ref="J28" si="11">+I28*F28</f>
        <v>0</v>
      </c>
      <c r="K28" s="170">
        <f t="shared" ref="K28:L28" si="12">+I28+G28</f>
        <v>0</v>
      </c>
      <c r="L28" s="172">
        <f t="shared" si="12"/>
        <v>0</v>
      </c>
      <c r="N28" s="158">
        <f t="shared" si="2"/>
        <v>0</v>
      </c>
      <c r="O28" s="158">
        <f t="shared" si="3"/>
        <v>0</v>
      </c>
      <c r="P28" s="158">
        <f t="shared" si="4"/>
        <v>0</v>
      </c>
      <c r="Q28" s="159">
        <f t="shared" si="5"/>
        <v>0</v>
      </c>
    </row>
    <row r="29" spans="1:17" ht="15" customHeight="1" x14ac:dyDescent="0.25">
      <c r="A29" s="164"/>
      <c r="B29" s="165"/>
      <c r="C29" s="166"/>
      <c r="D29" s="166"/>
      <c r="E29" s="167"/>
      <c r="F29" s="168"/>
      <c r="G29" s="169">
        <v>0</v>
      </c>
      <c r="H29" s="170">
        <v>0</v>
      </c>
      <c r="I29" s="171"/>
      <c r="J29" s="171">
        <f t="shared" si="10"/>
        <v>0</v>
      </c>
      <c r="K29" s="170">
        <f t="shared" si="9"/>
        <v>0</v>
      </c>
      <c r="L29" s="172">
        <f t="shared" si="9"/>
        <v>0</v>
      </c>
      <c r="N29" s="158">
        <f t="shared" si="2"/>
        <v>0</v>
      </c>
      <c r="O29" s="158">
        <f t="shared" si="3"/>
        <v>0</v>
      </c>
      <c r="P29" s="158">
        <f t="shared" si="4"/>
        <v>0</v>
      </c>
      <c r="Q29" s="159">
        <f t="shared" si="5"/>
        <v>0</v>
      </c>
    </row>
    <row r="30" spans="1:17" ht="15" customHeight="1" x14ac:dyDescent="0.25">
      <c r="A30" s="164"/>
      <c r="B30" s="165"/>
      <c r="C30" s="166"/>
      <c r="D30" s="166"/>
      <c r="E30" s="167"/>
      <c r="F30" s="168"/>
      <c r="G30" s="169">
        <v>0</v>
      </c>
      <c r="H30" s="170">
        <v>0</v>
      </c>
      <c r="I30" s="171"/>
      <c r="J30" s="171">
        <f t="shared" si="10"/>
        <v>0</v>
      </c>
      <c r="K30" s="170">
        <f t="shared" si="9"/>
        <v>0</v>
      </c>
      <c r="L30" s="172">
        <f t="shared" si="9"/>
        <v>0</v>
      </c>
      <c r="N30" s="158">
        <f t="shared" si="2"/>
        <v>0</v>
      </c>
      <c r="O30" s="158">
        <f t="shared" si="3"/>
        <v>0</v>
      </c>
      <c r="P30" s="158">
        <f t="shared" si="4"/>
        <v>0</v>
      </c>
      <c r="Q30" s="159">
        <f t="shared" si="5"/>
        <v>0</v>
      </c>
    </row>
    <row r="31" spans="1:17" ht="15" customHeight="1" x14ac:dyDescent="0.25">
      <c r="A31" s="164"/>
      <c r="B31" s="165"/>
      <c r="C31" s="166"/>
      <c r="D31" s="166"/>
      <c r="E31" s="167"/>
      <c r="F31" s="168"/>
      <c r="G31" s="169">
        <v>0</v>
      </c>
      <c r="H31" s="170">
        <v>0</v>
      </c>
      <c r="I31" s="171"/>
      <c r="J31" s="171">
        <f t="shared" si="10"/>
        <v>0</v>
      </c>
      <c r="K31" s="170">
        <f t="shared" si="9"/>
        <v>0</v>
      </c>
      <c r="L31" s="172">
        <f t="shared" si="9"/>
        <v>0</v>
      </c>
      <c r="N31" s="158">
        <f t="shared" si="2"/>
        <v>0</v>
      </c>
      <c r="O31" s="158">
        <f t="shared" si="3"/>
        <v>0</v>
      </c>
      <c r="P31" s="158">
        <f t="shared" si="4"/>
        <v>0</v>
      </c>
      <c r="Q31" s="159">
        <f t="shared" si="5"/>
        <v>0</v>
      </c>
    </row>
    <row r="32" spans="1:17" ht="15" customHeight="1" x14ac:dyDescent="0.25">
      <c r="A32" s="164"/>
      <c r="B32" s="165"/>
      <c r="C32" s="166"/>
      <c r="D32" s="166"/>
      <c r="E32" s="167"/>
      <c r="F32" s="168"/>
      <c r="G32" s="169">
        <v>0</v>
      </c>
      <c r="H32" s="170">
        <v>0</v>
      </c>
      <c r="I32" s="171"/>
      <c r="J32" s="171">
        <f t="shared" si="10"/>
        <v>0</v>
      </c>
      <c r="K32" s="170">
        <f t="shared" si="9"/>
        <v>0</v>
      </c>
      <c r="L32" s="172">
        <f t="shared" si="9"/>
        <v>0</v>
      </c>
      <c r="N32" s="158">
        <f t="shared" si="2"/>
        <v>0</v>
      </c>
      <c r="O32" s="158">
        <f t="shared" si="3"/>
        <v>0</v>
      </c>
      <c r="P32" s="158">
        <f t="shared" si="4"/>
        <v>0</v>
      </c>
      <c r="Q32" s="159">
        <f t="shared" si="5"/>
        <v>0</v>
      </c>
    </row>
    <row r="33" spans="1:17" ht="15.75" customHeight="1" x14ac:dyDescent="0.25">
      <c r="A33" s="441" t="s">
        <v>116</v>
      </c>
      <c r="B33" s="442"/>
      <c r="C33" s="442"/>
      <c r="D33" s="442"/>
      <c r="E33" s="442"/>
      <c r="F33" s="443"/>
      <c r="G33" s="160"/>
      <c r="H33" s="161"/>
      <c r="I33" s="162"/>
      <c r="J33" s="162"/>
      <c r="K33" s="161"/>
      <c r="L33" s="163"/>
      <c r="N33" s="158">
        <f t="shared" si="2"/>
        <v>0</v>
      </c>
      <c r="O33" s="158">
        <f t="shared" si="3"/>
        <v>0</v>
      </c>
      <c r="P33" s="158">
        <f t="shared" si="4"/>
        <v>0</v>
      </c>
      <c r="Q33" s="159">
        <f t="shared" si="5"/>
        <v>0</v>
      </c>
    </row>
    <row r="34" spans="1:17" ht="15" customHeight="1" x14ac:dyDescent="0.25">
      <c r="A34" s="164"/>
      <c r="B34" s="165"/>
      <c r="C34" s="166"/>
      <c r="D34" s="166"/>
      <c r="E34" s="167"/>
      <c r="F34" s="168"/>
      <c r="G34" s="169">
        <v>0</v>
      </c>
      <c r="H34" s="170">
        <v>0</v>
      </c>
      <c r="I34" s="171"/>
      <c r="J34" s="171">
        <f t="shared" ref="J34" si="13">+I34*F34</f>
        <v>0</v>
      </c>
      <c r="K34" s="170">
        <f t="shared" ref="K34:L34" si="14">+I34+G34</f>
        <v>0</v>
      </c>
      <c r="L34" s="172">
        <f t="shared" si="14"/>
        <v>0</v>
      </c>
      <c r="N34" s="158">
        <f t="shared" si="2"/>
        <v>0</v>
      </c>
      <c r="O34" s="158">
        <f t="shared" si="3"/>
        <v>0</v>
      </c>
      <c r="P34" s="158">
        <f t="shared" si="4"/>
        <v>0</v>
      </c>
      <c r="Q34" s="159">
        <f t="shared" si="5"/>
        <v>0</v>
      </c>
    </row>
    <row r="35" spans="1:17" ht="15" customHeight="1" x14ac:dyDescent="0.25">
      <c r="A35" s="164"/>
      <c r="B35" s="165"/>
      <c r="C35" s="166"/>
      <c r="D35" s="166"/>
      <c r="E35" s="167"/>
      <c r="F35" s="168"/>
      <c r="G35" s="169">
        <v>0</v>
      </c>
      <c r="H35" s="170">
        <v>0</v>
      </c>
      <c r="I35" s="171"/>
      <c r="J35" s="171">
        <f t="shared" si="10"/>
        <v>0</v>
      </c>
      <c r="K35" s="170">
        <f t="shared" si="9"/>
        <v>0</v>
      </c>
      <c r="L35" s="172">
        <f t="shared" si="9"/>
        <v>0</v>
      </c>
      <c r="N35" s="158">
        <f t="shared" si="2"/>
        <v>0</v>
      </c>
      <c r="O35" s="158">
        <f t="shared" si="3"/>
        <v>0</v>
      </c>
      <c r="P35" s="158">
        <f t="shared" si="4"/>
        <v>0</v>
      </c>
      <c r="Q35" s="159">
        <f t="shared" si="5"/>
        <v>0</v>
      </c>
    </row>
    <row r="36" spans="1:17" ht="15" customHeight="1" x14ac:dyDescent="0.25">
      <c r="A36" s="164"/>
      <c r="B36" s="165"/>
      <c r="C36" s="166"/>
      <c r="D36" s="166"/>
      <c r="E36" s="167"/>
      <c r="F36" s="168"/>
      <c r="G36" s="169">
        <v>0</v>
      </c>
      <c r="H36" s="170">
        <v>0</v>
      </c>
      <c r="I36" s="171"/>
      <c r="J36" s="171">
        <f t="shared" si="10"/>
        <v>0</v>
      </c>
      <c r="K36" s="170">
        <f t="shared" si="9"/>
        <v>0</v>
      </c>
      <c r="L36" s="172">
        <f t="shared" si="9"/>
        <v>0</v>
      </c>
      <c r="N36" s="158">
        <f t="shared" si="2"/>
        <v>0</v>
      </c>
      <c r="O36" s="158">
        <f t="shared" si="3"/>
        <v>0</v>
      </c>
      <c r="P36" s="158">
        <f t="shared" si="4"/>
        <v>0</v>
      </c>
      <c r="Q36" s="159">
        <f t="shared" si="5"/>
        <v>0</v>
      </c>
    </row>
    <row r="37" spans="1:17" ht="15" customHeight="1" x14ac:dyDescent="0.25">
      <c r="A37" s="164"/>
      <c r="B37" s="165"/>
      <c r="C37" s="166"/>
      <c r="D37" s="166"/>
      <c r="E37" s="167"/>
      <c r="F37" s="168"/>
      <c r="G37" s="169">
        <v>0</v>
      </c>
      <c r="H37" s="170">
        <v>0</v>
      </c>
      <c r="I37" s="171"/>
      <c r="J37" s="171">
        <f t="shared" si="10"/>
        <v>0</v>
      </c>
      <c r="K37" s="170">
        <f t="shared" si="9"/>
        <v>0</v>
      </c>
      <c r="L37" s="172">
        <f t="shared" si="9"/>
        <v>0</v>
      </c>
      <c r="N37" s="158">
        <f t="shared" si="2"/>
        <v>0</v>
      </c>
      <c r="O37" s="158">
        <f t="shared" si="3"/>
        <v>0</v>
      </c>
      <c r="P37" s="158">
        <f t="shared" si="4"/>
        <v>0</v>
      </c>
      <c r="Q37" s="159">
        <f t="shared" si="5"/>
        <v>0</v>
      </c>
    </row>
    <row r="38" spans="1:17" ht="15" customHeight="1" x14ac:dyDescent="0.25">
      <c r="A38" s="164"/>
      <c r="B38" s="165"/>
      <c r="C38" s="166"/>
      <c r="D38" s="166"/>
      <c r="E38" s="167"/>
      <c r="F38" s="168"/>
      <c r="G38" s="169">
        <v>0</v>
      </c>
      <c r="H38" s="170">
        <v>0</v>
      </c>
      <c r="I38" s="171"/>
      <c r="J38" s="171">
        <f t="shared" si="10"/>
        <v>0</v>
      </c>
      <c r="K38" s="170">
        <f t="shared" si="9"/>
        <v>0</v>
      </c>
      <c r="L38" s="172">
        <f t="shared" si="9"/>
        <v>0</v>
      </c>
      <c r="N38" s="158">
        <f t="shared" si="2"/>
        <v>0</v>
      </c>
      <c r="O38" s="158">
        <f t="shared" si="3"/>
        <v>0</v>
      </c>
      <c r="P38" s="158">
        <f t="shared" si="4"/>
        <v>0</v>
      </c>
      <c r="Q38" s="159">
        <f t="shared" si="5"/>
        <v>0</v>
      </c>
    </row>
    <row r="39" spans="1:17" ht="15.75" customHeight="1" x14ac:dyDescent="0.25">
      <c r="A39" s="441" t="s">
        <v>393</v>
      </c>
      <c r="B39" s="442"/>
      <c r="C39" s="442"/>
      <c r="D39" s="442"/>
      <c r="E39" s="442"/>
      <c r="F39" s="443"/>
      <c r="G39" s="160"/>
      <c r="H39" s="161"/>
      <c r="I39" s="162"/>
      <c r="J39" s="162"/>
      <c r="K39" s="161"/>
      <c r="L39" s="163"/>
      <c r="N39" s="158">
        <f t="shared" si="2"/>
        <v>0</v>
      </c>
      <c r="O39" s="158">
        <f t="shared" si="3"/>
        <v>0</v>
      </c>
      <c r="P39" s="158">
        <f t="shared" si="4"/>
        <v>0</v>
      </c>
      <c r="Q39" s="159">
        <f t="shared" si="5"/>
        <v>0</v>
      </c>
    </row>
    <row r="40" spans="1:17" ht="15" customHeight="1" x14ac:dyDescent="0.25">
      <c r="A40" s="164">
        <v>1</v>
      </c>
      <c r="B40" s="165" t="s">
        <v>394</v>
      </c>
      <c r="C40" s="166"/>
      <c r="D40" s="166" t="s">
        <v>395</v>
      </c>
      <c r="E40" s="167">
        <v>191</v>
      </c>
      <c r="F40" s="168">
        <v>112.8</v>
      </c>
      <c r="G40" s="169">
        <v>7.9</v>
      </c>
      <c r="H40" s="170">
        <v>891.12</v>
      </c>
      <c r="I40" s="171"/>
      <c r="J40" s="171"/>
      <c r="K40" s="170">
        <f t="shared" ref="K40:L40" si="15">+I40+G40</f>
        <v>7.9</v>
      </c>
      <c r="L40" s="172">
        <f t="shared" si="15"/>
        <v>891.12</v>
      </c>
      <c r="N40" s="158">
        <f t="shared" si="2"/>
        <v>0</v>
      </c>
      <c r="O40" s="158">
        <f t="shared" si="3"/>
        <v>0</v>
      </c>
      <c r="P40" s="158">
        <f t="shared" si="4"/>
        <v>7.9</v>
      </c>
      <c r="Q40" s="159">
        <f t="shared" si="5"/>
        <v>1.5089000000000001</v>
      </c>
    </row>
    <row r="41" spans="1:17" ht="33" customHeight="1" x14ac:dyDescent="0.25">
      <c r="A41" s="164">
        <v>2</v>
      </c>
      <c r="B41" s="165" t="s">
        <v>432</v>
      </c>
      <c r="C41" s="166"/>
      <c r="D41" s="166" t="s">
        <v>395</v>
      </c>
      <c r="E41" s="167">
        <v>191</v>
      </c>
      <c r="F41" s="168">
        <v>112.8</v>
      </c>
      <c r="G41" s="169">
        <v>73.5</v>
      </c>
      <c r="H41" s="170">
        <v>8290.7999999999993</v>
      </c>
      <c r="I41" s="171"/>
      <c r="J41" s="171"/>
      <c r="K41" s="170">
        <f t="shared" ref="K41:K57" si="16">+I41+G41</f>
        <v>73.5</v>
      </c>
      <c r="L41" s="172">
        <f t="shared" ref="L41:L57" si="17">+J41+H41</f>
        <v>8290.7999999999993</v>
      </c>
      <c r="N41" s="158">
        <f t="shared" si="2"/>
        <v>0</v>
      </c>
      <c r="O41" s="158">
        <f t="shared" si="3"/>
        <v>0</v>
      </c>
      <c r="P41" s="158">
        <f t="shared" si="4"/>
        <v>73.5</v>
      </c>
      <c r="Q41" s="159">
        <f t="shared" si="5"/>
        <v>14.038500000000001</v>
      </c>
    </row>
    <row r="42" spans="1:17" ht="15" customHeight="1" x14ac:dyDescent="0.25">
      <c r="A42" s="164"/>
      <c r="B42" s="165"/>
      <c r="C42" s="166"/>
      <c r="D42" s="166"/>
      <c r="E42" s="167"/>
      <c r="F42" s="168"/>
      <c r="G42" s="169">
        <v>0</v>
      </c>
      <c r="H42" s="170">
        <v>0</v>
      </c>
      <c r="I42" s="171"/>
      <c r="J42" s="171"/>
      <c r="K42" s="170">
        <f t="shared" si="16"/>
        <v>0</v>
      </c>
      <c r="L42" s="172">
        <f t="shared" si="17"/>
        <v>0</v>
      </c>
      <c r="N42" s="158">
        <f t="shared" si="2"/>
        <v>0</v>
      </c>
      <c r="O42" s="158">
        <f t="shared" si="3"/>
        <v>0</v>
      </c>
      <c r="P42" s="158">
        <f t="shared" si="4"/>
        <v>0</v>
      </c>
      <c r="Q42" s="159">
        <f t="shared" si="5"/>
        <v>0</v>
      </c>
    </row>
    <row r="43" spans="1:17" ht="15" customHeight="1" x14ac:dyDescent="0.25">
      <c r="A43" s="164"/>
      <c r="B43" s="165"/>
      <c r="C43" s="166"/>
      <c r="D43" s="166"/>
      <c r="E43" s="167"/>
      <c r="F43" s="168"/>
      <c r="G43" s="169"/>
      <c r="H43" s="170"/>
      <c r="I43" s="171"/>
      <c r="J43" s="171"/>
      <c r="K43" s="170"/>
      <c r="L43" s="172"/>
      <c r="N43" s="158"/>
      <c r="O43" s="158"/>
      <c r="P43" s="158"/>
      <c r="Q43" s="159"/>
    </row>
    <row r="44" spans="1:17" ht="15" customHeight="1" x14ac:dyDescent="0.25">
      <c r="A44" s="164"/>
      <c r="B44" s="165"/>
      <c r="C44" s="166"/>
      <c r="D44" s="166"/>
      <c r="E44" s="167"/>
      <c r="F44" s="168"/>
      <c r="G44" s="169"/>
      <c r="H44" s="170"/>
      <c r="I44" s="171"/>
      <c r="J44" s="171"/>
      <c r="K44" s="170"/>
      <c r="L44" s="172"/>
      <c r="N44" s="158"/>
      <c r="O44" s="158"/>
      <c r="P44" s="158"/>
      <c r="Q44" s="159"/>
    </row>
    <row r="45" spans="1:17" ht="15" customHeight="1" x14ac:dyDescent="0.25">
      <c r="A45" s="164"/>
      <c r="B45" s="165"/>
      <c r="C45" s="166"/>
      <c r="D45" s="166"/>
      <c r="E45" s="167"/>
      <c r="F45" s="168"/>
      <c r="G45" s="169"/>
      <c r="H45" s="170"/>
      <c r="I45" s="171"/>
      <c r="J45" s="171"/>
      <c r="K45" s="170"/>
      <c r="L45" s="172"/>
      <c r="N45" s="158"/>
      <c r="O45" s="158"/>
      <c r="P45" s="158"/>
      <c r="Q45" s="159"/>
    </row>
    <row r="46" spans="1:17" ht="15" customHeight="1" x14ac:dyDescent="0.25">
      <c r="A46" s="441" t="s">
        <v>440</v>
      </c>
      <c r="B46" s="442"/>
      <c r="C46" s="442"/>
      <c r="D46" s="442"/>
      <c r="E46" s="442"/>
      <c r="F46" s="443"/>
      <c r="G46" s="160"/>
      <c r="H46" s="161"/>
      <c r="I46" s="162"/>
      <c r="J46" s="162"/>
      <c r="K46" s="161"/>
      <c r="L46" s="163"/>
      <c r="N46" s="158"/>
      <c r="O46" s="158"/>
      <c r="P46" s="158"/>
      <c r="Q46" s="159"/>
    </row>
    <row r="47" spans="1:17" ht="21.75" customHeight="1" x14ac:dyDescent="0.25">
      <c r="A47" s="164">
        <v>1</v>
      </c>
      <c r="B47" s="165" t="s">
        <v>447</v>
      </c>
      <c r="C47" s="166"/>
      <c r="D47" s="166"/>
      <c r="E47" s="167">
        <v>60</v>
      </c>
      <c r="F47" s="168">
        <v>76.58</v>
      </c>
      <c r="G47" s="169">
        <f>328.5*90%</f>
        <v>295.65000000000003</v>
      </c>
      <c r="H47" s="170">
        <v>25156.53</v>
      </c>
      <c r="I47" s="171"/>
      <c r="J47" s="171">
        <f t="shared" ref="J47:J51" si="18">+I47*F47</f>
        <v>0</v>
      </c>
      <c r="K47" s="170">
        <f>+I47+G47</f>
        <v>295.65000000000003</v>
      </c>
      <c r="L47" s="172">
        <f t="shared" ref="L47:L51" si="19">+J47+H47</f>
        <v>25156.53</v>
      </c>
      <c r="N47" s="158"/>
      <c r="O47" s="158"/>
      <c r="P47" s="158"/>
      <c r="Q47" s="159"/>
    </row>
    <row r="48" spans="1:17" ht="28.5" customHeight="1" x14ac:dyDescent="0.25">
      <c r="A48" s="164">
        <v>2</v>
      </c>
      <c r="B48" s="165" t="s">
        <v>448</v>
      </c>
      <c r="C48" s="166"/>
      <c r="D48" s="166"/>
      <c r="E48" s="167">
        <v>60</v>
      </c>
      <c r="F48" s="168">
        <v>76.58</v>
      </c>
      <c r="G48" s="169">
        <f>131.4*90%</f>
        <v>118.26</v>
      </c>
      <c r="H48" s="170">
        <v>10062.612000000001</v>
      </c>
      <c r="I48" s="171"/>
      <c r="J48" s="171">
        <f t="shared" si="18"/>
        <v>0</v>
      </c>
      <c r="K48" s="170">
        <f t="shared" ref="K48:K51" si="20">+I48+G48</f>
        <v>118.26</v>
      </c>
      <c r="L48" s="172">
        <f t="shared" si="19"/>
        <v>10062.612000000001</v>
      </c>
      <c r="N48" s="158"/>
      <c r="O48" s="158"/>
      <c r="P48" s="158"/>
      <c r="Q48" s="159"/>
    </row>
    <row r="49" spans="1:17" ht="15" customHeight="1" x14ac:dyDescent="0.25">
      <c r="A49" s="164"/>
      <c r="B49" s="165"/>
      <c r="C49" s="166"/>
      <c r="D49" s="166"/>
      <c r="E49" s="167"/>
      <c r="F49" s="168"/>
      <c r="G49" s="169">
        <v>0</v>
      </c>
      <c r="H49" s="170">
        <v>0</v>
      </c>
      <c r="I49" s="171"/>
      <c r="J49" s="171">
        <f t="shared" si="18"/>
        <v>0</v>
      </c>
      <c r="K49" s="170">
        <f t="shared" si="20"/>
        <v>0</v>
      </c>
      <c r="L49" s="172">
        <f t="shared" si="19"/>
        <v>0</v>
      </c>
      <c r="N49" s="158"/>
      <c r="O49" s="158"/>
      <c r="P49" s="158"/>
      <c r="Q49" s="159"/>
    </row>
    <row r="50" spans="1:17" ht="15" customHeight="1" x14ac:dyDescent="0.25">
      <c r="A50" s="164"/>
      <c r="B50" s="165"/>
      <c r="C50" s="166"/>
      <c r="D50" s="166"/>
      <c r="E50" s="167"/>
      <c r="F50" s="168"/>
      <c r="G50" s="169">
        <v>0</v>
      </c>
      <c r="H50" s="170">
        <v>0</v>
      </c>
      <c r="I50" s="171"/>
      <c r="J50" s="171">
        <f t="shared" si="18"/>
        <v>0</v>
      </c>
      <c r="K50" s="170">
        <f t="shared" si="20"/>
        <v>0</v>
      </c>
      <c r="L50" s="172">
        <f t="shared" si="19"/>
        <v>0</v>
      </c>
      <c r="N50" s="158"/>
      <c r="O50" s="158"/>
      <c r="P50" s="158"/>
      <c r="Q50" s="159"/>
    </row>
    <row r="51" spans="1:17" ht="15" customHeight="1" x14ac:dyDescent="0.25">
      <c r="A51" s="164"/>
      <c r="B51" s="165"/>
      <c r="C51" s="166"/>
      <c r="D51" s="166"/>
      <c r="E51" s="167"/>
      <c r="F51" s="168"/>
      <c r="G51" s="169">
        <v>0</v>
      </c>
      <c r="H51" s="170">
        <v>0</v>
      </c>
      <c r="I51" s="171"/>
      <c r="J51" s="171">
        <f t="shared" si="18"/>
        <v>0</v>
      </c>
      <c r="K51" s="170">
        <f t="shared" si="20"/>
        <v>0</v>
      </c>
      <c r="L51" s="172">
        <f t="shared" si="19"/>
        <v>0</v>
      </c>
      <c r="N51" s="158"/>
      <c r="O51" s="158"/>
      <c r="P51" s="158"/>
      <c r="Q51" s="159"/>
    </row>
    <row r="52" spans="1:17" ht="15" customHeight="1" x14ac:dyDescent="0.25">
      <c r="A52" s="164"/>
      <c r="B52" s="165"/>
      <c r="C52" s="166"/>
      <c r="D52" s="166"/>
      <c r="E52" s="167"/>
      <c r="F52" s="168"/>
      <c r="G52" s="169">
        <v>0</v>
      </c>
      <c r="H52" s="170">
        <v>0</v>
      </c>
      <c r="I52" s="171"/>
      <c r="J52" s="171"/>
      <c r="K52" s="170">
        <f t="shared" si="16"/>
        <v>0</v>
      </c>
      <c r="L52" s="172">
        <f t="shared" si="17"/>
        <v>0</v>
      </c>
      <c r="N52" s="158">
        <f t="shared" si="2"/>
        <v>0</v>
      </c>
      <c r="O52" s="158">
        <f t="shared" si="3"/>
        <v>0</v>
      </c>
      <c r="P52" s="158">
        <f t="shared" si="4"/>
        <v>0</v>
      </c>
      <c r="Q52" s="159">
        <f t="shared" si="5"/>
        <v>0</v>
      </c>
    </row>
    <row r="53" spans="1:17" ht="15" customHeight="1" x14ac:dyDescent="0.25">
      <c r="A53" s="164"/>
      <c r="B53" s="165"/>
      <c r="C53" s="166"/>
      <c r="D53" s="166"/>
      <c r="E53" s="167"/>
      <c r="F53" s="168"/>
      <c r="G53" s="169">
        <v>0</v>
      </c>
      <c r="H53" s="170">
        <v>0</v>
      </c>
      <c r="I53" s="171"/>
      <c r="J53" s="171">
        <f t="shared" ref="J53:J57" si="21">+I53*F53</f>
        <v>0</v>
      </c>
      <c r="K53" s="170">
        <f t="shared" si="16"/>
        <v>0</v>
      </c>
      <c r="L53" s="172">
        <f t="shared" si="17"/>
        <v>0</v>
      </c>
      <c r="N53" s="158">
        <f t="shared" si="2"/>
        <v>0</v>
      </c>
      <c r="O53" s="158">
        <f t="shared" si="3"/>
        <v>0</v>
      </c>
      <c r="P53" s="158">
        <f t="shared" si="4"/>
        <v>0</v>
      </c>
      <c r="Q53" s="159">
        <f t="shared" si="5"/>
        <v>0</v>
      </c>
    </row>
    <row r="54" spans="1:17" ht="15" customHeight="1" x14ac:dyDescent="0.25">
      <c r="A54" s="164"/>
      <c r="B54" s="165"/>
      <c r="C54" s="166"/>
      <c r="D54" s="166"/>
      <c r="E54" s="167"/>
      <c r="F54" s="168"/>
      <c r="G54" s="169">
        <v>0</v>
      </c>
      <c r="H54" s="170">
        <v>0</v>
      </c>
      <c r="I54" s="171"/>
      <c r="J54" s="171">
        <f t="shared" si="21"/>
        <v>0</v>
      </c>
      <c r="K54" s="170">
        <f t="shared" si="16"/>
        <v>0</v>
      </c>
      <c r="L54" s="172">
        <f t="shared" si="17"/>
        <v>0</v>
      </c>
      <c r="N54" s="158">
        <f t="shared" si="2"/>
        <v>0</v>
      </c>
      <c r="O54" s="158">
        <f t="shared" si="3"/>
        <v>0</v>
      </c>
      <c r="P54" s="158">
        <f t="shared" si="4"/>
        <v>0</v>
      </c>
      <c r="Q54" s="159">
        <f t="shared" si="5"/>
        <v>0</v>
      </c>
    </row>
    <row r="55" spans="1:17" ht="15" customHeight="1" x14ac:dyDescent="0.25">
      <c r="A55" s="164"/>
      <c r="B55" s="165"/>
      <c r="C55" s="166"/>
      <c r="D55" s="166"/>
      <c r="E55" s="167"/>
      <c r="F55" s="168"/>
      <c r="G55" s="169">
        <v>0</v>
      </c>
      <c r="H55" s="170">
        <v>0</v>
      </c>
      <c r="I55" s="171"/>
      <c r="J55" s="171">
        <f t="shared" si="21"/>
        <v>0</v>
      </c>
      <c r="K55" s="170">
        <f t="shared" si="16"/>
        <v>0</v>
      </c>
      <c r="L55" s="172">
        <f t="shared" si="17"/>
        <v>0</v>
      </c>
      <c r="N55" s="158">
        <f t="shared" si="2"/>
        <v>0</v>
      </c>
      <c r="O55" s="158">
        <f t="shared" si="3"/>
        <v>0</v>
      </c>
      <c r="P55" s="158">
        <f t="shared" si="4"/>
        <v>0</v>
      </c>
      <c r="Q55" s="159">
        <f t="shared" si="5"/>
        <v>0</v>
      </c>
    </row>
    <row r="56" spans="1:17" ht="15" customHeight="1" x14ac:dyDescent="0.25">
      <c r="A56" s="164"/>
      <c r="B56" s="165"/>
      <c r="C56" s="166"/>
      <c r="D56" s="166"/>
      <c r="E56" s="167"/>
      <c r="F56" s="168"/>
      <c r="G56" s="169">
        <v>0</v>
      </c>
      <c r="H56" s="170">
        <v>0</v>
      </c>
      <c r="I56" s="171"/>
      <c r="J56" s="171">
        <f t="shared" si="21"/>
        <v>0</v>
      </c>
      <c r="K56" s="170">
        <f t="shared" si="16"/>
        <v>0</v>
      </c>
      <c r="L56" s="172">
        <f t="shared" si="17"/>
        <v>0</v>
      </c>
      <c r="N56" s="158">
        <f t="shared" si="2"/>
        <v>0</v>
      </c>
      <c r="O56" s="158">
        <f t="shared" si="3"/>
        <v>0</v>
      </c>
      <c r="P56" s="158">
        <f t="shared" si="4"/>
        <v>0</v>
      </c>
      <c r="Q56" s="159">
        <f t="shared" si="5"/>
        <v>0</v>
      </c>
    </row>
    <row r="57" spans="1:17" ht="15" customHeight="1" x14ac:dyDescent="0.25">
      <c r="A57" s="164"/>
      <c r="B57" s="165"/>
      <c r="C57" s="166"/>
      <c r="D57" s="166"/>
      <c r="E57" s="167"/>
      <c r="F57" s="168"/>
      <c r="G57" s="169">
        <v>0</v>
      </c>
      <c r="H57" s="170">
        <v>0</v>
      </c>
      <c r="I57" s="171"/>
      <c r="J57" s="171">
        <f t="shared" si="21"/>
        <v>0</v>
      </c>
      <c r="K57" s="170">
        <f t="shared" si="16"/>
        <v>0</v>
      </c>
      <c r="L57" s="172">
        <f t="shared" si="17"/>
        <v>0</v>
      </c>
      <c r="N57" s="158">
        <f t="shared" si="2"/>
        <v>0</v>
      </c>
      <c r="O57" s="158">
        <f t="shared" si="3"/>
        <v>0</v>
      </c>
      <c r="P57" s="158">
        <f t="shared" si="4"/>
        <v>0</v>
      </c>
      <c r="Q57" s="159">
        <f t="shared" si="5"/>
        <v>0</v>
      </c>
    </row>
    <row r="58" spans="1:17" ht="15" customHeight="1" x14ac:dyDescent="0.25">
      <c r="A58" s="164"/>
      <c r="B58" s="165"/>
      <c r="C58" s="166"/>
      <c r="D58" s="166"/>
      <c r="E58" s="167"/>
      <c r="F58" s="168"/>
      <c r="G58" s="169"/>
      <c r="H58" s="170"/>
      <c r="I58" s="171"/>
      <c r="J58" s="171"/>
      <c r="K58" s="170"/>
      <c r="L58" s="172"/>
      <c r="N58" s="158">
        <f t="shared" si="2"/>
        <v>0</v>
      </c>
      <c r="O58" s="158">
        <f t="shared" si="3"/>
        <v>0</v>
      </c>
      <c r="P58" s="158">
        <f t="shared" si="4"/>
        <v>0</v>
      </c>
      <c r="Q58" s="159">
        <f t="shared" si="5"/>
        <v>0</v>
      </c>
    </row>
    <row r="59" spans="1:17" ht="15" customHeight="1" x14ac:dyDescent="0.25">
      <c r="A59" s="164"/>
      <c r="B59" s="165"/>
      <c r="C59" s="166"/>
      <c r="D59" s="166"/>
      <c r="E59" s="167"/>
      <c r="F59" s="168"/>
      <c r="G59" s="169">
        <v>0</v>
      </c>
      <c r="H59" s="170">
        <v>0</v>
      </c>
      <c r="I59" s="171"/>
      <c r="J59" s="171">
        <f t="shared" ref="J59:J61" si="22">+I59*F59</f>
        <v>0</v>
      </c>
      <c r="K59" s="170">
        <f t="shared" ref="K59:L61" si="23">+I59+G59</f>
        <v>0</v>
      </c>
      <c r="L59" s="172">
        <f t="shared" si="23"/>
        <v>0</v>
      </c>
      <c r="N59" s="158">
        <f t="shared" si="2"/>
        <v>0</v>
      </c>
      <c r="O59" s="158">
        <f t="shared" si="3"/>
        <v>0</v>
      </c>
      <c r="P59" s="158">
        <f t="shared" si="4"/>
        <v>0</v>
      </c>
      <c r="Q59" s="159">
        <f t="shared" si="5"/>
        <v>0</v>
      </c>
    </row>
    <row r="60" spans="1:17" ht="15" customHeight="1" x14ac:dyDescent="0.25">
      <c r="A60" s="164"/>
      <c r="B60" s="165"/>
      <c r="C60" s="166"/>
      <c r="D60" s="166"/>
      <c r="E60" s="167"/>
      <c r="F60" s="168"/>
      <c r="G60" s="169">
        <v>0</v>
      </c>
      <c r="H60" s="170">
        <v>0</v>
      </c>
      <c r="I60" s="171"/>
      <c r="J60" s="171">
        <f t="shared" si="22"/>
        <v>0</v>
      </c>
      <c r="K60" s="170">
        <f t="shared" si="23"/>
        <v>0</v>
      </c>
      <c r="L60" s="172">
        <f t="shared" si="23"/>
        <v>0</v>
      </c>
      <c r="N60" s="158">
        <f t="shared" si="2"/>
        <v>0</v>
      </c>
      <c r="O60" s="158">
        <f t="shared" si="3"/>
        <v>0</v>
      </c>
      <c r="P60" s="158">
        <f t="shared" si="4"/>
        <v>0</v>
      </c>
      <c r="Q60" s="159">
        <f t="shared" si="5"/>
        <v>0</v>
      </c>
    </row>
    <row r="61" spans="1:17" ht="15" customHeight="1" thickBot="1" x14ac:dyDescent="0.3">
      <c r="A61" s="164"/>
      <c r="B61" s="165"/>
      <c r="C61" s="166"/>
      <c r="D61" s="166"/>
      <c r="E61" s="167"/>
      <c r="F61" s="168"/>
      <c r="G61" s="169">
        <v>0</v>
      </c>
      <c r="H61" s="170">
        <v>0</v>
      </c>
      <c r="I61" s="171"/>
      <c r="J61" s="171">
        <f t="shared" si="22"/>
        <v>0</v>
      </c>
      <c r="K61" s="170">
        <f t="shared" si="23"/>
        <v>0</v>
      </c>
      <c r="L61" s="172">
        <f t="shared" si="23"/>
        <v>0</v>
      </c>
      <c r="N61" s="158">
        <f t="shared" si="2"/>
        <v>0</v>
      </c>
      <c r="O61" s="158">
        <f t="shared" si="3"/>
        <v>0</v>
      </c>
      <c r="P61" s="158">
        <f t="shared" si="4"/>
        <v>0</v>
      </c>
      <c r="Q61" s="159">
        <f t="shared" si="5"/>
        <v>0</v>
      </c>
    </row>
    <row r="62" spans="1:17" ht="35.1" customHeight="1" thickBot="1" x14ac:dyDescent="0.3">
      <c r="A62" s="444" t="str">
        <f>CONCATENATE("TOTAL (",A2," ",E2,") =")</f>
        <v>TOTAL (Screed Measurements - L-2 ) =</v>
      </c>
      <c r="B62" s="445"/>
      <c r="C62" s="445"/>
      <c r="D62" s="445"/>
      <c r="E62" s="445"/>
      <c r="F62" s="446"/>
      <c r="G62" s="173">
        <f t="shared" ref="G62:L62" si="24">SUM(G6:G61)</f>
        <v>604.08000000000004</v>
      </c>
      <c r="H62" s="173">
        <f t="shared" si="24"/>
        <v>50676.003300000004</v>
      </c>
      <c r="I62" s="174">
        <f t="shared" si="24"/>
        <v>0</v>
      </c>
      <c r="J62" s="174">
        <f t="shared" si="24"/>
        <v>0</v>
      </c>
      <c r="K62" s="173">
        <f t="shared" si="24"/>
        <v>604.08000000000004</v>
      </c>
      <c r="L62" s="175">
        <f t="shared" si="24"/>
        <v>50676.003300000004</v>
      </c>
      <c r="N62" s="158">
        <f>+SUM(N6:N61)</f>
        <v>0</v>
      </c>
      <c r="O62" s="158">
        <f>+SUM(O6:O61)</f>
        <v>0</v>
      </c>
      <c r="P62" s="158">
        <f>+SUM(P6:P61)</f>
        <v>190.17000000000002</v>
      </c>
      <c r="Q62" s="158">
        <f>+SUM(Q6:Q61)</f>
        <v>22.073599999999999</v>
      </c>
    </row>
    <row r="63" spans="1:17" x14ac:dyDescent="0.25">
      <c r="J63" s="179"/>
      <c r="K63" s="180"/>
      <c r="L63" s="180"/>
      <c r="N63" s="147"/>
      <c r="O63" s="147"/>
      <c r="P63" s="147"/>
    </row>
    <row r="64" spans="1:17" s="105" customFormat="1" x14ac:dyDescent="0.25">
      <c r="A64" s="176"/>
      <c r="B64" s="177"/>
      <c r="C64" s="142"/>
      <c r="D64" s="142"/>
      <c r="E64" s="142"/>
      <c r="F64" s="178"/>
      <c r="G64" s="178"/>
      <c r="H64" s="178"/>
      <c r="I64" s="178"/>
      <c r="J64" s="179"/>
      <c r="K64" s="179">
        <f>SUM(K7:K61)</f>
        <v>604.08000000000004</v>
      </c>
      <c r="L64" s="179">
        <f>SUM(L7:L61)</f>
        <v>50676.003300000004</v>
      </c>
      <c r="M64" s="142"/>
      <c r="N64" s="147"/>
      <c r="O64" s="147"/>
      <c r="P64" s="147"/>
    </row>
    <row r="65" spans="1:16" s="105" customFormat="1" x14ac:dyDescent="0.25">
      <c r="A65" s="176"/>
      <c r="B65" s="181">
        <f>+A6</f>
        <v>0</v>
      </c>
      <c r="C65" s="182"/>
      <c r="D65" s="182"/>
      <c r="E65" s="182"/>
      <c r="F65" s="183"/>
      <c r="G65" s="184"/>
      <c r="H65" s="184"/>
      <c r="I65" s="185"/>
      <c r="J65" s="185"/>
      <c r="K65" s="184"/>
      <c r="L65" s="184"/>
      <c r="M65" s="149"/>
      <c r="N65" s="147"/>
      <c r="O65" s="147"/>
      <c r="P65" s="147"/>
    </row>
    <row r="66" spans="1:16" s="105" customFormat="1" ht="25.05" customHeight="1" x14ac:dyDescent="0.25">
      <c r="A66" s="176"/>
      <c r="B66" s="186" t="str">
        <f>A10</f>
        <v>From 51mm to 60mm thick</v>
      </c>
      <c r="C66" s="187"/>
      <c r="D66" s="187"/>
      <c r="E66" s="187"/>
      <c r="F66" s="188"/>
      <c r="G66" s="189">
        <f>+SUM(G10:G16)</f>
        <v>108.77000000000001</v>
      </c>
      <c r="H66" s="189">
        <f t="shared" ref="H66:L66" si="25">+SUM(H10:H16)</f>
        <v>6274.9413000000004</v>
      </c>
      <c r="I66" s="190">
        <f t="shared" si="25"/>
        <v>0</v>
      </c>
      <c r="J66" s="190">
        <f t="shared" si="25"/>
        <v>0</v>
      </c>
      <c r="K66" s="189">
        <f t="shared" si="25"/>
        <v>108.77000000000001</v>
      </c>
      <c r="L66" s="189">
        <f t="shared" si="25"/>
        <v>6274.9413000000004</v>
      </c>
      <c r="M66" s="149"/>
      <c r="N66" s="147"/>
      <c r="O66" s="147"/>
      <c r="P66" s="147"/>
    </row>
    <row r="67" spans="1:16" s="105" customFormat="1" x14ac:dyDescent="0.25">
      <c r="A67" s="176"/>
      <c r="B67" s="181"/>
      <c r="C67" s="182"/>
      <c r="D67" s="182"/>
      <c r="E67" s="182"/>
      <c r="F67" s="183"/>
      <c r="G67" s="184"/>
      <c r="H67" s="184"/>
      <c r="I67" s="185"/>
      <c r="J67" s="185"/>
      <c r="K67" s="184"/>
      <c r="L67" s="184"/>
      <c r="M67" s="149"/>
      <c r="N67" s="147"/>
      <c r="O67" s="147"/>
      <c r="P67" s="147"/>
    </row>
    <row r="68" spans="1:16" s="105" customFormat="1" ht="25.05" customHeight="1" x14ac:dyDescent="0.25">
      <c r="A68" s="176"/>
      <c r="B68" s="186" t="str">
        <f>A39</f>
        <v xml:space="preserve">Up to 190mm thick </v>
      </c>
      <c r="C68" s="187"/>
      <c r="D68" s="187"/>
      <c r="E68" s="187"/>
      <c r="F68" s="188"/>
      <c r="G68" s="189">
        <f>SUM(G40:G45)</f>
        <v>81.400000000000006</v>
      </c>
      <c r="H68" s="189">
        <f t="shared" ref="H68:L68" si="26">SUM(H40:H45)</f>
        <v>9181.92</v>
      </c>
      <c r="I68" s="190">
        <f t="shared" si="26"/>
        <v>0</v>
      </c>
      <c r="J68" s="190">
        <f t="shared" si="26"/>
        <v>0</v>
      </c>
      <c r="K68" s="189">
        <f t="shared" si="26"/>
        <v>81.400000000000006</v>
      </c>
      <c r="L68" s="189">
        <f t="shared" si="26"/>
        <v>9181.92</v>
      </c>
      <c r="M68" s="149"/>
      <c r="N68" s="147"/>
      <c r="O68" s="147"/>
      <c r="P68" s="147"/>
    </row>
    <row r="69" spans="1:16" s="105" customFormat="1" x14ac:dyDescent="0.25">
      <c r="A69" s="176"/>
      <c r="B69" s="181"/>
      <c r="C69" s="182"/>
      <c r="D69" s="182"/>
      <c r="E69" s="182"/>
      <c r="F69" s="183"/>
      <c r="G69" s="184"/>
      <c r="H69" s="184"/>
      <c r="I69" s="185"/>
      <c r="J69" s="185"/>
      <c r="K69" s="184"/>
      <c r="L69" s="184"/>
      <c r="M69" s="149"/>
      <c r="N69" s="147"/>
      <c r="O69" s="147"/>
      <c r="P69" s="147"/>
    </row>
    <row r="70" spans="1:16" s="105" customFormat="1" ht="25.05" customHeight="1" x14ac:dyDescent="0.25">
      <c r="A70" s="176"/>
      <c r="B70" s="186" t="str">
        <f>A46</f>
        <v>From 51mm to 60mm (Using Pump Machine )</v>
      </c>
      <c r="C70" s="187"/>
      <c r="D70" s="187"/>
      <c r="E70" s="187"/>
      <c r="F70" s="188"/>
      <c r="G70" s="189">
        <f>SUM(G47:G60)</f>
        <v>413.91</v>
      </c>
      <c r="H70" s="189">
        <f t="shared" ref="H70:L70" si="27">SUM(H47:H60)</f>
        <v>35219.142</v>
      </c>
      <c r="I70" s="190">
        <f t="shared" si="27"/>
        <v>0</v>
      </c>
      <c r="J70" s="190">
        <f t="shared" si="27"/>
        <v>0</v>
      </c>
      <c r="K70" s="189">
        <f t="shared" si="27"/>
        <v>413.91</v>
      </c>
      <c r="L70" s="189">
        <f t="shared" si="27"/>
        <v>35219.142</v>
      </c>
      <c r="M70" s="149"/>
      <c r="N70" s="147"/>
      <c r="O70" s="147"/>
      <c r="P70" s="147"/>
    </row>
    <row r="71" spans="1:16" s="105" customFormat="1" x14ac:dyDescent="0.25">
      <c r="A71" s="176"/>
      <c r="B71" s="181"/>
      <c r="C71" s="182"/>
      <c r="D71" s="182"/>
      <c r="E71" s="182"/>
      <c r="F71" s="183"/>
      <c r="G71" s="184"/>
      <c r="H71" s="184"/>
      <c r="I71" s="185"/>
      <c r="J71" s="185"/>
      <c r="K71" s="184"/>
      <c r="L71" s="184"/>
      <c r="M71" s="149"/>
      <c r="N71" s="147"/>
      <c r="O71" s="147"/>
      <c r="P71" s="147"/>
    </row>
    <row r="72" spans="1:16" s="105" customFormat="1" ht="25.05" customHeight="1" x14ac:dyDescent="0.25">
      <c r="A72" s="176"/>
      <c r="B72" s="186"/>
      <c r="C72" s="187"/>
      <c r="D72" s="187"/>
      <c r="E72" s="187"/>
      <c r="F72" s="188"/>
      <c r="G72" s="189"/>
      <c r="H72" s="189"/>
      <c r="I72" s="190"/>
      <c r="J72" s="190"/>
      <c r="K72" s="189"/>
      <c r="L72" s="189"/>
      <c r="M72" s="149"/>
      <c r="N72" s="147"/>
      <c r="O72" s="147"/>
      <c r="P72" s="147"/>
    </row>
    <row r="73" spans="1:16" s="105" customFormat="1" ht="25.05" customHeight="1" x14ac:dyDescent="0.25">
      <c r="A73" s="176"/>
      <c r="B73" s="193" t="s">
        <v>45</v>
      </c>
      <c r="C73" s="194"/>
      <c r="D73" s="194"/>
      <c r="E73" s="194"/>
      <c r="F73" s="194"/>
      <c r="G73" s="192">
        <f t="shared" ref="G73:L73" si="28">SUM(G65:G72)</f>
        <v>604.08000000000004</v>
      </c>
      <c r="H73" s="192">
        <f t="shared" si="28"/>
        <v>50676.003299999997</v>
      </c>
      <c r="I73" s="192">
        <f t="shared" si="28"/>
        <v>0</v>
      </c>
      <c r="J73" s="192">
        <f t="shared" si="28"/>
        <v>0</v>
      </c>
      <c r="K73" s="192">
        <f t="shared" si="28"/>
        <v>604.08000000000004</v>
      </c>
      <c r="L73" s="192">
        <f t="shared" si="28"/>
        <v>50676.003299999997</v>
      </c>
      <c r="M73" s="142"/>
    </row>
    <row r="76" spans="1:16" s="105" customFormat="1" x14ac:dyDescent="0.25">
      <c r="A76" s="176"/>
      <c r="B76" s="177"/>
      <c r="C76" s="142"/>
      <c r="D76" s="142"/>
      <c r="E76" s="142"/>
      <c r="F76" s="178"/>
      <c r="G76" s="191"/>
      <c r="H76" s="178"/>
      <c r="I76" s="178"/>
      <c r="J76" s="178"/>
      <c r="K76" s="178"/>
      <c r="L76" s="178"/>
      <c r="M76" s="142"/>
    </row>
  </sheetData>
  <mergeCells count="25">
    <mergeCell ref="N4:N5"/>
    <mergeCell ref="O4:O5"/>
    <mergeCell ref="P4:P5"/>
    <mergeCell ref="Q4:Q5"/>
    <mergeCell ref="A62:F62"/>
    <mergeCell ref="A10:F10"/>
    <mergeCell ref="A17:F17"/>
    <mergeCell ref="A21:F21"/>
    <mergeCell ref="A27:F27"/>
    <mergeCell ref="A33:F33"/>
    <mergeCell ref="A39:F39"/>
    <mergeCell ref="A7:F7"/>
    <mergeCell ref="A46:F46"/>
    <mergeCell ref="K2:L2"/>
    <mergeCell ref="K3:L3"/>
    <mergeCell ref="A4:A5"/>
    <mergeCell ref="B4:B5"/>
    <mergeCell ref="C4:C5"/>
    <mergeCell ref="E4:E5"/>
    <mergeCell ref="F4:F5"/>
    <mergeCell ref="G4:H4"/>
    <mergeCell ref="I4:J4"/>
    <mergeCell ref="K4:K5"/>
    <mergeCell ref="L4:L5"/>
    <mergeCell ref="D4:D5"/>
  </mergeCells>
  <printOptions horizontalCentered="1"/>
  <pageMargins left="0.25" right="0.25" top="0.75" bottom="0.75" header="0.3" footer="0.3"/>
  <pageSetup paperSize="9" scale="5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S w i f t T o k e n s   x m l n s : x s i = " h t t p : / / w w w . w 3 . o r g / 2 0 0 1 / X M L S c h e m a - i n s t a n c e "   x m l n s : x s d = " h t t p : / / w w w . w 3 . o r g / 2 0 0 1 / X M L S c h e m a " > < T o k e n s / > < / S w i f t T o k e n s > 
</file>

<file path=customXml/item3.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BBEA8E-B403-4F4F-AA19-E4F20E6DC6F9}">
  <ds:schemaRefs>
    <ds:schemaRef ds:uri="http://schemas.microsoft.com/sharepoint/v3/contenttype/forms"/>
  </ds:schemaRefs>
</ds:datastoreItem>
</file>

<file path=customXml/itemProps2.xml><?xml version="1.0" encoding="utf-8"?>
<ds:datastoreItem xmlns:ds="http://schemas.openxmlformats.org/officeDocument/2006/customXml" ds:itemID="{4CFEF807-109A-4FED-A1E8-ED94444099D6}">
  <ds:schemaRefs>
    <ds:schemaRef ds:uri="http://www.w3.org/2001/XMLSchema"/>
  </ds:schemaRefs>
</ds:datastoreItem>
</file>

<file path=customXml/itemProps3.xml><?xml version="1.0" encoding="utf-8"?>
<ds:datastoreItem xmlns:ds="http://schemas.openxmlformats.org/officeDocument/2006/customXml" ds:itemID="{879B5CEB-B463-46C2-9529-3F6791A0CE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86</vt:i4>
      </vt:variant>
    </vt:vector>
  </HeadingPairs>
  <TitlesOfParts>
    <vt:vector size="131" baseType="lpstr">
      <vt:lpstr>1172-001</vt:lpstr>
      <vt:lpstr>Summary</vt:lpstr>
      <vt:lpstr>BOQ</vt:lpstr>
      <vt:lpstr>sum-screed</vt:lpstr>
      <vt:lpstr>sum -insulation</vt:lpstr>
      <vt:lpstr>sc--b-01</vt:lpstr>
      <vt:lpstr>SC-GL</vt:lpstr>
      <vt:lpstr>SC-L-01</vt:lpstr>
      <vt:lpstr>SC-L-02</vt:lpstr>
      <vt:lpstr>SC-L-4</vt:lpstr>
      <vt:lpstr>sc-05</vt:lpstr>
      <vt:lpstr>SC-06</vt:lpstr>
      <vt:lpstr>sc-07</vt:lpstr>
      <vt:lpstr>sc-08</vt:lpstr>
      <vt:lpstr>SC-10</vt:lpstr>
      <vt:lpstr>SC-14</vt:lpstr>
      <vt:lpstr>SC-16</vt:lpstr>
      <vt:lpstr>SC-18</vt:lpstr>
      <vt:lpstr>SC-19</vt:lpstr>
      <vt:lpstr>sc-l-20</vt:lpstr>
      <vt:lpstr>SC-21</vt:lpstr>
      <vt:lpstr>sc-l-22</vt:lpstr>
      <vt:lpstr>SC-L-23</vt:lpstr>
      <vt:lpstr>SC-L-25</vt:lpstr>
      <vt:lpstr>SC-L-26</vt:lpstr>
      <vt:lpstr>sc-l-27</vt:lpstr>
      <vt:lpstr>sc-l-28</vt:lpstr>
      <vt:lpstr>sc-l-29</vt:lpstr>
      <vt:lpstr>SC-L-30</vt:lpstr>
      <vt:lpstr>IN-b-01 (2)</vt:lpstr>
      <vt:lpstr>in-l-06</vt:lpstr>
      <vt:lpstr>IN-L-07</vt:lpstr>
      <vt:lpstr>in-l-8</vt:lpstr>
      <vt:lpstr>in-l-10</vt:lpstr>
      <vt:lpstr>IN-L-16</vt:lpstr>
      <vt:lpstr>in-18 </vt:lpstr>
      <vt:lpstr>IN-L-20</vt:lpstr>
      <vt:lpstr>IN-L-21</vt:lpstr>
      <vt:lpstr>in-l-22</vt:lpstr>
      <vt:lpstr>in-23</vt:lpstr>
      <vt:lpstr>IN-L-25</vt:lpstr>
      <vt:lpstr>IN-L-26</vt:lpstr>
      <vt:lpstr>in-l-27</vt:lpstr>
      <vt:lpstr>IN-L-28</vt:lpstr>
      <vt:lpstr>in-l-29</vt:lpstr>
      <vt:lpstr>'1172-001'!Print_Area</vt:lpstr>
      <vt:lpstr>BOQ!Print_Area</vt:lpstr>
      <vt:lpstr>'in-18 '!Print_Area</vt:lpstr>
      <vt:lpstr>'in-23'!Print_Area</vt:lpstr>
      <vt:lpstr>'IN-b-01 (2)'!Print_Area</vt:lpstr>
      <vt:lpstr>'in-l-06'!Print_Area</vt:lpstr>
      <vt:lpstr>'IN-L-07'!Print_Area</vt:lpstr>
      <vt:lpstr>'in-l-10'!Print_Area</vt:lpstr>
      <vt:lpstr>'IN-L-16'!Print_Area</vt:lpstr>
      <vt:lpstr>'IN-L-20'!Print_Area</vt:lpstr>
      <vt:lpstr>'IN-L-21'!Print_Area</vt:lpstr>
      <vt:lpstr>'in-l-22'!Print_Area</vt:lpstr>
      <vt:lpstr>'IN-L-25'!Print_Area</vt:lpstr>
      <vt:lpstr>'IN-L-26'!Print_Area</vt:lpstr>
      <vt:lpstr>'in-l-27'!Print_Area</vt:lpstr>
      <vt:lpstr>'IN-L-28'!Print_Area</vt:lpstr>
      <vt:lpstr>'in-l-29'!Print_Area</vt:lpstr>
      <vt:lpstr>'in-l-8'!Print_Area</vt:lpstr>
      <vt:lpstr>'sc-05'!Print_Area</vt:lpstr>
      <vt:lpstr>'SC-06'!Print_Area</vt:lpstr>
      <vt:lpstr>'sc-07'!Print_Area</vt:lpstr>
      <vt:lpstr>'sc-08'!Print_Area</vt:lpstr>
      <vt:lpstr>'SC-10'!Print_Area</vt:lpstr>
      <vt:lpstr>'SC-14'!Print_Area</vt:lpstr>
      <vt:lpstr>'SC-16'!Print_Area</vt:lpstr>
      <vt:lpstr>'SC-18'!Print_Area</vt:lpstr>
      <vt:lpstr>'SC-19'!Print_Area</vt:lpstr>
      <vt:lpstr>'SC-21'!Print_Area</vt:lpstr>
      <vt:lpstr>'sc--b-01'!Print_Area</vt:lpstr>
      <vt:lpstr>'SC-GL'!Print_Area</vt:lpstr>
      <vt:lpstr>'SC-L-01'!Print_Area</vt:lpstr>
      <vt:lpstr>'SC-L-02'!Print_Area</vt:lpstr>
      <vt:lpstr>'sc-l-20'!Print_Area</vt:lpstr>
      <vt:lpstr>'sc-l-22'!Print_Area</vt:lpstr>
      <vt:lpstr>'SC-L-23'!Print_Area</vt:lpstr>
      <vt:lpstr>'SC-L-25'!Print_Area</vt:lpstr>
      <vt:lpstr>'SC-L-26'!Print_Area</vt:lpstr>
      <vt:lpstr>'sc-l-27'!Print_Area</vt:lpstr>
      <vt:lpstr>'sc-l-28'!Print_Area</vt:lpstr>
      <vt:lpstr>'sc-l-29'!Print_Area</vt:lpstr>
      <vt:lpstr>'SC-L-30'!Print_Area</vt:lpstr>
      <vt:lpstr>'SC-L-4'!Print_Area</vt:lpstr>
      <vt:lpstr>'sum -insulation'!Print_Area</vt:lpstr>
      <vt:lpstr>Summary!Print_Area</vt:lpstr>
      <vt:lpstr>'sum-screed'!Print_Area</vt:lpstr>
      <vt:lpstr>BOQ!Print_Titles</vt:lpstr>
      <vt:lpstr>'in-18 '!Print_Titles</vt:lpstr>
      <vt:lpstr>'in-23'!Print_Titles</vt:lpstr>
      <vt:lpstr>'IN-b-01 (2)'!Print_Titles</vt:lpstr>
      <vt:lpstr>'in-l-06'!Print_Titles</vt:lpstr>
      <vt:lpstr>'IN-L-07'!Print_Titles</vt:lpstr>
      <vt:lpstr>'in-l-10'!Print_Titles</vt:lpstr>
      <vt:lpstr>'IN-L-16'!Print_Titles</vt:lpstr>
      <vt:lpstr>'IN-L-20'!Print_Titles</vt:lpstr>
      <vt:lpstr>'IN-L-21'!Print_Titles</vt:lpstr>
      <vt:lpstr>'in-l-22'!Print_Titles</vt:lpstr>
      <vt:lpstr>'IN-L-25'!Print_Titles</vt:lpstr>
      <vt:lpstr>'IN-L-26'!Print_Titles</vt:lpstr>
      <vt:lpstr>'in-l-27'!Print_Titles</vt:lpstr>
      <vt:lpstr>'IN-L-28'!Print_Titles</vt:lpstr>
      <vt:lpstr>'in-l-29'!Print_Titles</vt:lpstr>
      <vt:lpstr>'in-l-8'!Print_Titles</vt:lpstr>
      <vt:lpstr>'sc-05'!Print_Titles</vt:lpstr>
      <vt:lpstr>'SC-06'!Print_Titles</vt:lpstr>
      <vt:lpstr>'sc-07'!Print_Titles</vt:lpstr>
      <vt:lpstr>'sc-08'!Print_Titles</vt:lpstr>
      <vt:lpstr>'SC-10'!Print_Titles</vt:lpstr>
      <vt:lpstr>'SC-14'!Print_Titles</vt:lpstr>
      <vt:lpstr>'SC-16'!Print_Titles</vt:lpstr>
      <vt:lpstr>'SC-18'!Print_Titles</vt:lpstr>
      <vt:lpstr>'SC-19'!Print_Titles</vt:lpstr>
      <vt:lpstr>'SC-21'!Print_Titles</vt:lpstr>
      <vt:lpstr>'sc--b-01'!Print_Titles</vt:lpstr>
      <vt:lpstr>'SC-GL'!Print_Titles</vt:lpstr>
      <vt:lpstr>'SC-L-01'!Print_Titles</vt:lpstr>
      <vt:lpstr>'SC-L-02'!Print_Titles</vt:lpstr>
      <vt:lpstr>'sc-l-20'!Print_Titles</vt:lpstr>
      <vt:lpstr>'sc-l-22'!Print_Titles</vt:lpstr>
      <vt:lpstr>'SC-L-23'!Print_Titles</vt:lpstr>
      <vt:lpstr>'SC-L-25'!Print_Titles</vt:lpstr>
      <vt:lpstr>'SC-L-26'!Print_Titles</vt:lpstr>
      <vt:lpstr>'sc-l-27'!Print_Titles</vt:lpstr>
      <vt:lpstr>'sc-l-28'!Print_Titles</vt:lpstr>
      <vt:lpstr>'sc-l-29'!Print_Titles</vt:lpstr>
      <vt:lpstr>'SC-L-30'!Print_Titles</vt:lpstr>
      <vt:lpstr>'SC-L-4'!Print_Titles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Tharaka Rathnayaka</cp:lastModifiedBy>
  <cp:lastPrinted>2023-02-27T07:02:12Z</cp:lastPrinted>
  <dcterms:created xsi:type="dcterms:W3CDTF">2010-08-11T16:06:57Z</dcterms:created>
  <dcterms:modified xsi:type="dcterms:W3CDTF">2023-04-18T13:36:26Z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{4CFEF807-109A-4FED-A1E8-ED94444099D6}</vt:lpwstr>
  </property>
</Properties>
</file>