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slicers/slicer1.xml" ContentType="application/vnd.ms-excel.slicer+xml"/>
  <Override PartName="/xl/drawings/drawing4.xml" ContentType="application/vnd.openxmlformats-officedocument.drawing+xml"/>
  <Override PartName="/xl/ctrlProps/ctrlProp1.xml" ContentType="application/vnd.ms-excel.controlproperties+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F2925EB2-66F4-4D16-9DFC-5372EF2CB2E7}" xr6:coauthVersionLast="47" xr6:coauthVersionMax="47" xr10:uidLastSave="{00000000-0000-0000-0000-000000000000}"/>
  <bookViews>
    <workbookView xWindow="-108" yWindow="-108" windowWidth="23256" windowHeight="12456" activeTab="5" xr2:uid="{C8944DC0-C680-47D7-B994-37B4951CC311}"/>
  </bookViews>
  <sheets>
    <sheet name="IPL Matches 2008-2020" sheetId="2" r:id="rId1"/>
    <sheet name="Sheet1" sheetId="4" r:id="rId2"/>
    <sheet name="Matches on Venue" sheetId="3" r:id="rId3"/>
    <sheet name="all from s1" sheetId="5" r:id="rId4"/>
    <sheet name="Ipl win by year" sheetId="6" r:id="rId5"/>
    <sheet name="DASHBOARD" sheetId="7" r:id="rId6"/>
  </sheets>
  <definedNames>
    <definedName name="_xlcn.WorksheetConnection_Book1Sheet1" hidden="1">Sheet1[]</definedName>
    <definedName name="ExternalData_1" localSheetId="0" hidden="1">'IPL Matches 2008-2020'!$A$1:$O$817</definedName>
    <definedName name="ExternalData_1" localSheetId="1" hidden="1">Sheet1!$A$1:$E$14</definedName>
    <definedName name="ExternalData_2" localSheetId="4" hidden="1">'Ipl win by year'!$N$3:$R$16</definedName>
    <definedName name="Slicer_Year">#N/A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PL Matches 2008-2020_630e957c-90f7-4ee6-a41c-88e0cc37c18e" name="IPL Matches 2008-2020" connection="Query - IPL Matches 2008-2020"/>
          <x15:modelTable id="Sheet1" name="Sheet1" connection="WorksheetConnection_Book1!Sheet1"/>
        </x15:modelTables>
        <x15:modelRelationships>
          <x15:modelRelationship fromTable="IPL Matches 2008-2020" fromColumn="Year" toTable="Sheet1"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2"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W39" i="3" a="1"/>
  <c r="W39" i="3" s="1"/>
  <c r="W4" i="3" a="1"/>
  <c r="W4" i="3" s="1"/>
  <c r="J6" i="5"/>
  <c r="G12" i="7" l="1"/>
  <c r="W1" i="3"/>
  <c r="Z1" i="3"/>
  <c r="AA1" i="3" s="1"/>
  <c r="AC4" i="3" s="1" a="1"/>
  <c r="AC4" i="3" s="1"/>
  <c r="B51" i="6" l="1"/>
  <c r="B37" i="6" a="1"/>
  <c r="B37" i="6" s="1"/>
  <c r="D21" i="6"/>
  <c r="H21" i="6" s="1"/>
  <c r="Q21" i="5"/>
  <c r="R21" i="5" s="1"/>
  <c r="C51" i="6" l="1"/>
  <c r="G10" i="7" s="1"/>
  <c r="E21" i="6"/>
  <c r="F21" i="6"/>
  <c r="G2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301A68-C635-4702-BC1C-900C1E5D121A}" keepAlive="1" name="ModelConnection_ExternalData_1" description="Data Model" type="5" refreshedVersion="8" minRefreshableVersion="5" saveData="1">
    <dbPr connection="Data Model Connection" command="IPL Matches 2008-2020" commandType="3"/>
    <extLst>
      <ext xmlns:x15="http://schemas.microsoft.com/office/spreadsheetml/2010/11/main" uri="{DE250136-89BD-433C-8126-D09CA5730AF9}">
        <x15:connection id="" model="1"/>
      </ext>
    </extLst>
  </connection>
  <connection id="2" xr16:uid="{DEEFC3DE-BBAF-40D3-8354-938AB4BE6483}" name="Query - IPL Matches 2008-2020" description="Connection to the 'IPL Matches 2008-2020' query in the workbook." type="100" refreshedVersion="8" minRefreshableVersion="5">
    <extLst>
      <ext xmlns:x15="http://schemas.microsoft.com/office/spreadsheetml/2010/11/main" uri="{DE250136-89BD-433C-8126-D09CA5730AF9}">
        <x15:connection id="d9a005be-284d-48c0-a1ba-e46c31715a77"/>
      </ext>
    </extLst>
  </connection>
  <connection id="3" xr16:uid="{71627E0C-BF79-4F02-B664-DF7042C66BB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4" xr16:uid="{7C72F3D3-257E-4FE7-B1FB-619BF9BAD72E}"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5" xr16:uid="{95ACF4FD-F351-4151-ACA2-5A2C90360F8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6" xr16:uid="{A65AEE16-5F0F-4768-8AB9-40FE91E2790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C1FB1052-9846-4ECC-B989-4C2B0D9860CE}" name="WorksheetConnection_Book1!Sheet1" type="102" refreshedVersion="8" minRefreshableVersion="5">
    <extLst>
      <ext xmlns:x15="http://schemas.microsoft.com/office/spreadsheetml/2010/11/main" uri="{DE250136-89BD-433C-8126-D09CA5730AF9}">
        <x15:connection id="Sheet1">
          <x15:rangePr sourceName="_xlcn.WorksheetConnection_Book1She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<sst xmlns="http://schemas.openxmlformats.org/spreadsheetml/2006/main" count="10102" uniqueCount="473">
  <si>
    <t>id</t>
  </si>
  <si>
    <t>city</t>
  </si>
  <si>
    <t>date</t>
  </si>
  <si>
    <t>Year</t>
  </si>
  <si>
    <t>player_of_match</t>
  </si>
  <si>
    <t>venue</t>
  </si>
  <si>
    <t>team1</t>
  </si>
  <si>
    <t>team2</t>
  </si>
  <si>
    <t>toss_winner</t>
  </si>
  <si>
    <t>toss_decision</t>
  </si>
  <si>
    <t>winner</t>
  </si>
  <si>
    <t>result</t>
  </si>
  <si>
    <t>result_margin</t>
  </si>
  <si>
    <t>eliminator</t>
  </si>
  <si>
    <t>method</t>
  </si>
  <si>
    <t>Jaipur</t>
  </si>
  <si>
    <t>SR Watson</t>
  </si>
  <si>
    <t>Sawai Mansingh Stadium</t>
  </si>
  <si>
    <t>Rajasthan Royals</t>
  </si>
  <si>
    <t>Kings XI Punjab</t>
  </si>
  <si>
    <t>bat</t>
  </si>
  <si>
    <t>wickets</t>
  </si>
  <si>
    <t>6</t>
  </si>
  <si>
    <t>N</t>
  </si>
  <si>
    <t>NA</t>
  </si>
  <si>
    <t>Bangalore</t>
  </si>
  <si>
    <t>S Sreesanth</t>
  </si>
  <si>
    <t>M Chinnaswamy Stadium</t>
  </si>
  <si>
    <t>Royal Challengers Bangalore</t>
  </si>
  <si>
    <t>field</t>
  </si>
  <si>
    <t>Kolkata</t>
  </si>
  <si>
    <t>YK Pathan</t>
  </si>
  <si>
    <t>Eden Gardens</t>
  </si>
  <si>
    <t>Kolkata Knight Riders</t>
  </si>
  <si>
    <t>Chandigarh</t>
  </si>
  <si>
    <t>SE Marsh</t>
  </si>
  <si>
    <t>Punjab Cricket Association Stadium, Mohali</t>
  </si>
  <si>
    <t>Deccan Chargers</t>
  </si>
  <si>
    <t>Port Elizabeth</t>
  </si>
  <si>
    <t>TM Dilshan</t>
  </si>
  <si>
    <t>St George's Park</t>
  </si>
  <si>
    <t>Delhi Daredevils</t>
  </si>
  <si>
    <t>Durban</t>
  </si>
  <si>
    <t>HH Gibbs</t>
  </si>
  <si>
    <t>Kingsmead</t>
  </si>
  <si>
    <t>Chennai Super Kings</t>
  </si>
  <si>
    <t>Centurion</t>
  </si>
  <si>
    <t>DP Nannes</t>
  </si>
  <si>
    <t>SuperSport Park</t>
  </si>
  <si>
    <t>DPMD Jayawardene</t>
  </si>
  <si>
    <t>LRPL Taylor</t>
  </si>
  <si>
    <t>Bloemfontein</t>
  </si>
  <si>
    <t>B Lee</t>
  </si>
  <si>
    <t>OUTsurance Oval</t>
  </si>
  <si>
    <t>Johannesburg</t>
  </si>
  <si>
    <t>RG Sharma</t>
  </si>
  <si>
    <t>New Wanderers Stadium</t>
  </si>
  <si>
    <t>AC Gilchrist</t>
  </si>
  <si>
    <t>MK Pandey</t>
  </si>
  <si>
    <t>Ahmedabad</t>
  </si>
  <si>
    <t>V Sehwag</t>
  </si>
  <si>
    <t>Sardar Patel Stadium, Motera</t>
  </si>
  <si>
    <t>KP Pietersen</t>
  </si>
  <si>
    <t>KC Sangakkara</t>
  </si>
  <si>
    <t>Mumbai Indians</t>
  </si>
  <si>
    <t>Nagpur</t>
  </si>
  <si>
    <t>RJ Harris</t>
  </si>
  <si>
    <t>Vidarbha Cricket Association Stadium, Jamtha</t>
  </si>
  <si>
    <t>Chennai</t>
  </si>
  <si>
    <t>G Gambhir</t>
  </si>
  <si>
    <t>MA Chidambaram Stadium, Chepauk</t>
  </si>
  <si>
    <t>Dharamsala</t>
  </si>
  <si>
    <t>MS Dhoni</t>
  </si>
  <si>
    <t>Himachal Pradesh Cricket Association Stadium</t>
  </si>
  <si>
    <t>Kochi</t>
  </si>
  <si>
    <t>AB de Villiers</t>
  </si>
  <si>
    <t>Nehru Stadium</t>
  </si>
  <si>
    <t>Kochi Tuskers Kerala</t>
  </si>
  <si>
    <t>SK Warne</t>
  </si>
  <si>
    <t>PC Valthaty</t>
  </si>
  <si>
    <t>Pune Warriors</t>
  </si>
  <si>
    <t>Hyderabad</t>
  </si>
  <si>
    <t>MR Marsh</t>
  </si>
  <si>
    <t>Rajiv Gandhi International Stadium, Uppal</t>
  </si>
  <si>
    <t>Indore</t>
  </si>
  <si>
    <t>KD Karthik</t>
  </si>
  <si>
    <t>Holkar Cricket Stadium</t>
  </si>
  <si>
    <t>Mumbai</t>
  </si>
  <si>
    <t>A Mishra</t>
  </si>
  <si>
    <t>Dr DY Patil Sports Academy</t>
  </si>
  <si>
    <t>SK Raina</t>
  </si>
  <si>
    <t>Wankhede Stadium</t>
  </si>
  <si>
    <t>CH Gayle</t>
  </si>
  <si>
    <t>P Negi</t>
  </si>
  <si>
    <t>Delhi</t>
  </si>
  <si>
    <t>JH Kallis</t>
  </si>
  <si>
    <t>Feroz Shah Kotla</t>
  </si>
  <si>
    <t>UT Yadav</t>
  </si>
  <si>
    <t>SP Narine</t>
  </si>
  <si>
    <t>JP Faulkner</t>
  </si>
  <si>
    <t>DJG Sammy</t>
  </si>
  <si>
    <t>Sunrisers Hyderabad</t>
  </si>
  <si>
    <t>DA Miller</t>
  </si>
  <si>
    <t>Abu Dhabi</t>
  </si>
  <si>
    <t>GJ Maxwell</t>
  </si>
  <si>
    <t>Sheikh Zayed Stadium</t>
  </si>
  <si>
    <t>PV Tambe</t>
  </si>
  <si>
    <t>M Vijay</t>
  </si>
  <si>
    <t>Sharjah Cricket Stadium</t>
  </si>
  <si>
    <t>WP Saha</t>
  </si>
  <si>
    <t>Cuttack</t>
  </si>
  <si>
    <t>RV Uthappa</t>
  </si>
  <si>
    <t>Barabati Stadium</t>
  </si>
  <si>
    <t>Ranchi</t>
  </si>
  <si>
    <t>DA Warner</t>
  </si>
  <si>
    <t>JSCA International Stadium Complex</t>
  </si>
  <si>
    <t>Visakhapatnam</t>
  </si>
  <si>
    <t>AM Rahane</t>
  </si>
  <si>
    <t>Dr. Y.S. Rajasekhara Reddy ACA-VDCA Cricket Stadium</t>
  </si>
  <si>
    <t>A Nehra</t>
  </si>
  <si>
    <t>HH Pandya</t>
  </si>
  <si>
    <t>Raipur</t>
  </si>
  <si>
    <t>Z Khan</t>
  </si>
  <si>
    <t>Shaheed Veer Narayan Singh International Stadium</t>
  </si>
  <si>
    <t>M Vohra</t>
  </si>
  <si>
    <t>Punjab Cricket Association IS Bindra Stadium, Mohali</t>
  </si>
  <si>
    <t>Rising Pune Supergiants</t>
  </si>
  <si>
    <t>Rajkot</t>
  </si>
  <si>
    <t>V Kohli</t>
  </si>
  <si>
    <t>Saurashtra Cricket Association Stadium</t>
  </si>
  <si>
    <t>Gujarat Lions</t>
  </si>
  <si>
    <t>KH Pandya</t>
  </si>
  <si>
    <t>Kanpur</t>
  </si>
  <si>
    <t>DR Smith</t>
  </si>
  <si>
    <t>Green Park</t>
  </si>
  <si>
    <t>KK Nair</t>
  </si>
  <si>
    <t>N Rana</t>
  </si>
  <si>
    <t>Pune</t>
  </si>
  <si>
    <t>Maharashtra Cricket Association Stadium</t>
  </si>
  <si>
    <t>Rising Pune Supergiant</t>
  </si>
  <si>
    <t>Mohammed Shami</t>
  </si>
  <si>
    <t>KV Sharma</t>
  </si>
  <si>
    <t>KL Rahul</t>
  </si>
  <si>
    <t>Bengaluru</t>
  </si>
  <si>
    <t>M.Chinnaswamy Stadium</t>
  </si>
  <si>
    <t>CA Lynn</t>
  </si>
  <si>
    <t>SA Yadav</t>
  </si>
  <si>
    <t>RA Jadeja</t>
  </si>
  <si>
    <t>Mujeeb Ur Rahman</t>
  </si>
  <si>
    <t>Kuldeep Yadav</t>
  </si>
  <si>
    <t>AD Russell</t>
  </si>
  <si>
    <t>Delhi Capitals</t>
  </si>
  <si>
    <t>RR Pant</t>
  </si>
  <si>
    <t>F du Plessis</t>
  </si>
  <si>
    <t>A Nortje</t>
  </si>
  <si>
    <t>Dubai</t>
  </si>
  <si>
    <t>RD Gaikwad</t>
  </si>
  <si>
    <t>Dubai International Cricket Stadium</t>
  </si>
  <si>
    <t>KS Williamson</t>
  </si>
  <si>
    <t>D/L</t>
  </si>
  <si>
    <t>BB McCullum</t>
  </si>
  <si>
    <t>7</t>
  </si>
  <si>
    <t>NM Coulter-Nile</t>
  </si>
  <si>
    <t>ST Jayasuriya</t>
  </si>
  <si>
    <t>RS Bopara</t>
  </si>
  <si>
    <t>A Singh</t>
  </si>
  <si>
    <t>East London</t>
  </si>
  <si>
    <t>Buffalo Park</t>
  </si>
  <si>
    <t>Kimberley</t>
  </si>
  <si>
    <t>S Badrinath</t>
  </si>
  <si>
    <t>De Beers Diamond Oval</t>
  </si>
  <si>
    <t>ML Hayden</t>
  </si>
  <si>
    <t>BJ Hodge</t>
  </si>
  <si>
    <t>MK Tiwary</t>
  </si>
  <si>
    <t>Brabourne Stadium</t>
  </si>
  <si>
    <t>SR Tendulkar</t>
  </si>
  <si>
    <t>TL Suman</t>
  </si>
  <si>
    <t>R Vinay Kumar</t>
  </si>
  <si>
    <t>PP Chawla</t>
  </si>
  <si>
    <t>SB Wagh</t>
  </si>
  <si>
    <t>MM Patel</t>
  </si>
  <si>
    <t>J Botha</t>
  </si>
  <si>
    <t>P Parameswaran</t>
  </si>
  <si>
    <t>AD Mascarenhas</t>
  </si>
  <si>
    <t>JD Ryder</t>
  </si>
  <si>
    <t>Subrata Roy Sahara Stadium</t>
  </si>
  <si>
    <t>S Nadeem</t>
  </si>
  <si>
    <t>AJ Finch</t>
  </si>
  <si>
    <t>I Sharma</t>
  </si>
  <si>
    <t>KA Pollard</t>
  </si>
  <si>
    <t>PA Patel</t>
  </si>
  <si>
    <t>MM Sharma</t>
  </si>
  <si>
    <t>AT Rayudu</t>
  </si>
  <si>
    <t>LMP Simmons</t>
  </si>
  <si>
    <t>M Morkel</t>
  </si>
  <si>
    <t>SPD Smith</t>
  </si>
  <si>
    <t>Mandeep Singh</t>
  </si>
  <si>
    <t>Q de Kock</t>
  </si>
  <si>
    <t>CH Morris</t>
  </si>
  <si>
    <t>MP Stoinis</t>
  </si>
  <si>
    <t>HM Amla</t>
  </si>
  <si>
    <t>AJ Tye</t>
  </si>
  <si>
    <t>S Dhawan</t>
  </si>
  <si>
    <t>JJ Roy</t>
  </si>
  <si>
    <t>Rashid Khan</t>
  </si>
  <si>
    <t>JC Buttler</t>
  </si>
  <si>
    <t>Harbhajan Singh</t>
  </si>
  <si>
    <t>S Gopal</t>
  </si>
  <si>
    <t>DL Chahar</t>
  </si>
  <si>
    <t>JD Unadkat</t>
  </si>
  <si>
    <t>Shubman Gill</t>
  </si>
  <si>
    <t>BA Stokes</t>
  </si>
  <si>
    <t>MV Boucher</t>
  </si>
  <si>
    <t>5</t>
  </si>
  <si>
    <t>DJ Hussey</t>
  </si>
  <si>
    <t>SP Goswami</t>
  </si>
  <si>
    <t>Sohail Tanvir</t>
  </si>
  <si>
    <t>R Sharma</t>
  </si>
  <si>
    <t>JEC Franklin</t>
  </si>
  <si>
    <t>Shakib Al Hasan</t>
  </si>
  <si>
    <t>DW Steyn</t>
  </si>
  <si>
    <t>MEK Hussey</t>
  </si>
  <si>
    <t>MS Bisla</t>
  </si>
  <si>
    <t>GH Vihari</t>
  </si>
  <si>
    <t>MG Johnson</t>
  </si>
  <si>
    <t>Harmeet Singh</t>
  </si>
  <si>
    <t>Sandeep Sharma</t>
  </si>
  <si>
    <t>CJ Anderson</t>
  </si>
  <si>
    <t>MA Agarwal</t>
  </si>
  <si>
    <t>Mustafizur Rahman</t>
  </si>
  <si>
    <t>B Kumar</t>
  </si>
  <si>
    <t>P Kumar</t>
  </si>
  <si>
    <t>SW Billings</t>
  </si>
  <si>
    <t>B Stanlake</t>
  </si>
  <si>
    <t>L Ngidi</t>
  </si>
  <si>
    <t>JM Bairstow</t>
  </si>
  <si>
    <t>Imran Tahir</t>
  </si>
  <si>
    <t>SL Malinga</t>
  </si>
  <si>
    <t>SS Iyer</t>
  </si>
  <si>
    <t>Sharjah</t>
  </si>
  <si>
    <t>R Tewatia</t>
  </si>
  <si>
    <t>TA Boult</t>
  </si>
  <si>
    <t>MF Maharoof</t>
  </si>
  <si>
    <t>9</t>
  </si>
  <si>
    <t>3</t>
  </si>
  <si>
    <t>JDP Oram</t>
  </si>
  <si>
    <t>10</t>
  </si>
  <si>
    <t>SM Katich</t>
  </si>
  <si>
    <t>4</t>
  </si>
  <si>
    <t>8</t>
  </si>
  <si>
    <t>CRD Fernando</t>
  </si>
  <si>
    <t>SM Pollock</t>
  </si>
  <si>
    <t>Umar Gul</t>
  </si>
  <si>
    <t>M Ntini</t>
  </si>
  <si>
    <t>Cape Town</t>
  </si>
  <si>
    <t>DL Vettori</t>
  </si>
  <si>
    <t>Newlands</t>
  </si>
  <si>
    <t>RP Singh</t>
  </si>
  <si>
    <t>2</t>
  </si>
  <si>
    <t>LR Shukla</t>
  </si>
  <si>
    <t>MJ Lumb</t>
  </si>
  <si>
    <t>R Ashwin</t>
  </si>
  <si>
    <t>M Kartik</t>
  </si>
  <si>
    <t>A Kumble</t>
  </si>
  <si>
    <t>SK Trivedi</t>
  </si>
  <si>
    <t>MD Mishra</t>
  </si>
  <si>
    <t>Yuvraj Singh</t>
  </si>
  <si>
    <t>L Balaji</t>
  </si>
  <si>
    <t>DE Bollinger</t>
  </si>
  <si>
    <t>Iqbal Abdulla</t>
  </si>
  <si>
    <t>S Aravind</t>
  </si>
  <si>
    <t>RE Levi</t>
  </si>
  <si>
    <t>IK Pathan</t>
  </si>
  <si>
    <t>Azhar Mahmood</t>
  </si>
  <si>
    <t>BW Hilfenhaus</t>
  </si>
  <si>
    <t>SV Samson</t>
  </si>
  <si>
    <t>KK Cooper</t>
  </si>
  <si>
    <t>YS Chahal</t>
  </si>
  <si>
    <t>JP Duminy</t>
  </si>
  <si>
    <t>AR Patel</t>
  </si>
  <si>
    <t>DJ Hooda</t>
  </si>
  <si>
    <t>MA Starc</t>
  </si>
  <si>
    <t>VR Aaron</t>
  </si>
  <si>
    <t>1</t>
  </si>
  <si>
    <t>MJ McClenaghan</t>
  </si>
  <si>
    <t>JJ Bumrah</t>
  </si>
  <si>
    <t>RA Tripathi</t>
  </si>
  <si>
    <t>Mohammed Siraj</t>
  </si>
  <si>
    <t>DJ Bravo</t>
  </si>
  <si>
    <t>JC Archer</t>
  </si>
  <si>
    <t>K Rabada</t>
  </si>
  <si>
    <t>HF Gurney</t>
  </si>
  <si>
    <t>KK Ahmed</t>
  </si>
  <si>
    <t>SO Hetmyer</t>
  </si>
  <si>
    <t>Ishan Kishan</t>
  </si>
  <si>
    <t>runs</t>
  </si>
  <si>
    <t>11</t>
  </si>
  <si>
    <t>12</t>
  </si>
  <si>
    <t>16</t>
  </si>
  <si>
    <t>AB Dinda</t>
  </si>
  <si>
    <t>34</t>
  </si>
  <si>
    <t>19</t>
  </si>
  <si>
    <t>82</t>
  </si>
  <si>
    <t>140</t>
  </si>
  <si>
    <t>33</t>
  </si>
  <si>
    <t>66</t>
  </si>
  <si>
    <t>13</t>
  </si>
  <si>
    <t>GD McGrath</t>
  </si>
  <si>
    <t>SA Asnodkar</t>
  </si>
  <si>
    <t>45</t>
  </si>
  <si>
    <t>29</t>
  </si>
  <si>
    <t>SC Ganguly</t>
  </si>
  <si>
    <t>18</t>
  </si>
  <si>
    <t>23</t>
  </si>
  <si>
    <t>Shoaib Akhtar</t>
  </si>
  <si>
    <t>41</t>
  </si>
  <si>
    <t>GC Smith</t>
  </si>
  <si>
    <t>65</t>
  </si>
  <si>
    <t>25</t>
  </si>
  <si>
    <t>14</t>
  </si>
  <si>
    <t>JA Morkel</t>
  </si>
  <si>
    <t>105</t>
  </si>
  <si>
    <t>R Dravid</t>
  </si>
  <si>
    <t>75</t>
  </si>
  <si>
    <t>M Muralitharan</t>
  </si>
  <si>
    <t>92</t>
  </si>
  <si>
    <t>24</t>
  </si>
  <si>
    <t>PP Ojha</t>
  </si>
  <si>
    <t>27</t>
  </si>
  <si>
    <t>38</t>
  </si>
  <si>
    <t>SB Jakati</t>
  </si>
  <si>
    <t>78</t>
  </si>
  <si>
    <t>53</t>
  </si>
  <si>
    <t>R Bhatia</t>
  </si>
  <si>
    <t>AD Mathews</t>
  </si>
  <si>
    <t>WPUJC Vaas</t>
  </si>
  <si>
    <t>31</t>
  </si>
  <si>
    <t>55</t>
  </si>
  <si>
    <t>98</t>
  </si>
  <si>
    <t>A Symonds</t>
  </si>
  <si>
    <t>AA Jhunjhunwala</t>
  </si>
  <si>
    <t>36</t>
  </si>
  <si>
    <t>AC Voges</t>
  </si>
  <si>
    <t>39</t>
  </si>
  <si>
    <t>KM Jadhav</t>
  </si>
  <si>
    <t>17</t>
  </si>
  <si>
    <t>NV Ojha</t>
  </si>
  <si>
    <t>40</t>
  </si>
  <si>
    <t>67</t>
  </si>
  <si>
    <t>63</t>
  </si>
  <si>
    <t>PD Collingwood</t>
  </si>
  <si>
    <t>37</t>
  </si>
  <si>
    <t>R McLaren</t>
  </si>
  <si>
    <t>57</t>
  </si>
  <si>
    <t>35</t>
  </si>
  <si>
    <t>22</t>
  </si>
  <si>
    <t>S Anirudha</t>
  </si>
  <si>
    <t>21</t>
  </si>
  <si>
    <t>S Sohal</t>
  </si>
  <si>
    <t>48</t>
  </si>
  <si>
    <t>26</t>
  </si>
  <si>
    <t>20</t>
  </si>
  <si>
    <t>85</t>
  </si>
  <si>
    <t>32</t>
  </si>
  <si>
    <t>BA Bhatt</t>
  </si>
  <si>
    <t>76</t>
  </si>
  <si>
    <t>111</t>
  </si>
  <si>
    <t>43</t>
  </si>
  <si>
    <t>58</t>
  </si>
  <si>
    <t>28</t>
  </si>
  <si>
    <t>74</t>
  </si>
  <si>
    <t>MN Samuels</t>
  </si>
  <si>
    <t>42</t>
  </si>
  <si>
    <t>59</t>
  </si>
  <si>
    <t>KMDN Kulasekara</t>
  </si>
  <si>
    <t>46</t>
  </si>
  <si>
    <t>CL White</t>
  </si>
  <si>
    <t>47</t>
  </si>
  <si>
    <t>A Chandila</t>
  </si>
  <si>
    <t>86</t>
  </si>
  <si>
    <t>44</t>
  </si>
  <si>
    <t>MS Gony</t>
  </si>
  <si>
    <t>87</t>
  </si>
  <si>
    <t>130</t>
  </si>
  <si>
    <t>15</t>
  </si>
  <si>
    <t>60</t>
  </si>
  <si>
    <t>77</t>
  </si>
  <si>
    <t>30</t>
  </si>
  <si>
    <t>AP Tare</t>
  </si>
  <si>
    <t>50</t>
  </si>
  <si>
    <t>LJ Wright</t>
  </si>
  <si>
    <t>93</t>
  </si>
  <si>
    <t>72</t>
  </si>
  <si>
    <t>62</t>
  </si>
  <si>
    <t>GJ Bailey</t>
  </si>
  <si>
    <t>97</t>
  </si>
  <si>
    <t>138</t>
  </si>
  <si>
    <t>EJG Morgan</t>
  </si>
  <si>
    <t>MC Henriques</t>
  </si>
  <si>
    <t>71</t>
  </si>
  <si>
    <t>CR Brathwaite</t>
  </si>
  <si>
    <t>A Zampa</t>
  </si>
  <si>
    <t>144</t>
  </si>
  <si>
    <t>80</t>
  </si>
  <si>
    <t>BCJ Cutting</t>
  </si>
  <si>
    <t>51</t>
  </si>
  <si>
    <t>LH Ferguson</t>
  </si>
  <si>
    <t>61</t>
  </si>
  <si>
    <t>146</t>
  </si>
  <si>
    <t>HV Patel</t>
  </si>
  <si>
    <t>Washington Sundar</t>
  </si>
  <si>
    <t>64</t>
  </si>
  <si>
    <t>AS Rajpoot</t>
  </si>
  <si>
    <t>TG Southee</t>
  </si>
  <si>
    <t>102</t>
  </si>
  <si>
    <t>118</t>
  </si>
  <si>
    <t>SM Curran</t>
  </si>
  <si>
    <t>AS Joseph</t>
  </si>
  <si>
    <t>KMA Paul</t>
  </si>
  <si>
    <t>CV Varun</t>
  </si>
  <si>
    <t>CJ Jordan</t>
  </si>
  <si>
    <t>Shivam Mavi</t>
  </si>
  <si>
    <t>49</t>
  </si>
  <si>
    <t>PK Garg</t>
  </si>
  <si>
    <t>88</t>
  </si>
  <si>
    <t>PJ Cummins</t>
  </si>
  <si>
    <t>PP Shaw</t>
  </si>
  <si>
    <t>69</t>
  </si>
  <si>
    <t>tie</t>
  </si>
  <si>
    <t>Y</t>
  </si>
  <si>
    <t>J Theron</t>
  </si>
  <si>
    <t>Winner</t>
  </si>
  <si>
    <t>Runner Up</t>
  </si>
  <si>
    <t>Player Of the Series</t>
  </si>
  <si>
    <t>Man Of the Match</t>
  </si>
  <si>
    <t>Jofra Archer</t>
  </si>
  <si>
    <t>Trent Boult</t>
  </si>
  <si>
    <t>Andre Russell</t>
  </si>
  <si>
    <t>Jasprit Bumrah</t>
  </si>
  <si>
    <t>Sunil Narine</t>
  </si>
  <si>
    <t>Shane Watson</t>
  </si>
  <si>
    <t>Rising pune Supergiants</t>
  </si>
  <si>
    <t>Ben Stokes</t>
  </si>
  <si>
    <t>Krunal Pandya</t>
  </si>
  <si>
    <t>Virat Kohli</t>
  </si>
  <si>
    <t>Ben Cutting</t>
  </si>
  <si>
    <t>Rohit Sharma</t>
  </si>
  <si>
    <t>Kings Xl Punjab</t>
  </si>
  <si>
    <t>Glenn Maxwell</t>
  </si>
  <si>
    <t>Manish Pandey</t>
  </si>
  <si>
    <t>Kieron Pollard</t>
  </si>
  <si>
    <t>Manvinder Bisla</t>
  </si>
  <si>
    <t>Chris Gayle</t>
  </si>
  <si>
    <t>Murali Vijay</t>
  </si>
  <si>
    <t>Sachin Tendulkar</t>
  </si>
  <si>
    <t>Suresh Raina</t>
  </si>
  <si>
    <t>Adam Gilchrist</t>
  </si>
  <si>
    <t>Anil Kumble</t>
  </si>
  <si>
    <t>Yusuf Pathan</t>
  </si>
  <si>
    <t>Row Labels</t>
  </si>
  <si>
    <t>Grand Total</t>
  </si>
  <si>
    <t>Column Labels</t>
  </si>
  <si>
    <t>Count of result</t>
  </si>
  <si>
    <t>Count of winner</t>
  </si>
  <si>
    <t>Column1</t>
  </si>
  <si>
    <t>No</t>
  </si>
  <si>
    <t>Yes</t>
  </si>
  <si>
    <t>Count of player_of_match</t>
  </si>
  <si>
    <t>Count of result_margin</t>
  </si>
  <si>
    <t>Count of id</t>
  </si>
  <si>
    <t>No. Of Matches</t>
  </si>
  <si>
    <t xml:space="preserve">tie </t>
  </si>
  <si>
    <t>Teams that won toss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</si>
</sst>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FC000"/>
      <name val="Bernard MT Condensed"/>
      <family val="1"/>
    </font>
    <font>
      <sz val="12"/>
      <name val="Bernard MT Condensed"/>
      <family val="1"/>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4D79C7"/>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2" borderId="0" xfId="0" applyFill="1"/>
    <xf numFmtId="0" fontId="0" fillId="3" borderId="0" xfId="0" applyFill="1"/>
    <xf numFmtId="0" fontId="0" fillId="4" borderId="0" xfId="0" applyFill="1"/>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2" fillId="3" borderId="0" xfId="0" applyFont="1" applyFill="1" applyAlignment="1">
      <alignment horizontal="center"/>
    </xf>
    <xf numFmtId="0" fontId="0" fillId="3" borderId="0" xfId="0" applyFill="1" applyAlignment="1">
      <alignment horizontal="center"/>
    </xf>
    <xf numFmtId="0" fontId="0" fillId="0" borderId="0" xfId="0" applyNumberFormat="1"/>
  </cellXfs>
  <cellStyles count="1">
    <cellStyle name="Normal" xfId="0" builtinId="0"/>
  </cellStyles>
  <dxfs count="27">
    <dxf>
      <numFmt numFmtId="13" formatCode="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colors>
    <mruColors>
      <color rgb="FF4D79C7"/>
      <color rgb="FF00FF00"/>
      <color rgb="FFFF3300"/>
      <color rgb="FF8B2205"/>
      <color rgb="FFFFFF00"/>
      <color rgb="FF1EA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dashboard.xlsx]Matches on Venue!Match on Venue</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'Matches on Venue'!$C$2:$C$3</c:f>
              <c:strCache>
                <c:ptCount val="1"/>
                <c:pt idx="0">
                  <c:v>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Venue'!$B$4:$B$13</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Sheikh Zayed Stadium</c:v>
                </c:pt>
                <c:pt idx="9">
                  <c:v>Wankhede Stadium</c:v>
                </c:pt>
              </c:strCache>
            </c:strRef>
          </c:cat>
          <c:val>
            <c:numRef>
              <c:f>'Matches on Venue'!$C$4:$C$13</c:f>
              <c:numCache>
                <c:formatCode>General</c:formatCode>
                <c:ptCount val="10"/>
                <c:pt idx="2">
                  <c:v>1</c:v>
                </c:pt>
                <c:pt idx="3">
                  <c:v>2</c:v>
                </c:pt>
              </c:numCache>
            </c:numRef>
          </c:val>
          <c:extLst>
            <c:ext xmlns:c16="http://schemas.microsoft.com/office/drawing/2014/chart" uri="{C3380CC4-5D6E-409C-BE32-E72D297353CC}">
              <c16:uniqueId val="{00000000-7E05-4F1D-9DA3-21442482E26C}"/>
            </c:ext>
          </c:extLst>
        </c:ser>
        <c:ser>
          <c:idx val="1"/>
          <c:order val="1"/>
          <c:tx>
            <c:strRef>
              <c:f>'Matches on Venue'!$D$2:$D$3</c:f>
              <c:strCache>
                <c:ptCount val="1"/>
                <c:pt idx="0">
                  <c:v>runs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Venue'!$B$4:$B$13</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Sheikh Zayed Stadium</c:v>
                </c:pt>
                <c:pt idx="9">
                  <c:v>Wankhede Stadium</c:v>
                </c:pt>
              </c:strCache>
            </c:strRef>
          </c:cat>
          <c:val>
            <c:numRef>
              <c:f>'Matches on Venue'!$D$4:$D$13</c:f>
              <c:numCache>
                <c:formatCode>General</c:formatCode>
                <c:ptCount val="10"/>
                <c:pt idx="0">
                  <c:v>17</c:v>
                </c:pt>
                <c:pt idx="1">
                  <c:v>32</c:v>
                </c:pt>
                <c:pt idx="2">
                  <c:v>35</c:v>
                </c:pt>
                <c:pt idx="3">
                  <c:v>26</c:v>
                </c:pt>
                <c:pt idx="4">
                  <c:v>34</c:v>
                </c:pt>
                <c:pt idx="5">
                  <c:v>15</c:v>
                </c:pt>
                <c:pt idx="6">
                  <c:v>28</c:v>
                </c:pt>
                <c:pt idx="7">
                  <c:v>15</c:v>
                </c:pt>
                <c:pt idx="8">
                  <c:v>11</c:v>
                </c:pt>
                <c:pt idx="9">
                  <c:v>35</c:v>
                </c:pt>
              </c:numCache>
            </c:numRef>
          </c:val>
          <c:extLst>
            <c:ext xmlns:c16="http://schemas.microsoft.com/office/drawing/2014/chart" uri="{C3380CC4-5D6E-409C-BE32-E72D297353CC}">
              <c16:uniqueId val="{00000001-7E05-4F1D-9DA3-21442482E26C}"/>
            </c:ext>
          </c:extLst>
        </c:ser>
        <c:ser>
          <c:idx val="2"/>
          <c:order val="2"/>
          <c:tx>
            <c:strRef>
              <c:f>'Matches on Venue'!$E$2:$E$3</c:f>
              <c:strCache>
                <c:ptCount val="1"/>
                <c:pt idx="0">
                  <c:v>tie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Venue'!$B$4:$B$13</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Sheikh Zayed Stadium</c:v>
                </c:pt>
                <c:pt idx="9">
                  <c:v>Wankhede Stadium</c:v>
                </c:pt>
              </c:strCache>
            </c:strRef>
          </c:cat>
          <c:val>
            <c:numRef>
              <c:f>'Matches on Venue'!$E$4:$E$13</c:f>
              <c:numCache>
                <c:formatCode>General</c:formatCode>
                <c:ptCount val="10"/>
                <c:pt idx="0">
                  <c:v>3</c:v>
                </c:pt>
                <c:pt idx="2">
                  <c:v>1</c:v>
                </c:pt>
                <c:pt idx="3">
                  <c:v>1</c:v>
                </c:pt>
                <c:pt idx="4">
                  <c:v>1</c:v>
                </c:pt>
                <c:pt idx="6">
                  <c:v>1</c:v>
                </c:pt>
                <c:pt idx="8">
                  <c:v>2</c:v>
                </c:pt>
                <c:pt idx="9">
                  <c:v>1</c:v>
                </c:pt>
              </c:numCache>
            </c:numRef>
          </c:val>
          <c:extLst>
            <c:ext xmlns:c16="http://schemas.microsoft.com/office/drawing/2014/chart" uri="{C3380CC4-5D6E-409C-BE32-E72D297353CC}">
              <c16:uniqueId val="{0000000C-7E05-4F1D-9DA3-21442482E26C}"/>
            </c:ext>
          </c:extLst>
        </c:ser>
        <c:ser>
          <c:idx val="3"/>
          <c:order val="3"/>
          <c:tx>
            <c:strRef>
              <c:f>'Matches on Venue'!$F$2:$F$3</c:f>
              <c:strCache>
                <c:ptCount val="1"/>
                <c:pt idx="0">
                  <c:v>wickets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Venue'!$B$4:$B$13</c:f>
              <c:strCache>
                <c:ptCount val="10"/>
                <c:pt idx="0">
                  <c:v>Dubai International Cricket Stadium</c:v>
                </c:pt>
                <c:pt idx="1">
                  <c:v>Eden Gardens</c:v>
                </c:pt>
                <c:pt idx="2">
                  <c:v>Feroz Shah Kotla</c:v>
                </c:pt>
                <c:pt idx="3">
                  <c:v>M Chinnaswamy Stadium</c:v>
                </c:pt>
                <c:pt idx="4">
                  <c:v>MA Chidambaram Stadium, Chepauk</c:v>
                </c:pt>
                <c:pt idx="5">
                  <c:v>Punjab Cricket Association Stadium, Mohali</c:v>
                </c:pt>
                <c:pt idx="6">
                  <c:v>Rajiv Gandhi International Stadium, Uppal</c:v>
                </c:pt>
                <c:pt idx="7">
                  <c:v>Sawai Mansingh Stadium</c:v>
                </c:pt>
                <c:pt idx="8">
                  <c:v>Sheikh Zayed Stadium</c:v>
                </c:pt>
                <c:pt idx="9">
                  <c:v>Wankhede Stadium</c:v>
                </c:pt>
              </c:strCache>
            </c:strRef>
          </c:cat>
          <c:val>
            <c:numRef>
              <c:f>'Matches on Venue'!$F$4:$F$13</c:f>
              <c:numCache>
                <c:formatCode>General</c:formatCode>
                <c:ptCount val="10"/>
                <c:pt idx="0">
                  <c:v>13</c:v>
                </c:pt>
                <c:pt idx="1">
                  <c:v>45</c:v>
                </c:pt>
                <c:pt idx="2">
                  <c:v>37</c:v>
                </c:pt>
                <c:pt idx="3">
                  <c:v>36</c:v>
                </c:pt>
                <c:pt idx="4">
                  <c:v>22</c:v>
                </c:pt>
                <c:pt idx="5">
                  <c:v>20</c:v>
                </c:pt>
                <c:pt idx="6">
                  <c:v>35</c:v>
                </c:pt>
                <c:pt idx="7">
                  <c:v>32</c:v>
                </c:pt>
                <c:pt idx="8">
                  <c:v>16</c:v>
                </c:pt>
                <c:pt idx="9">
                  <c:v>37</c:v>
                </c:pt>
              </c:numCache>
            </c:numRef>
          </c:val>
          <c:extLst>
            <c:ext xmlns:c16="http://schemas.microsoft.com/office/drawing/2014/chart" uri="{C3380CC4-5D6E-409C-BE32-E72D297353CC}">
              <c16:uniqueId val="{0000000E-7E05-4F1D-9DA3-21442482E26C}"/>
            </c:ext>
          </c:extLst>
        </c:ser>
        <c:dLbls>
          <c:dLblPos val="ctr"/>
          <c:showLegendKey val="0"/>
          <c:showVal val="1"/>
          <c:showCatName val="0"/>
          <c:showSerName val="0"/>
          <c:showPercent val="0"/>
          <c:showBubbleSize val="0"/>
        </c:dLbls>
        <c:gapWidth val="150"/>
        <c:overlap val="100"/>
        <c:axId val="1098714064"/>
        <c:axId val="973320400"/>
      </c:barChart>
      <c:catAx>
        <c:axId val="10987140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320400"/>
        <c:crosses val="autoZero"/>
        <c:auto val="1"/>
        <c:lblAlgn val="ctr"/>
        <c:lblOffset val="100"/>
        <c:noMultiLvlLbl val="0"/>
      </c:catAx>
      <c:valAx>
        <c:axId val="973320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871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'Matches on Venue'!$AD$3</c:f>
              <c:strCache>
                <c:ptCount val="1"/>
                <c:pt idx="0">
                  <c:v>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Venue'!$AD$4:$AD$13</c:f>
              <c:numCache>
                <c:formatCode>General</c:formatCode>
                <c:ptCount val="10"/>
                <c:pt idx="0">
                  <c:v>0</c:v>
                </c:pt>
                <c:pt idx="1">
                  <c:v>1</c:v>
                </c:pt>
                <c:pt idx="2">
                  <c:v>0</c:v>
                </c:pt>
                <c:pt idx="3">
                  <c:v>0</c:v>
                </c:pt>
                <c:pt idx="4">
                  <c:v>0</c:v>
                </c:pt>
                <c:pt idx="5">
                  <c:v>2</c:v>
                </c:pt>
                <c:pt idx="6">
                  <c:v>0</c:v>
                </c:pt>
                <c:pt idx="7">
                  <c:v>0</c:v>
                </c:pt>
                <c:pt idx="8">
                  <c:v>0</c:v>
                </c:pt>
                <c:pt idx="9">
                  <c:v>0</c:v>
                </c:pt>
              </c:numCache>
            </c:numRef>
          </c:val>
          <c:extLst>
            <c:ext xmlns:c16="http://schemas.microsoft.com/office/drawing/2014/chart" uri="{C3380CC4-5D6E-409C-BE32-E72D297353CC}">
              <c16:uniqueId val="{00000000-B916-4DD2-9C8A-292A413FF3D7}"/>
            </c:ext>
          </c:extLst>
        </c:ser>
        <c:ser>
          <c:idx val="1"/>
          <c:order val="1"/>
          <c:tx>
            <c:strRef>
              <c:f>'Matches on Venue'!$AE$3</c:f>
              <c:strCache>
                <c:ptCount val="1"/>
                <c:pt idx="0">
                  <c:v>runs</c:v>
                </c:pt>
              </c:strCache>
            </c:strRef>
          </c:tx>
          <c:spPr>
            <a:solidFill>
              <a:srgbClr val="1EA907"/>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Venue'!$AE$4:$AE$13</c:f>
              <c:numCache>
                <c:formatCode>General</c:formatCode>
                <c:ptCount val="10"/>
                <c:pt idx="0">
                  <c:v>35</c:v>
                </c:pt>
                <c:pt idx="1">
                  <c:v>35</c:v>
                </c:pt>
                <c:pt idx="2">
                  <c:v>34</c:v>
                </c:pt>
                <c:pt idx="3">
                  <c:v>32</c:v>
                </c:pt>
                <c:pt idx="4">
                  <c:v>28</c:v>
                </c:pt>
                <c:pt idx="5">
                  <c:v>26</c:v>
                </c:pt>
                <c:pt idx="6">
                  <c:v>17</c:v>
                </c:pt>
                <c:pt idx="7">
                  <c:v>15</c:v>
                </c:pt>
                <c:pt idx="8">
                  <c:v>15</c:v>
                </c:pt>
                <c:pt idx="9">
                  <c:v>11</c:v>
                </c:pt>
              </c:numCache>
            </c:numRef>
          </c:val>
          <c:extLst>
            <c:ext xmlns:c16="http://schemas.microsoft.com/office/drawing/2014/chart" uri="{C3380CC4-5D6E-409C-BE32-E72D297353CC}">
              <c16:uniqueId val="{00000001-B916-4DD2-9C8A-292A413FF3D7}"/>
            </c:ext>
          </c:extLst>
        </c:ser>
        <c:ser>
          <c:idx val="2"/>
          <c:order val="2"/>
          <c:tx>
            <c:strRef>
              <c:f>'Matches on Venue'!$AF$3</c:f>
              <c:strCache>
                <c:ptCount val="1"/>
                <c:pt idx="0">
                  <c:v>tie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Venue'!$AF$4:$AF$13</c:f>
              <c:numCache>
                <c:formatCode>General</c:formatCode>
                <c:ptCount val="10"/>
                <c:pt idx="0">
                  <c:v>1</c:v>
                </c:pt>
                <c:pt idx="1">
                  <c:v>1</c:v>
                </c:pt>
                <c:pt idx="2">
                  <c:v>1</c:v>
                </c:pt>
                <c:pt idx="3">
                  <c:v>0</c:v>
                </c:pt>
                <c:pt idx="4">
                  <c:v>1</c:v>
                </c:pt>
                <c:pt idx="5">
                  <c:v>1</c:v>
                </c:pt>
                <c:pt idx="6">
                  <c:v>3</c:v>
                </c:pt>
                <c:pt idx="7">
                  <c:v>0</c:v>
                </c:pt>
                <c:pt idx="8">
                  <c:v>0</c:v>
                </c:pt>
                <c:pt idx="9">
                  <c:v>0</c:v>
                </c:pt>
              </c:numCache>
            </c:numRef>
          </c:val>
          <c:extLst>
            <c:ext xmlns:c16="http://schemas.microsoft.com/office/drawing/2014/chart" uri="{C3380CC4-5D6E-409C-BE32-E72D297353CC}">
              <c16:uniqueId val="{00000002-B916-4DD2-9C8A-292A413FF3D7}"/>
            </c:ext>
          </c:extLst>
        </c:ser>
        <c:ser>
          <c:idx val="3"/>
          <c:order val="3"/>
          <c:tx>
            <c:strRef>
              <c:f>'Matches on Venue'!$AG$3</c:f>
              <c:strCache>
                <c:ptCount val="1"/>
                <c:pt idx="0">
                  <c:v>wickets</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Venue'!$AG$4:$AG$13</c:f>
              <c:numCache>
                <c:formatCode>General</c:formatCode>
                <c:ptCount val="10"/>
                <c:pt idx="0">
                  <c:v>37</c:v>
                </c:pt>
                <c:pt idx="1">
                  <c:v>37</c:v>
                </c:pt>
                <c:pt idx="2">
                  <c:v>22</c:v>
                </c:pt>
                <c:pt idx="3">
                  <c:v>45</c:v>
                </c:pt>
                <c:pt idx="4">
                  <c:v>35</c:v>
                </c:pt>
                <c:pt idx="5">
                  <c:v>36</c:v>
                </c:pt>
                <c:pt idx="6">
                  <c:v>13</c:v>
                </c:pt>
                <c:pt idx="7">
                  <c:v>20</c:v>
                </c:pt>
                <c:pt idx="8">
                  <c:v>32</c:v>
                </c:pt>
                <c:pt idx="9">
                  <c:v>6</c:v>
                </c:pt>
              </c:numCache>
            </c:numRef>
          </c:val>
          <c:extLst>
            <c:ext xmlns:c16="http://schemas.microsoft.com/office/drawing/2014/chart" uri="{C3380CC4-5D6E-409C-BE32-E72D297353CC}">
              <c16:uniqueId val="{00000003-B916-4DD2-9C8A-292A413FF3D7}"/>
            </c:ext>
          </c:extLst>
        </c:ser>
        <c:dLbls>
          <c:dLblPos val="ctr"/>
          <c:showLegendKey val="0"/>
          <c:showVal val="1"/>
          <c:showCatName val="0"/>
          <c:showSerName val="0"/>
          <c:showPercent val="0"/>
          <c:showBubbleSize val="0"/>
        </c:dLbls>
        <c:gapWidth val="150"/>
        <c:overlap val="100"/>
        <c:axId val="27888191"/>
        <c:axId val="27882911"/>
      </c:barChart>
      <c:catAx>
        <c:axId val="278881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27882911"/>
        <c:crosses val="autoZero"/>
        <c:auto val="1"/>
        <c:lblAlgn val="ctr"/>
        <c:lblOffset val="100"/>
        <c:noMultiLvlLbl val="0"/>
      </c:catAx>
      <c:valAx>
        <c:axId val="2788291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888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s1!Result %</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nard MT Condensed" panose="02050806060905020404" pitchFamily="18" charset="0"/>
              </a:rPr>
              <a:t>Results % of the Matches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solidFill>
            <a:srgbClr val="00B05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'all from s1'!$B$2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21A-44F5-A82F-436AE74ACA51}"/>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D21A-44F5-A82F-436AE74ACA51}"/>
              </c:ext>
            </c:extLst>
          </c:dPt>
          <c:dPt>
            <c:idx val="2"/>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21A-44F5-A82F-436AE74ACA5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F3F-4ED6-A236-5F9F0429A4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from s1'!$A$3:$A$6</c:f>
              <c:strCache>
                <c:ptCount val="3"/>
                <c:pt idx="0">
                  <c:v>runs</c:v>
                </c:pt>
                <c:pt idx="1">
                  <c:v>tie</c:v>
                </c:pt>
                <c:pt idx="2">
                  <c:v>wickets</c:v>
                </c:pt>
              </c:strCache>
            </c:strRef>
          </c:cat>
          <c:val>
            <c:numRef>
              <c:f>'all from s1'!$B$3:$B$6</c:f>
              <c:numCache>
                <c:formatCode>General</c:formatCode>
                <c:ptCount val="3"/>
                <c:pt idx="0">
                  <c:v>27</c:v>
                </c:pt>
                <c:pt idx="1">
                  <c:v>4</c:v>
                </c:pt>
                <c:pt idx="2">
                  <c:v>29</c:v>
                </c:pt>
              </c:numCache>
            </c:numRef>
          </c:val>
          <c:extLst>
            <c:ext xmlns:c16="http://schemas.microsoft.com/office/drawing/2014/chart" uri="{C3380CC4-5D6E-409C-BE32-E72D297353CC}">
              <c16:uniqueId val="{00000000-D21A-44F5-A82F-436AE74ACA5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nard MT Condensed" panose="02050806060905020404" pitchFamily="18" charset="0"/>
              </a:rPr>
              <a:t>Toss</a:t>
            </a:r>
            <a:r>
              <a:rPr lang="en-US" b="0" baseline="0">
                <a:latin typeface="Bernard MT Condensed" panose="02050806060905020404" pitchFamily="18" charset="0"/>
              </a:rPr>
              <a:t> Decision</a:t>
            </a:r>
            <a:endParaRPr lang="en-US" b="0">
              <a:latin typeface="Bernard MT Condensed" panose="02050806060905020404" pitchFamily="18" charset="0"/>
            </a:endParaRPr>
          </a:p>
        </c:rich>
      </c:tx>
      <c:layout>
        <c:manualLayout>
          <c:xMode val="edge"/>
          <c:yMode val="edge"/>
          <c:x val="0.20938320209973754"/>
          <c:y val="5.2056621288586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832242936544696"/>
          <c:y val="0.15332199153882056"/>
          <c:w val="0.70335514126910603"/>
          <c:h val="0.73159693470438569"/>
        </c:manualLayout>
      </c:layout>
      <c:doughnutChart>
        <c:varyColors val="1"/>
        <c:ser>
          <c:idx val="0"/>
          <c:order val="0"/>
          <c:tx>
            <c:strRef>
              <c:f>'all from s1'!$G$2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76-4D63-A4BD-B6BD7B5B63E0}"/>
              </c:ext>
            </c:extLst>
          </c:dPt>
          <c:dPt>
            <c:idx val="1"/>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77C-4B70-BA41-7FA2560031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from s1'!$F$3:$F$4</c:f>
              <c:strCache>
                <c:ptCount val="2"/>
                <c:pt idx="0">
                  <c:v>bat</c:v>
                </c:pt>
                <c:pt idx="1">
                  <c:v>field</c:v>
                </c:pt>
              </c:strCache>
            </c:strRef>
          </c:cat>
          <c:val>
            <c:numRef>
              <c:f>'all from s1'!$G$3:$G$4</c:f>
              <c:numCache>
                <c:formatCode>0%</c:formatCode>
                <c:ptCount val="2"/>
                <c:pt idx="0">
                  <c:v>0.45</c:v>
                </c:pt>
                <c:pt idx="1">
                  <c:v>0.55000000000000004</c:v>
                </c:pt>
              </c:numCache>
            </c:numRef>
          </c:val>
          <c:extLst>
            <c:ext xmlns:c16="http://schemas.microsoft.com/office/drawing/2014/chart" uri="{C3380CC4-5D6E-409C-BE32-E72D297353CC}">
              <c16:uniqueId val="{00000000-D77C-4B70-BA41-7FA25600315A}"/>
            </c:ext>
          </c:extLst>
        </c:ser>
        <c:dLbls>
          <c:showLegendKey val="0"/>
          <c:showVal val="1"/>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s1!Player of match</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latin typeface="Bernard MT Condensed" panose="02050806060905020404" pitchFamily="18" charset="0"/>
              </a:rPr>
              <a:t>Top</a:t>
            </a:r>
            <a:r>
              <a:rPr lang="en-US" baseline="0">
                <a:latin typeface="Bernard MT Condensed" panose="02050806060905020404" pitchFamily="18" charset="0"/>
              </a:rPr>
              <a:t> 10 Player Of Match</a:t>
            </a:r>
            <a:endParaRPr lang="en-US">
              <a:latin typeface="Bernard MT Condensed" panose="02050806060905020404" pitchFamily="18" charset="0"/>
            </a:endParaRPr>
          </a:p>
        </c:rich>
      </c:tx>
      <c:layout>
        <c:manualLayout>
          <c:xMode val="edge"/>
          <c:yMode val="edge"/>
          <c:x val="0.25527777777777783"/>
          <c:y val="9.7222222222222224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'all from s1'!$M$2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from s1'!$L$3:$L$15</c:f>
              <c:strCache>
                <c:ptCount val="12"/>
                <c:pt idx="0">
                  <c:v>A Nortje</c:v>
                </c:pt>
                <c:pt idx="1">
                  <c:v>AB de Villiers</c:v>
                </c:pt>
                <c:pt idx="2">
                  <c:v>BA Stokes</c:v>
                </c:pt>
                <c:pt idx="3">
                  <c:v>KL Rahul</c:v>
                </c:pt>
                <c:pt idx="4">
                  <c:v>MP Stoinis</c:v>
                </c:pt>
                <c:pt idx="5">
                  <c:v>Q de Kock</c:v>
                </c:pt>
                <c:pt idx="6">
                  <c:v>RD Gaikwad</c:v>
                </c:pt>
                <c:pt idx="7">
                  <c:v>S Dhawan</c:v>
                </c:pt>
                <c:pt idx="8">
                  <c:v>SA Yadav</c:v>
                </c:pt>
                <c:pt idx="9">
                  <c:v>SV Samson</c:v>
                </c:pt>
                <c:pt idx="10">
                  <c:v>TA Boult</c:v>
                </c:pt>
                <c:pt idx="11">
                  <c:v>YS Chahal</c:v>
                </c:pt>
              </c:strCache>
            </c:strRef>
          </c:cat>
          <c:val>
            <c:numRef>
              <c:f>'all from s1'!$M$3:$M$15</c:f>
              <c:numCache>
                <c:formatCode>General</c:formatCode>
                <c:ptCount val="12"/>
                <c:pt idx="0">
                  <c:v>2</c:v>
                </c:pt>
                <c:pt idx="1">
                  <c:v>3</c:v>
                </c:pt>
                <c:pt idx="2">
                  <c:v>2</c:v>
                </c:pt>
                <c:pt idx="3">
                  <c:v>3</c:v>
                </c:pt>
                <c:pt idx="4">
                  <c:v>2</c:v>
                </c:pt>
                <c:pt idx="5">
                  <c:v>2</c:v>
                </c:pt>
                <c:pt idx="6">
                  <c:v>3</c:v>
                </c:pt>
                <c:pt idx="7">
                  <c:v>2</c:v>
                </c:pt>
                <c:pt idx="8">
                  <c:v>2</c:v>
                </c:pt>
                <c:pt idx="9">
                  <c:v>2</c:v>
                </c:pt>
                <c:pt idx="10">
                  <c:v>3</c:v>
                </c:pt>
                <c:pt idx="11">
                  <c:v>2</c:v>
                </c:pt>
              </c:numCache>
            </c:numRef>
          </c:val>
          <c:extLst>
            <c:ext xmlns:c16="http://schemas.microsoft.com/office/drawing/2014/chart" uri="{C3380CC4-5D6E-409C-BE32-E72D297353CC}">
              <c16:uniqueId val="{00000000-23FA-4146-97EA-C16B2CC08D92}"/>
            </c:ext>
          </c:extLst>
        </c:ser>
        <c:dLbls>
          <c:showLegendKey val="0"/>
          <c:showVal val="1"/>
          <c:showCatName val="0"/>
          <c:showSerName val="0"/>
          <c:showPercent val="0"/>
          <c:showBubbleSize val="0"/>
        </c:dLbls>
        <c:gapWidth val="84"/>
        <c:gapDepth val="53"/>
        <c:shape val="box"/>
        <c:axId val="461389968"/>
        <c:axId val="461392848"/>
        <c:axId val="0"/>
      </c:bar3DChart>
      <c:catAx>
        <c:axId val="461389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392848"/>
        <c:crosses val="autoZero"/>
        <c:auto val="1"/>
        <c:lblAlgn val="ctr"/>
        <c:lblOffset val="100"/>
        <c:noMultiLvlLbl val="0"/>
      </c:catAx>
      <c:valAx>
        <c:axId val="461392848"/>
        <c:scaling>
          <c:orientation val="minMax"/>
        </c:scaling>
        <c:delete val="1"/>
        <c:axPos val="l"/>
        <c:numFmt formatCode="General" sourceLinked="1"/>
        <c:majorTickMark val="out"/>
        <c:minorTickMark val="none"/>
        <c:tickLblPos val="nextTo"/>
        <c:crossAx val="46138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s1!Count Of winners</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568091963188152E-2"/>
          <c:y val="5.0925925925925923E-2"/>
          <c:w val="0.86094969932555898"/>
          <c:h val="0.51737022455526394"/>
        </c:manualLayout>
      </c:layout>
      <c:bar3DChart>
        <c:barDir val="col"/>
        <c:grouping val="stacked"/>
        <c:varyColors val="0"/>
        <c:ser>
          <c:idx val="0"/>
          <c:order val="0"/>
          <c:tx>
            <c:strRef>
              <c:f>'all from s1'!$R$2:$R$3</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s1'!$Q$4:$Q$12</c:f>
              <c:strCache>
                <c:ptCount val="8"/>
                <c:pt idx="0">
                  <c:v>Mumbai Indians</c:v>
                </c:pt>
                <c:pt idx="1">
                  <c:v>Delhi Capitals</c:v>
                </c:pt>
                <c:pt idx="2">
                  <c:v>Sunrisers Hyderabad</c:v>
                </c:pt>
                <c:pt idx="3">
                  <c:v>Royal Challengers Bangalore</c:v>
                </c:pt>
                <c:pt idx="4">
                  <c:v>Kolkata Knight Riders</c:v>
                </c:pt>
                <c:pt idx="5">
                  <c:v>Rajasthan Royals</c:v>
                </c:pt>
                <c:pt idx="6">
                  <c:v>Kings XI Punjab</c:v>
                </c:pt>
                <c:pt idx="7">
                  <c:v>Chennai Super Kings</c:v>
                </c:pt>
              </c:strCache>
            </c:strRef>
          </c:cat>
          <c:val>
            <c:numRef>
              <c:f>'all from s1'!$R$4:$R$12</c:f>
              <c:numCache>
                <c:formatCode>General</c:formatCode>
                <c:ptCount val="8"/>
                <c:pt idx="0">
                  <c:v>5</c:v>
                </c:pt>
                <c:pt idx="1">
                  <c:v>3</c:v>
                </c:pt>
                <c:pt idx="2">
                  <c:v>2</c:v>
                </c:pt>
                <c:pt idx="3">
                  <c:v>5</c:v>
                </c:pt>
                <c:pt idx="4">
                  <c:v>3</c:v>
                </c:pt>
                <c:pt idx="5">
                  <c:v>3</c:v>
                </c:pt>
                <c:pt idx="6">
                  <c:v>3</c:v>
                </c:pt>
                <c:pt idx="7">
                  <c:v>3</c:v>
                </c:pt>
              </c:numCache>
            </c:numRef>
          </c:val>
          <c:extLst>
            <c:ext xmlns:c16="http://schemas.microsoft.com/office/drawing/2014/chart" uri="{C3380CC4-5D6E-409C-BE32-E72D297353CC}">
              <c16:uniqueId val="{00000000-0350-432C-9ECE-2BBA593C0893}"/>
            </c:ext>
          </c:extLst>
        </c:ser>
        <c:ser>
          <c:idx val="1"/>
          <c:order val="1"/>
          <c:tx>
            <c:strRef>
              <c:f>'all from s1'!$S$2:$S$3</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s1'!$Q$4:$Q$12</c:f>
              <c:strCache>
                <c:ptCount val="8"/>
                <c:pt idx="0">
                  <c:v>Mumbai Indians</c:v>
                </c:pt>
                <c:pt idx="1">
                  <c:v>Delhi Capitals</c:v>
                </c:pt>
                <c:pt idx="2">
                  <c:v>Sunrisers Hyderabad</c:v>
                </c:pt>
                <c:pt idx="3">
                  <c:v>Royal Challengers Bangalore</c:v>
                </c:pt>
                <c:pt idx="4">
                  <c:v>Kolkata Knight Riders</c:v>
                </c:pt>
                <c:pt idx="5">
                  <c:v>Rajasthan Royals</c:v>
                </c:pt>
                <c:pt idx="6">
                  <c:v>Kings XI Punjab</c:v>
                </c:pt>
                <c:pt idx="7">
                  <c:v>Chennai Super Kings</c:v>
                </c:pt>
              </c:strCache>
            </c:strRef>
          </c:cat>
          <c:val>
            <c:numRef>
              <c:f>'all from s1'!$S$4:$S$12</c:f>
              <c:numCache>
                <c:formatCode>General</c:formatCode>
                <c:ptCount val="8"/>
                <c:pt idx="0">
                  <c:v>6</c:v>
                </c:pt>
                <c:pt idx="1">
                  <c:v>6</c:v>
                </c:pt>
                <c:pt idx="2">
                  <c:v>6</c:v>
                </c:pt>
                <c:pt idx="3">
                  <c:v>2</c:v>
                </c:pt>
                <c:pt idx="4">
                  <c:v>4</c:v>
                </c:pt>
                <c:pt idx="5">
                  <c:v>3</c:v>
                </c:pt>
                <c:pt idx="6">
                  <c:v>3</c:v>
                </c:pt>
                <c:pt idx="7">
                  <c:v>3</c:v>
                </c:pt>
              </c:numCache>
            </c:numRef>
          </c:val>
          <c:extLst>
            <c:ext xmlns:c16="http://schemas.microsoft.com/office/drawing/2014/chart" uri="{C3380CC4-5D6E-409C-BE32-E72D297353CC}">
              <c16:uniqueId val="{00000001-0350-432C-9ECE-2BBA593C0893}"/>
            </c:ext>
          </c:extLst>
        </c:ser>
        <c:dLbls>
          <c:showLegendKey val="0"/>
          <c:showVal val="1"/>
          <c:showCatName val="0"/>
          <c:showSerName val="0"/>
          <c:showPercent val="0"/>
          <c:showBubbleSize val="0"/>
        </c:dLbls>
        <c:gapWidth val="150"/>
        <c:shape val="box"/>
        <c:axId val="1151569072"/>
        <c:axId val="1151562080"/>
        <c:axId val="0"/>
      </c:bar3DChart>
      <c:catAx>
        <c:axId val="11515690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62080"/>
        <c:crosses val="autoZero"/>
        <c:auto val="1"/>
        <c:lblAlgn val="ctr"/>
        <c:lblOffset val="100"/>
        <c:noMultiLvlLbl val="0"/>
      </c:catAx>
      <c:valAx>
        <c:axId val="115156208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69072"/>
        <c:crosses val="autoZero"/>
        <c:crossBetween val="between"/>
      </c:valAx>
      <c:spPr>
        <a:noFill/>
        <a:ln>
          <a:noFill/>
        </a:ln>
        <a:effectLst/>
      </c:spPr>
    </c:plotArea>
    <c:legend>
      <c:legendPos val="r"/>
      <c:layout>
        <c:manualLayout>
          <c:xMode val="edge"/>
          <c:yMode val="edge"/>
          <c:x val="0.48794789694009766"/>
          <c:y val="0.80613371245261023"/>
          <c:w val="8.6644047542837638E-2"/>
          <c:h val="0.156034379197745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s1!Result Margin</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7064741907263"/>
          <c:y val="5.0925925925925923E-2"/>
          <c:w val="0.85332961504811899"/>
          <c:h val="0.51737022455526394"/>
        </c:manualLayout>
      </c:layout>
      <c:barChart>
        <c:barDir val="col"/>
        <c:grouping val="stacked"/>
        <c:varyColors val="0"/>
        <c:ser>
          <c:idx val="0"/>
          <c:order val="0"/>
          <c:tx>
            <c:strRef>
              <c:f>'all from s1'!$X$2:$X$3</c:f>
              <c:strCache>
                <c:ptCount val="1"/>
                <c:pt idx="0">
                  <c:v>runs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s1'!$X$4:$X$11</c:f>
              <c:numCache>
                <c:formatCode>General</c:formatCode>
                <c:ptCount val="8"/>
                <c:pt idx="0">
                  <c:v>1</c:v>
                </c:pt>
                <c:pt idx="1">
                  <c:v>6</c:v>
                </c:pt>
                <c:pt idx="2">
                  <c:v>2</c:v>
                </c:pt>
                <c:pt idx="3">
                  <c:v>5</c:v>
                </c:pt>
                <c:pt idx="4">
                  <c:v>5</c:v>
                </c:pt>
                <c:pt idx="5">
                  <c:v>1</c:v>
                </c:pt>
                <c:pt idx="6">
                  <c:v>3</c:v>
                </c:pt>
                <c:pt idx="7">
                  <c:v>4</c:v>
                </c:pt>
              </c:numCache>
            </c:numRef>
          </c:val>
          <c:extLst>
            <c:ext xmlns:c16="http://schemas.microsoft.com/office/drawing/2014/chart" uri="{C3380CC4-5D6E-409C-BE32-E72D297353CC}">
              <c16:uniqueId val="{00000000-F552-4971-8BD6-D4F94F99AFAE}"/>
            </c:ext>
          </c:extLst>
        </c:ser>
        <c:ser>
          <c:idx val="1"/>
          <c:order val="1"/>
          <c:tx>
            <c:strRef>
              <c:f>'all from s1'!$Y$2:$Y$3</c:f>
              <c:strCache>
                <c:ptCount val="1"/>
                <c:pt idx="0">
                  <c:v>tie</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s1'!$Y$4:$Y$11</c:f>
              <c:numCache>
                <c:formatCode>General</c:formatCode>
                <c:ptCount val="8"/>
                <c:pt idx="1">
                  <c:v>1</c:v>
                </c:pt>
                <c:pt idx="2">
                  <c:v>1</c:v>
                </c:pt>
                <c:pt idx="3">
                  <c:v>1</c:v>
                </c:pt>
                <c:pt idx="6">
                  <c:v>1</c:v>
                </c:pt>
              </c:numCache>
            </c:numRef>
          </c:val>
          <c:extLst>
            <c:ext xmlns:c16="http://schemas.microsoft.com/office/drawing/2014/chart" uri="{C3380CC4-5D6E-409C-BE32-E72D297353CC}">
              <c16:uniqueId val="{00000001-F552-4971-8BD6-D4F94F99AFAE}"/>
            </c:ext>
          </c:extLst>
        </c:ser>
        <c:ser>
          <c:idx val="2"/>
          <c:order val="2"/>
          <c:tx>
            <c:strRef>
              <c:f>'all from s1'!$Z$2:$Z$3</c:f>
              <c:strCache>
                <c:ptCount val="1"/>
                <c:pt idx="0">
                  <c:v>wickets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s1'!$Z$4:$Z$11</c:f>
              <c:numCache>
                <c:formatCode>General</c:formatCode>
                <c:ptCount val="8"/>
                <c:pt idx="0">
                  <c:v>5</c:v>
                </c:pt>
                <c:pt idx="1">
                  <c:v>2</c:v>
                </c:pt>
                <c:pt idx="2">
                  <c:v>3</c:v>
                </c:pt>
                <c:pt idx="3">
                  <c:v>1</c:v>
                </c:pt>
                <c:pt idx="4">
                  <c:v>6</c:v>
                </c:pt>
                <c:pt idx="5">
                  <c:v>5</c:v>
                </c:pt>
                <c:pt idx="6">
                  <c:v>3</c:v>
                </c:pt>
                <c:pt idx="7">
                  <c:v>4</c:v>
                </c:pt>
              </c:numCache>
            </c:numRef>
          </c:val>
          <c:extLst>
            <c:ext xmlns:c16="http://schemas.microsoft.com/office/drawing/2014/chart" uri="{C3380CC4-5D6E-409C-BE32-E72D297353CC}">
              <c16:uniqueId val="{00000000-DF36-4057-A419-7D310329BB05}"/>
            </c:ext>
          </c:extLst>
        </c:ser>
        <c:dLbls>
          <c:dLblPos val="ctr"/>
          <c:showLegendKey val="0"/>
          <c:showVal val="1"/>
          <c:showCatName val="0"/>
          <c:showSerName val="0"/>
          <c:showPercent val="0"/>
          <c:showBubbleSize val="0"/>
        </c:dLbls>
        <c:gapWidth val="150"/>
        <c:overlap val="100"/>
        <c:axId val="15986687"/>
        <c:axId val="16064447"/>
      </c:barChart>
      <c:catAx>
        <c:axId val="15986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4447"/>
        <c:crosses val="autoZero"/>
        <c:auto val="1"/>
        <c:lblAlgn val="ctr"/>
        <c:lblOffset val="100"/>
        <c:noMultiLvlLbl val="0"/>
      </c:catAx>
      <c:valAx>
        <c:axId val="16064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86687"/>
        <c:crosses val="autoZero"/>
        <c:crossBetween val="between"/>
      </c:valAx>
      <c:spPr>
        <a:noFill/>
        <a:ln>
          <a:noFill/>
        </a:ln>
        <a:effectLst/>
      </c:spPr>
    </c:plotArea>
    <c:legend>
      <c:legendPos val="r"/>
      <c:layout>
        <c:manualLayout>
          <c:xMode val="edge"/>
          <c:yMode val="edge"/>
          <c:x val="0.7634960451067978"/>
          <c:y val="4.484871682706329E-2"/>
          <c:w val="0.13564126852564481"/>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s1!Player of match</c:name>
    <c:fmtId val="5"/>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'all from s1'!$M$2</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from s1'!$L$3:$L$15</c:f>
              <c:strCache>
                <c:ptCount val="12"/>
                <c:pt idx="0">
                  <c:v>A Nortje</c:v>
                </c:pt>
                <c:pt idx="1">
                  <c:v>AB de Villiers</c:v>
                </c:pt>
                <c:pt idx="2">
                  <c:v>BA Stokes</c:v>
                </c:pt>
                <c:pt idx="3">
                  <c:v>KL Rahul</c:v>
                </c:pt>
                <c:pt idx="4">
                  <c:v>MP Stoinis</c:v>
                </c:pt>
                <c:pt idx="5">
                  <c:v>Q de Kock</c:v>
                </c:pt>
                <c:pt idx="6">
                  <c:v>RD Gaikwad</c:v>
                </c:pt>
                <c:pt idx="7">
                  <c:v>S Dhawan</c:v>
                </c:pt>
                <c:pt idx="8">
                  <c:v>SA Yadav</c:v>
                </c:pt>
                <c:pt idx="9">
                  <c:v>SV Samson</c:v>
                </c:pt>
                <c:pt idx="10">
                  <c:v>TA Boult</c:v>
                </c:pt>
                <c:pt idx="11">
                  <c:v>YS Chahal</c:v>
                </c:pt>
              </c:strCache>
            </c:strRef>
          </c:cat>
          <c:val>
            <c:numRef>
              <c:f>'all from s1'!$M$3:$M$15</c:f>
              <c:numCache>
                <c:formatCode>General</c:formatCode>
                <c:ptCount val="12"/>
                <c:pt idx="0">
                  <c:v>2</c:v>
                </c:pt>
                <c:pt idx="1">
                  <c:v>3</c:v>
                </c:pt>
                <c:pt idx="2">
                  <c:v>2</c:v>
                </c:pt>
                <c:pt idx="3">
                  <c:v>3</c:v>
                </c:pt>
                <c:pt idx="4">
                  <c:v>2</c:v>
                </c:pt>
                <c:pt idx="5">
                  <c:v>2</c:v>
                </c:pt>
                <c:pt idx="6">
                  <c:v>3</c:v>
                </c:pt>
                <c:pt idx="7">
                  <c:v>2</c:v>
                </c:pt>
                <c:pt idx="8">
                  <c:v>2</c:v>
                </c:pt>
                <c:pt idx="9">
                  <c:v>2</c:v>
                </c:pt>
                <c:pt idx="10">
                  <c:v>3</c:v>
                </c:pt>
                <c:pt idx="11">
                  <c:v>2</c:v>
                </c:pt>
              </c:numCache>
            </c:numRef>
          </c:val>
          <c:extLst>
            <c:ext xmlns:c16="http://schemas.microsoft.com/office/drawing/2014/chart" uri="{C3380CC4-5D6E-409C-BE32-E72D297353CC}">
              <c16:uniqueId val="{00000000-C5F2-4374-B301-08D75636DF89}"/>
            </c:ext>
          </c:extLst>
        </c:ser>
        <c:dLbls>
          <c:showLegendKey val="0"/>
          <c:showVal val="1"/>
          <c:showCatName val="0"/>
          <c:showSerName val="0"/>
          <c:showPercent val="0"/>
          <c:showBubbleSize val="0"/>
        </c:dLbls>
        <c:gapWidth val="84"/>
        <c:gapDepth val="53"/>
        <c:shape val="box"/>
        <c:axId val="461389968"/>
        <c:axId val="461392848"/>
        <c:axId val="0"/>
      </c:bar3DChart>
      <c:catAx>
        <c:axId val="461389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392848"/>
        <c:crosses val="autoZero"/>
        <c:auto val="1"/>
        <c:lblAlgn val="ctr"/>
        <c:lblOffset val="100"/>
        <c:noMultiLvlLbl val="0"/>
      </c:catAx>
      <c:valAx>
        <c:axId val="461392848"/>
        <c:scaling>
          <c:orientation val="minMax"/>
        </c:scaling>
        <c:delete val="1"/>
        <c:axPos val="l"/>
        <c:numFmt formatCode="General" sourceLinked="1"/>
        <c:majorTickMark val="out"/>
        <c:minorTickMark val="none"/>
        <c:tickLblPos val="nextTo"/>
        <c:crossAx val="46138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s1!Count Of winners</c:name>
    <c:fmtId val="1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568091963188152E-2"/>
          <c:y val="5.0925925925925923E-2"/>
          <c:w val="0.86094969932555898"/>
          <c:h val="0.51737022455526394"/>
        </c:manualLayout>
      </c:layout>
      <c:bar3DChart>
        <c:barDir val="col"/>
        <c:grouping val="stacked"/>
        <c:varyColors val="0"/>
        <c:ser>
          <c:idx val="0"/>
          <c:order val="0"/>
          <c:tx>
            <c:strRef>
              <c:f>'all from s1'!$R$2:$R$3</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s1'!$Q$4:$Q$12</c:f>
              <c:strCache>
                <c:ptCount val="8"/>
                <c:pt idx="0">
                  <c:v>Mumbai Indians</c:v>
                </c:pt>
                <c:pt idx="1">
                  <c:v>Delhi Capitals</c:v>
                </c:pt>
                <c:pt idx="2">
                  <c:v>Sunrisers Hyderabad</c:v>
                </c:pt>
                <c:pt idx="3">
                  <c:v>Royal Challengers Bangalore</c:v>
                </c:pt>
                <c:pt idx="4">
                  <c:v>Kolkata Knight Riders</c:v>
                </c:pt>
                <c:pt idx="5">
                  <c:v>Rajasthan Royals</c:v>
                </c:pt>
                <c:pt idx="6">
                  <c:v>Kings XI Punjab</c:v>
                </c:pt>
                <c:pt idx="7">
                  <c:v>Chennai Super Kings</c:v>
                </c:pt>
              </c:strCache>
            </c:strRef>
          </c:cat>
          <c:val>
            <c:numRef>
              <c:f>'all from s1'!$R$4:$R$12</c:f>
              <c:numCache>
                <c:formatCode>General</c:formatCode>
                <c:ptCount val="8"/>
                <c:pt idx="0">
                  <c:v>5</c:v>
                </c:pt>
                <c:pt idx="1">
                  <c:v>3</c:v>
                </c:pt>
                <c:pt idx="2">
                  <c:v>2</c:v>
                </c:pt>
                <c:pt idx="3">
                  <c:v>5</c:v>
                </c:pt>
                <c:pt idx="4">
                  <c:v>3</c:v>
                </c:pt>
                <c:pt idx="5">
                  <c:v>3</c:v>
                </c:pt>
                <c:pt idx="6">
                  <c:v>3</c:v>
                </c:pt>
                <c:pt idx="7">
                  <c:v>3</c:v>
                </c:pt>
              </c:numCache>
            </c:numRef>
          </c:val>
          <c:extLst>
            <c:ext xmlns:c16="http://schemas.microsoft.com/office/drawing/2014/chart" uri="{C3380CC4-5D6E-409C-BE32-E72D297353CC}">
              <c16:uniqueId val="{00000000-359E-4928-B185-70A2E3ED4CED}"/>
            </c:ext>
          </c:extLst>
        </c:ser>
        <c:ser>
          <c:idx val="1"/>
          <c:order val="1"/>
          <c:tx>
            <c:strRef>
              <c:f>'all from s1'!$S$2:$S$3</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s1'!$Q$4:$Q$12</c:f>
              <c:strCache>
                <c:ptCount val="8"/>
                <c:pt idx="0">
                  <c:v>Mumbai Indians</c:v>
                </c:pt>
                <c:pt idx="1">
                  <c:v>Delhi Capitals</c:v>
                </c:pt>
                <c:pt idx="2">
                  <c:v>Sunrisers Hyderabad</c:v>
                </c:pt>
                <c:pt idx="3">
                  <c:v>Royal Challengers Bangalore</c:v>
                </c:pt>
                <c:pt idx="4">
                  <c:v>Kolkata Knight Riders</c:v>
                </c:pt>
                <c:pt idx="5">
                  <c:v>Rajasthan Royals</c:v>
                </c:pt>
                <c:pt idx="6">
                  <c:v>Kings XI Punjab</c:v>
                </c:pt>
                <c:pt idx="7">
                  <c:v>Chennai Super Kings</c:v>
                </c:pt>
              </c:strCache>
            </c:strRef>
          </c:cat>
          <c:val>
            <c:numRef>
              <c:f>'all from s1'!$S$4:$S$12</c:f>
              <c:numCache>
                <c:formatCode>General</c:formatCode>
                <c:ptCount val="8"/>
                <c:pt idx="0">
                  <c:v>6</c:v>
                </c:pt>
                <c:pt idx="1">
                  <c:v>6</c:v>
                </c:pt>
                <c:pt idx="2">
                  <c:v>6</c:v>
                </c:pt>
                <c:pt idx="3">
                  <c:v>2</c:v>
                </c:pt>
                <c:pt idx="4">
                  <c:v>4</c:v>
                </c:pt>
                <c:pt idx="5">
                  <c:v>3</c:v>
                </c:pt>
                <c:pt idx="6">
                  <c:v>3</c:v>
                </c:pt>
                <c:pt idx="7">
                  <c:v>3</c:v>
                </c:pt>
              </c:numCache>
            </c:numRef>
          </c:val>
          <c:extLst>
            <c:ext xmlns:c16="http://schemas.microsoft.com/office/drawing/2014/chart" uri="{C3380CC4-5D6E-409C-BE32-E72D297353CC}">
              <c16:uniqueId val="{00000001-359E-4928-B185-70A2E3ED4CED}"/>
            </c:ext>
          </c:extLst>
        </c:ser>
        <c:dLbls>
          <c:showLegendKey val="0"/>
          <c:showVal val="1"/>
          <c:showCatName val="0"/>
          <c:showSerName val="0"/>
          <c:showPercent val="0"/>
          <c:showBubbleSize val="0"/>
        </c:dLbls>
        <c:gapWidth val="150"/>
        <c:shape val="box"/>
        <c:axId val="1151569072"/>
        <c:axId val="1151562080"/>
        <c:axId val="0"/>
      </c:bar3DChart>
      <c:catAx>
        <c:axId val="11515690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62080"/>
        <c:crosses val="autoZero"/>
        <c:auto val="1"/>
        <c:lblAlgn val="ctr"/>
        <c:lblOffset val="100"/>
        <c:noMultiLvlLbl val="0"/>
      </c:catAx>
      <c:valAx>
        <c:axId val="115156208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69072"/>
        <c:crosses val="autoZero"/>
        <c:crossBetween val="between"/>
      </c:valAx>
      <c:spPr>
        <a:noFill/>
        <a:ln>
          <a:noFill/>
        </a:ln>
        <a:effectLst/>
      </c:spPr>
    </c:plotArea>
    <c:legend>
      <c:legendPos val="r"/>
      <c:layout>
        <c:manualLayout>
          <c:xMode val="edge"/>
          <c:yMode val="edge"/>
          <c:x val="0.51499310557782707"/>
          <c:y val="0.84311924601657806"/>
          <c:w val="0.1711605521926392"/>
          <c:h val="0.156034379197745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s1!Result %</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nard MT Condensed" panose="02050806060905020404" pitchFamily="18" charset="0"/>
              </a:rPr>
              <a:t>Results % of the Matches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c:spPr>
      </c:pivotFmt>
      <c:pivotFmt>
        <c:idx val="2"/>
        <c:spPr>
          <a:solidFill>
            <a:srgbClr val="00B050"/>
          </a:solidFill>
          <a:ln>
            <a:noFill/>
          </a:ln>
          <a:effectLst>
            <a:outerShdw blurRad="57150" dist="19050" dir="5400000" algn="ctr" rotWithShape="0">
              <a:srgbClr val="000000">
                <a:alpha val="63000"/>
              </a:srgbClr>
            </a:outerShdw>
          </a:effectLst>
        </c:spPr>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rgbClr val="00B050"/>
          </a:solidFill>
          <a:ln>
            <a:noFill/>
          </a:ln>
          <a:effectLst>
            <a:outerShdw blurRad="57150" dist="19050" dir="5400000" algn="ctr" rotWithShape="0">
              <a:srgbClr val="000000">
                <a:alpha val="63000"/>
              </a:srgbClr>
            </a:outerShdw>
          </a:effectLst>
        </c:spPr>
      </c:pivotFmt>
      <c:pivotFmt>
        <c:idx val="7"/>
        <c:spPr>
          <a:solidFill>
            <a:srgbClr val="FF0000"/>
          </a:solidFill>
          <a:ln>
            <a:noFill/>
          </a:ln>
          <a:effectLst>
            <a:outerShdw blurRad="57150" dist="19050" dir="5400000" algn="ctr" rotWithShape="0">
              <a:srgbClr val="000000">
                <a:alpha val="63000"/>
              </a:srgbClr>
            </a:outerShdw>
          </a:effectLst>
        </c:spPr>
      </c:pivotFmt>
      <c:pivotFmt>
        <c:idx val="8"/>
        <c:spPr>
          <a:solidFill>
            <a:srgbClr val="FFFF00"/>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ernard MT Condensed" panose="02050806060905020404"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solidFill>
            <a:srgbClr val="00B050"/>
          </a:solidFill>
          <a:ln>
            <a:noFill/>
          </a:ln>
          <a:effectLst>
            <a:outerShdw blurRad="57150" dist="19050" dir="5400000" algn="ctr" rotWithShape="0">
              <a:srgbClr val="000000">
                <a:alpha val="63000"/>
              </a:srgbClr>
            </a:outerShdw>
          </a:effectLst>
        </c:spPr>
      </c:pivotFmt>
      <c:pivotFmt>
        <c:idx val="12"/>
        <c:spPr>
          <a:solidFill>
            <a:srgbClr val="FF0000"/>
          </a:solidFill>
          <a:ln>
            <a:noFill/>
          </a:ln>
          <a:effectLst>
            <a:outerShdw blurRad="57150" dist="19050" dir="5400000" algn="ctr" rotWithShape="0">
              <a:srgbClr val="000000">
                <a:alpha val="63000"/>
              </a:srgbClr>
            </a:outerShdw>
          </a:effectLst>
        </c:spPr>
      </c:pivotFmt>
      <c:pivotFmt>
        <c:idx val="13"/>
        <c:spPr>
          <a:solidFill>
            <a:srgbClr val="FFFF0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700396825396826"/>
          <c:y val="0.2454337899543379"/>
          <c:w val="0.60119047619047616"/>
          <c:h val="0.69178082191780821"/>
        </c:manualLayout>
      </c:layout>
      <c:doughnutChart>
        <c:varyColors val="1"/>
        <c:ser>
          <c:idx val="0"/>
          <c:order val="0"/>
          <c:tx>
            <c:strRef>
              <c:f>'all from s1'!$B$2</c:f>
              <c:strCache>
                <c:ptCount val="1"/>
                <c:pt idx="0">
                  <c:v>Total</c:v>
                </c:pt>
              </c:strCache>
            </c:strRef>
          </c:tx>
          <c:dPt>
            <c:idx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C7E-47DA-997D-E4515E706DCE}"/>
              </c:ext>
            </c:extLst>
          </c:dPt>
          <c:dPt>
            <c:idx val="1"/>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C7E-47DA-997D-E4515E706DCE}"/>
              </c:ext>
            </c:extLst>
          </c:dPt>
          <c:dPt>
            <c:idx val="2"/>
            <c:bubble3D val="0"/>
            <c:spPr>
              <a:solidFill>
                <a:srgbClr val="FFFF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C7E-47DA-997D-E4515E706DC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C7E-47DA-997D-E4515E706D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Bernard MT Condensed" panose="02050806060905020404" pitchFamily="18" charset="0"/>
                    <a:ea typeface="+mn-ea"/>
                    <a:cs typeface="+mn-cs"/>
                  </a:defRPr>
                </a:pPr>
                <a:endParaRPr lang="en-US"/>
              </a:p>
            </c:txPr>
            <c:showLegendKey val="0"/>
            <c:showVal val="0"/>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from s1'!$A$3:$A$6</c:f>
              <c:strCache>
                <c:ptCount val="3"/>
                <c:pt idx="0">
                  <c:v>runs</c:v>
                </c:pt>
                <c:pt idx="1">
                  <c:v>tie</c:v>
                </c:pt>
                <c:pt idx="2">
                  <c:v>wickets</c:v>
                </c:pt>
              </c:strCache>
            </c:strRef>
          </c:cat>
          <c:val>
            <c:numRef>
              <c:f>'all from s1'!$B$3:$B$6</c:f>
              <c:numCache>
                <c:formatCode>General</c:formatCode>
                <c:ptCount val="3"/>
                <c:pt idx="0">
                  <c:v>27</c:v>
                </c:pt>
                <c:pt idx="1">
                  <c:v>4</c:v>
                </c:pt>
                <c:pt idx="2">
                  <c:v>29</c:v>
                </c:pt>
              </c:numCache>
            </c:numRef>
          </c:val>
          <c:extLst>
            <c:ext xmlns:c16="http://schemas.microsoft.com/office/drawing/2014/chart" uri="{C3380CC4-5D6E-409C-BE32-E72D297353CC}">
              <c16:uniqueId val="{00000008-CC7E-47DA-997D-E4515E706DCE}"/>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nard MT Condensed" panose="02050806060905020404" pitchFamily="18" charset="0"/>
              </a:rPr>
              <a:t>Toss</a:t>
            </a:r>
            <a:r>
              <a:rPr lang="en-US" b="0" baseline="0">
                <a:latin typeface="Bernard MT Condensed" panose="02050806060905020404" pitchFamily="18" charset="0"/>
              </a:rPr>
              <a:t> Decision</a:t>
            </a:r>
            <a:endParaRPr lang="en-US" b="0">
              <a:latin typeface="Bernard MT Condensed" panose="02050806060905020404" pitchFamily="18" charset="0"/>
            </a:endParaRPr>
          </a:p>
        </c:rich>
      </c:tx>
      <c:layout>
        <c:manualLayout>
          <c:xMode val="edge"/>
          <c:yMode val="edge"/>
          <c:x val="0.20938320209973754"/>
          <c:y val="5.2056621288586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solidFill>
            <a:srgbClr val="FF0000"/>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rgbClr val="FF000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8.7047919561525397E-2"/>
          <c:y val="0.19927997674787293"/>
          <c:w val="0.83070045931758529"/>
          <c:h val="0.77621677323891547"/>
        </c:manualLayout>
      </c:layout>
      <c:doughnutChart>
        <c:varyColors val="1"/>
        <c:ser>
          <c:idx val="0"/>
          <c:order val="0"/>
          <c:tx>
            <c:strRef>
              <c:f>'all from s1'!$G$2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B89-4E76-9654-B49EE01A7FA6}"/>
              </c:ext>
            </c:extLst>
          </c:dPt>
          <c:dPt>
            <c:idx val="1"/>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B89-4E76-9654-B49EE01A7F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from s1'!$F$3:$F$4</c:f>
              <c:strCache>
                <c:ptCount val="2"/>
                <c:pt idx="0">
                  <c:v>bat</c:v>
                </c:pt>
                <c:pt idx="1">
                  <c:v>field</c:v>
                </c:pt>
              </c:strCache>
            </c:strRef>
          </c:cat>
          <c:val>
            <c:numRef>
              <c:f>'all from s1'!$G$3:$G$4</c:f>
              <c:numCache>
                <c:formatCode>0%</c:formatCode>
                <c:ptCount val="2"/>
                <c:pt idx="0">
                  <c:v>0.45</c:v>
                </c:pt>
                <c:pt idx="1">
                  <c:v>0.55000000000000004</c:v>
                </c:pt>
              </c:numCache>
            </c:numRef>
          </c:val>
          <c:extLst>
            <c:ext xmlns:c16="http://schemas.microsoft.com/office/drawing/2014/chart" uri="{C3380CC4-5D6E-409C-BE32-E72D297353CC}">
              <c16:uniqueId val="{00000004-BB89-4E76-9654-B49EE01A7FA6}"/>
            </c:ext>
          </c:extLst>
        </c:ser>
        <c:dLbls>
          <c:showLegendKey val="0"/>
          <c:showVal val="1"/>
          <c:showCatName val="0"/>
          <c:showSerName val="0"/>
          <c:showPercent val="0"/>
          <c:showBubbleSize val="0"/>
          <c:showLeaderLines val="1"/>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[most diff dashboard.xlsx]all from s1!Result Margin</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C000"/>
                </a:solidFill>
                <a:latin typeface="Bernard MT Condensed" panose="02050806060905020404" pitchFamily="18" charset="0"/>
              </a:rPr>
              <a:t>MATCHES WON ACCORDING TO RESULT</a:t>
            </a:r>
            <a:r>
              <a:rPr lang="en-IN" baseline="0">
                <a:solidFill>
                  <a:srgbClr val="FFC000"/>
                </a:solidFill>
                <a:latin typeface="Bernard MT Condensed" panose="02050806060905020404" pitchFamily="18" charset="0"/>
              </a:rPr>
              <a:t> MARGIN</a:t>
            </a:r>
            <a:endParaRPr lang="en-IN">
              <a:solidFill>
                <a:srgbClr val="FFC000"/>
              </a:solidFill>
              <a:latin typeface="Bernard MT Condensed" panose="02050806060905020404" pitchFamily="18" charset="0"/>
            </a:endParaRPr>
          </a:p>
        </c:rich>
      </c:tx>
      <c:layout>
        <c:manualLayout>
          <c:xMode val="edge"/>
          <c:yMode val="edge"/>
          <c:x val="0.15813444379385985"/>
          <c:y val="2.275312855517633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186203139701873E-2"/>
          <c:y val="8.5055494343070595E-2"/>
          <c:w val="0.90327413984461713"/>
          <c:h val="0.47878897816953769"/>
        </c:manualLayout>
      </c:layout>
      <c:barChart>
        <c:barDir val="col"/>
        <c:grouping val="stacked"/>
        <c:varyColors val="0"/>
        <c:ser>
          <c:idx val="0"/>
          <c:order val="0"/>
          <c:tx>
            <c:strRef>
              <c:f>'all from s1'!$X$2:$X$3</c:f>
              <c:strCache>
                <c:ptCount val="1"/>
                <c:pt idx="0">
                  <c:v>runs</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s1'!$X$4:$X$11</c:f>
              <c:numCache>
                <c:formatCode>General</c:formatCode>
                <c:ptCount val="8"/>
                <c:pt idx="0">
                  <c:v>1</c:v>
                </c:pt>
                <c:pt idx="1">
                  <c:v>6</c:v>
                </c:pt>
                <c:pt idx="2">
                  <c:v>2</c:v>
                </c:pt>
                <c:pt idx="3">
                  <c:v>5</c:v>
                </c:pt>
                <c:pt idx="4">
                  <c:v>5</c:v>
                </c:pt>
                <c:pt idx="5">
                  <c:v>1</c:v>
                </c:pt>
                <c:pt idx="6">
                  <c:v>3</c:v>
                </c:pt>
                <c:pt idx="7">
                  <c:v>4</c:v>
                </c:pt>
              </c:numCache>
            </c:numRef>
          </c:val>
          <c:extLst>
            <c:ext xmlns:c16="http://schemas.microsoft.com/office/drawing/2014/chart" uri="{C3380CC4-5D6E-409C-BE32-E72D297353CC}">
              <c16:uniqueId val="{00000000-9FBA-4A4B-A956-F253AF33A32A}"/>
            </c:ext>
          </c:extLst>
        </c:ser>
        <c:ser>
          <c:idx val="1"/>
          <c:order val="1"/>
          <c:tx>
            <c:strRef>
              <c:f>'all from s1'!$Y$2:$Y$3</c:f>
              <c:strCache>
                <c:ptCount val="1"/>
                <c:pt idx="0">
                  <c:v>tie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s1'!$Y$4:$Y$11</c:f>
              <c:numCache>
                <c:formatCode>General</c:formatCode>
                <c:ptCount val="8"/>
                <c:pt idx="1">
                  <c:v>1</c:v>
                </c:pt>
                <c:pt idx="2">
                  <c:v>1</c:v>
                </c:pt>
                <c:pt idx="3">
                  <c:v>1</c:v>
                </c:pt>
                <c:pt idx="6">
                  <c:v>1</c:v>
                </c:pt>
              </c:numCache>
            </c:numRef>
          </c:val>
          <c:extLst>
            <c:ext xmlns:c16="http://schemas.microsoft.com/office/drawing/2014/chart" uri="{C3380CC4-5D6E-409C-BE32-E72D297353CC}">
              <c16:uniqueId val="{00000001-9FBA-4A4B-A956-F253AF33A32A}"/>
            </c:ext>
          </c:extLst>
        </c:ser>
        <c:ser>
          <c:idx val="2"/>
          <c:order val="2"/>
          <c:tx>
            <c:strRef>
              <c:f>'all from s1'!$Z$2:$Z$3</c:f>
              <c:strCache>
                <c:ptCount val="1"/>
                <c:pt idx="0">
                  <c:v>wickets</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'all from s1'!$W$4:$W$11</c:f>
              <c:strCache>
                <c:ptCount val="8"/>
                <c:pt idx="0">
                  <c:v>Chennai Super Kings</c:v>
                </c:pt>
                <c:pt idx="1">
                  <c:v>Delhi Capitals</c:v>
                </c:pt>
                <c:pt idx="2">
                  <c:v>Kings XI Punjab</c:v>
                </c:pt>
                <c:pt idx="3">
                  <c:v>Kolkata Knight Riders</c:v>
                </c:pt>
                <c:pt idx="4">
                  <c:v>Mumbai Indians</c:v>
                </c:pt>
                <c:pt idx="5">
                  <c:v>Rajasthan Royals</c:v>
                </c:pt>
                <c:pt idx="6">
                  <c:v>Royal Challengers Bangalore</c:v>
                </c:pt>
                <c:pt idx="7">
                  <c:v>Sunrisers Hyderabad</c:v>
                </c:pt>
              </c:strCache>
            </c:strRef>
          </c:cat>
          <c:val>
            <c:numRef>
              <c:f>'all from s1'!$Z$4:$Z$11</c:f>
              <c:numCache>
                <c:formatCode>General</c:formatCode>
                <c:ptCount val="8"/>
                <c:pt idx="0">
                  <c:v>5</c:v>
                </c:pt>
                <c:pt idx="1">
                  <c:v>2</c:v>
                </c:pt>
                <c:pt idx="2">
                  <c:v>3</c:v>
                </c:pt>
                <c:pt idx="3">
                  <c:v>1</c:v>
                </c:pt>
                <c:pt idx="4">
                  <c:v>6</c:v>
                </c:pt>
                <c:pt idx="5">
                  <c:v>5</c:v>
                </c:pt>
                <c:pt idx="6">
                  <c:v>3</c:v>
                </c:pt>
                <c:pt idx="7">
                  <c:v>4</c:v>
                </c:pt>
              </c:numCache>
            </c:numRef>
          </c:val>
          <c:extLst>
            <c:ext xmlns:c16="http://schemas.microsoft.com/office/drawing/2014/chart" uri="{C3380CC4-5D6E-409C-BE32-E72D297353CC}">
              <c16:uniqueId val="{00000001-D1C8-4562-9469-A3CD3A98192A}"/>
            </c:ext>
          </c:extLst>
        </c:ser>
        <c:dLbls>
          <c:dLblPos val="ctr"/>
          <c:showLegendKey val="0"/>
          <c:showVal val="1"/>
          <c:showCatName val="0"/>
          <c:showSerName val="0"/>
          <c:showPercent val="0"/>
          <c:showBubbleSize val="0"/>
        </c:dLbls>
        <c:gapWidth val="150"/>
        <c:overlap val="100"/>
        <c:axId val="15986687"/>
        <c:axId val="16064447"/>
      </c:barChart>
      <c:catAx>
        <c:axId val="15986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4447"/>
        <c:crosses val="autoZero"/>
        <c:auto val="1"/>
        <c:lblAlgn val="ctr"/>
        <c:lblOffset val="100"/>
        <c:noMultiLvlLbl val="0"/>
      </c:catAx>
      <c:valAx>
        <c:axId val="16064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86687"/>
        <c:crosses val="autoZero"/>
        <c:crossBetween val="between"/>
      </c:valAx>
      <c:spPr>
        <a:noFill/>
        <a:ln>
          <a:noFill/>
        </a:ln>
        <a:effectLst/>
      </c:spPr>
    </c:plotArea>
    <c:legend>
      <c:legendPos val="r"/>
      <c:layout>
        <c:manualLayout>
          <c:xMode val="edge"/>
          <c:yMode val="edge"/>
          <c:x val="0.71910096975946824"/>
          <c:y val="5.0537027581449921E-2"/>
          <c:w val="7.9863322504656054E-2"/>
          <c:h val="0.283117497314984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'Matches on Venue'!$AD$3</c:f>
              <c:strCache>
                <c:ptCount val="1"/>
                <c:pt idx="0">
                  <c:v>NA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Venue'!$AD$4:$AD$13</c:f>
              <c:numCache>
                <c:formatCode>General</c:formatCode>
                <c:ptCount val="10"/>
                <c:pt idx="0">
                  <c:v>0</c:v>
                </c:pt>
                <c:pt idx="1">
                  <c:v>1</c:v>
                </c:pt>
                <c:pt idx="2">
                  <c:v>0</c:v>
                </c:pt>
                <c:pt idx="3">
                  <c:v>0</c:v>
                </c:pt>
                <c:pt idx="4">
                  <c:v>0</c:v>
                </c:pt>
                <c:pt idx="5">
                  <c:v>2</c:v>
                </c:pt>
                <c:pt idx="6">
                  <c:v>0</c:v>
                </c:pt>
                <c:pt idx="7">
                  <c:v>0</c:v>
                </c:pt>
                <c:pt idx="8">
                  <c:v>0</c:v>
                </c:pt>
                <c:pt idx="9">
                  <c:v>0</c:v>
                </c:pt>
              </c:numCache>
            </c:numRef>
          </c:val>
          <c:extLst>
            <c:ext xmlns:c16="http://schemas.microsoft.com/office/drawing/2014/chart" uri="{C3380CC4-5D6E-409C-BE32-E72D297353CC}">
              <c16:uniqueId val="{00000000-CF6F-4D91-948E-83EB803F4A36}"/>
            </c:ext>
          </c:extLst>
        </c:ser>
        <c:ser>
          <c:idx val="1"/>
          <c:order val="1"/>
          <c:tx>
            <c:strRef>
              <c:f>'Matches on Venue'!$AE$3</c:f>
              <c:strCache>
                <c:ptCount val="1"/>
                <c:pt idx="0">
                  <c:v>runs</c:v>
                </c:pt>
              </c:strCache>
            </c:strRef>
          </c:tx>
          <c:spPr>
            <a:solidFill>
              <a:srgbClr val="FFC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Venue'!$AE$4:$AE$13</c:f>
              <c:numCache>
                <c:formatCode>General</c:formatCode>
                <c:ptCount val="10"/>
                <c:pt idx="0">
                  <c:v>35</c:v>
                </c:pt>
                <c:pt idx="1">
                  <c:v>35</c:v>
                </c:pt>
                <c:pt idx="2">
                  <c:v>34</c:v>
                </c:pt>
                <c:pt idx="3">
                  <c:v>32</c:v>
                </c:pt>
                <c:pt idx="4">
                  <c:v>28</c:v>
                </c:pt>
                <c:pt idx="5">
                  <c:v>26</c:v>
                </c:pt>
                <c:pt idx="6">
                  <c:v>17</c:v>
                </c:pt>
                <c:pt idx="7">
                  <c:v>15</c:v>
                </c:pt>
                <c:pt idx="8">
                  <c:v>15</c:v>
                </c:pt>
                <c:pt idx="9">
                  <c:v>11</c:v>
                </c:pt>
              </c:numCache>
            </c:numRef>
          </c:val>
          <c:extLst>
            <c:ext xmlns:c16="http://schemas.microsoft.com/office/drawing/2014/chart" uri="{C3380CC4-5D6E-409C-BE32-E72D297353CC}">
              <c16:uniqueId val="{00000001-CF6F-4D91-948E-83EB803F4A36}"/>
            </c:ext>
          </c:extLst>
        </c:ser>
        <c:ser>
          <c:idx val="2"/>
          <c:order val="2"/>
          <c:tx>
            <c:strRef>
              <c:f>'Matches on Venue'!$AF$3</c:f>
              <c:strCache>
                <c:ptCount val="1"/>
                <c:pt idx="0">
                  <c:v>tie </c:v>
                </c:pt>
              </c:strCache>
            </c:strRef>
          </c:tx>
          <c:spPr>
            <a:solidFill>
              <a:srgbClr val="00FF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Venue'!$AF$4:$AF$13</c:f>
              <c:numCache>
                <c:formatCode>General</c:formatCode>
                <c:ptCount val="10"/>
                <c:pt idx="0">
                  <c:v>1</c:v>
                </c:pt>
                <c:pt idx="1">
                  <c:v>1</c:v>
                </c:pt>
                <c:pt idx="2">
                  <c:v>1</c:v>
                </c:pt>
                <c:pt idx="3">
                  <c:v>0</c:v>
                </c:pt>
                <c:pt idx="4">
                  <c:v>1</c:v>
                </c:pt>
                <c:pt idx="5">
                  <c:v>1</c:v>
                </c:pt>
                <c:pt idx="6">
                  <c:v>3</c:v>
                </c:pt>
                <c:pt idx="7">
                  <c:v>0</c:v>
                </c:pt>
                <c:pt idx="8">
                  <c:v>0</c:v>
                </c:pt>
                <c:pt idx="9">
                  <c:v>0</c:v>
                </c:pt>
              </c:numCache>
            </c:numRef>
          </c:val>
          <c:extLst>
            <c:ext xmlns:c16="http://schemas.microsoft.com/office/drawing/2014/chart" uri="{C3380CC4-5D6E-409C-BE32-E72D297353CC}">
              <c16:uniqueId val="{00000002-CF6F-4D91-948E-83EB803F4A36}"/>
            </c:ext>
          </c:extLst>
        </c:ser>
        <c:ser>
          <c:idx val="3"/>
          <c:order val="3"/>
          <c:tx>
            <c:strRef>
              <c:f>'Matches on Venue'!$AG$3</c:f>
              <c:strCache>
                <c:ptCount val="1"/>
                <c:pt idx="0">
                  <c:v>wickets</c:v>
                </c:pt>
              </c:strCache>
            </c:strRef>
          </c:tx>
          <c:spPr>
            <a:solidFill>
              <a:srgbClr val="FF3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on Venue'!$AC$4:$AC$13</c:f>
              <c:strCache>
                <c:ptCount val="10"/>
                <c:pt idx="0">
                  <c:v>Wankhede Stadium</c:v>
                </c:pt>
                <c:pt idx="1">
                  <c:v>Feroz Shah Kotla</c:v>
                </c:pt>
                <c:pt idx="2">
                  <c:v>MA Chidambaram Stadium, Chepauk</c:v>
                </c:pt>
                <c:pt idx="3">
                  <c:v>Eden Gardens</c:v>
                </c:pt>
                <c:pt idx="4">
                  <c:v>Rajiv Gandhi International Stadium, Uppal</c:v>
                </c:pt>
                <c:pt idx="5">
                  <c:v>M Chinnaswamy Stadium</c:v>
                </c:pt>
                <c:pt idx="6">
                  <c:v>Dubai International Cricket Stadium</c:v>
                </c:pt>
                <c:pt idx="7">
                  <c:v>Punjab Cricket Association Stadium, Mohali</c:v>
                </c:pt>
                <c:pt idx="8">
                  <c:v>Sawai Mansingh Stadium</c:v>
                </c:pt>
                <c:pt idx="9">
                  <c:v>Subrata Roy Sahara Stadium</c:v>
                </c:pt>
              </c:strCache>
            </c:strRef>
          </c:cat>
          <c:val>
            <c:numRef>
              <c:f>'Matches on Venue'!$AG$4:$AG$13</c:f>
              <c:numCache>
                <c:formatCode>General</c:formatCode>
                <c:ptCount val="10"/>
                <c:pt idx="0">
                  <c:v>37</c:v>
                </c:pt>
                <c:pt idx="1">
                  <c:v>37</c:v>
                </c:pt>
                <c:pt idx="2">
                  <c:v>22</c:v>
                </c:pt>
                <c:pt idx="3">
                  <c:v>45</c:v>
                </c:pt>
                <c:pt idx="4">
                  <c:v>35</c:v>
                </c:pt>
                <c:pt idx="5">
                  <c:v>36</c:v>
                </c:pt>
                <c:pt idx="6">
                  <c:v>13</c:v>
                </c:pt>
                <c:pt idx="7">
                  <c:v>20</c:v>
                </c:pt>
                <c:pt idx="8">
                  <c:v>32</c:v>
                </c:pt>
                <c:pt idx="9">
                  <c:v>6</c:v>
                </c:pt>
              </c:numCache>
            </c:numRef>
          </c:val>
          <c:extLst>
            <c:ext xmlns:c16="http://schemas.microsoft.com/office/drawing/2014/chart" uri="{C3380CC4-5D6E-409C-BE32-E72D297353CC}">
              <c16:uniqueId val="{00000003-CF6F-4D91-948E-83EB803F4A36}"/>
            </c:ext>
          </c:extLst>
        </c:ser>
        <c:dLbls>
          <c:dLblPos val="ctr"/>
          <c:showLegendKey val="0"/>
          <c:showVal val="1"/>
          <c:showCatName val="0"/>
          <c:showSerName val="0"/>
          <c:showPercent val="0"/>
          <c:showBubbleSize val="0"/>
        </c:dLbls>
        <c:gapWidth val="150"/>
        <c:overlap val="100"/>
        <c:axId val="27888191"/>
        <c:axId val="27882911"/>
      </c:barChart>
      <c:catAx>
        <c:axId val="278881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27882911"/>
        <c:crosses val="autoZero"/>
        <c:auto val="1"/>
        <c:lblAlgn val="ctr"/>
        <c:lblOffset val="100"/>
        <c:noMultiLvlLbl val="0"/>
      </c:catAx>
      <c:valAx>
        <c:axId val="27882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888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Matches on Venue'!$Y$1" max="33" page="10"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9.xml"/><Relationship Id="rId7" Type="http://schemas.openxmlformats.org/officeDocument/2006/relationships/image" Target="../media/image2.png"/><Relationship Id="rId2" Type="http://schemas.openxmlformats.org/officeDocument/2006/relationships/chart" Target="../charts/chart8.xml"/><Relationship Id="rId1" Type="http://schemas.openxmlformats.org/officeDocument/2006/relationships/image" Target="../media/image1.jpe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312420</xdr:colOff>
      <xdr:row>0</xdr:row>
      <xdr:rowOff>179070</xdr:rowOff>
    </xdr:from>
    <xdr:to>
      <xdr:col>14</xdr:col>
      <xdr:colOff>525780</xdr:colOff>
      <xdr:row>15</xdr:row>
      <xdr:rowOff>179070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1097280</xdr:colOff>
      <xdr:row>15</xdr:row>
      <xdr:rowOff>26670</xdr:rowOff>
    </xdr:from>
    <xdr:to>
      <xdr:col>34</xdr:col>
      <xdr:colOff>381000</xdr:colOff>
      <xdr:row>30</xdr:row>
      <xdr:rowOff>26670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156210</xdr:rowOff>
    </xdr:from>
    <xdr:to>
      <xdr:col>3</xdr:col>
      <xdr:colOff>160020</xdr:colOff>
      <xdr:row>20</xdr:row>
      <xdr:rowOff>91440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99060</xdr:colOff>
      <xdr:row>8</xdr:row>
      <xdr:rowOff>129540</xdr:rowOff>
    </xdr:from>
    <xdr:to>
      <xdr:col>6</xdr:col>
      <xdr:colOff>701040</xdr:colOff>
      <xdr:row>20</xdr:row>
      <xdr:rowOff>57150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434340</xdr:colOff>
      <xdr:row>13</xdr:row>
      <xdr:rowOff>22860</xdr:rowOff>
    </xdr:from>
    <xdr:to>
      <xdr:col>14</xdr:col>
      <xdr:colOff>45720</xdr:colOff>
      <xdr:row>27</xdr:row>
      <xdr:rowOff>64770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579120</xdr:colOff>
      <xdr:row>22</xdr:row>
      <xdr:rowOff>87630</xdr:rowOff>
    </xdr:from>
    <xdr:to>
      <xdr:col>20</xdr:col>
      <xdr:colOff>251460</xdr:colOff>
      <xdr:row>37</xdr:row>
      <xdr:rowOff>91440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441960</xdr:colOff>
      <xdr:row>20</xdr:row>
      <xdr:rowOff>118110</xdr:rowOff>
    </xdr:from>
    <xdr:to>
      <xdr:col>27</xdr:col>
      <xdr:colOff>121920</xdr:colOff>
      <xdr:row>35</xdr:row>
      <xdr:rowOff>118110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289560</xdr:colOff>
      <xdr:row>17</xdr:row>
      <xdr:rowOff>15240</xdr:rowOff>
    </xdr:from>
    <xdr:to>
      <xdr:col>10</xdr:col>
      <xdr:colOff>899160</xdr:colOff>
      <xdr:row>30</xdr:row>
      <xdr:rowOff>104775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290560" y="3124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3</xdr:row>
      <xdr:rowOff>15240</xdr:rowOff>
    </xdr:from>
    <xdr:to>
      <xdr:col>12</xdr:col>
      <xdr:colOff>60960</xdr:colOff>
      <xdr:row>6</xdr:row>
      <xdr:rowOff>30480</xdr:rowOff>
    </xdr:to>
    <xdr:sp macro="" textlink="">
      <xdr:nvSpPr>
        <xdr:cNvPr id="2" name="Rectangle: Rounded Corners 1">
          <a:extLst>
            <a:ext uri="{FF2B5EF4-FFF2-40B4-BE49-F238E27FC236}">
              <a16:creationId xmlns:a16="http://schemas.microsoft.com/office/drawing/2014/main" id="{00000000-0008-0000-0500-000002000000}"/>
            </a:ext>
          </a:extLst>
        </xdr:cNvPr>
        <xdr:cNvSpPr/>
      </xdr:nvSpPr>
      <xdr:spPr>
        <a:xfrm>
          <a:off x="1485900" y="198120"/>
          <a:ext cx="4671060" cy="563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rgbClr val="FFC715"/>
              </a:solidFill>
              <a:latin typeface="Britannic Bold" panose="020B0903060703020204" pitchFamily="34" charset="0"/>
            </a:rPr>
            <a:t>IPL DASHBOARD</a:t>
          </a:r>
        </a:p>
      </xdr:txBody>
    </xdr:sp>
    <xdr:clientData/>
  </xdr:twoCellAnchor>
  <xdr:twoCellAnchor editAs="oneCell">
    <xdr:from>
      <xdr:col>1</xdr:col>
      <xdr:colOff>163158</xdr:colOff>
      <xdr:row>2</xdr:row>
      <xdr:rowOff>98613</xdr:rowOff>
    </xdr:from>
    <xdr:to>
      <xdr:col>3</xdr:col>
      <xdr:colOff>573741</xdr:colOff>
      <xdr:row>11</xdr:row>
      <xdr:rowOff>20172</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04452" y="457201"/>
          <a:ext cx="1629784" cy="1553136"/>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8</xdr:col>
      <xdr:colOff>0</xdr:colOff>
      <xdr:row>7</xdr:row>
      <xdr:rowOff>0</xdr:rowOff>
    </xdr:from>
    <xdr:to>
      <xdr:col>11</xdr:col>
      <xdr:colOff>297180</xdr:colOff>
      <xdr:row>12</xdr:row>
      <xdr:rowOff>15240</xdr:rowOff>
    </xdr:to>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3970020" y="914400"/>
          <a:ext cx="2125980" cy="94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0" i="0" u="none" strike="noStrike">
              <a:solidFill>
                <a:srgbClr val="FFC000"/>
              </a:solidFill>
              <a:latin typeface="Britannic Bold" panose="020B0903060703020204" pitchFamily="34" charset="0"/>
              <a:ea typeface="Calibri"/>
              <a:cs typeface="Calibri"/>
            </a:rPr>
            <a:t>WINNER:</a:t>
          </a:r>
        </a:p>
      </xdr:txBody>
    </xdr:sp>
    <xdr:clientData/>
  </xdr:twoCellAnchor>
  <xdr:twoCellAnchor>
    <xdr:from>
      <xdr:col>11</xdr:col>
      <xdr:colOff>434340</xdr:colOff>
      <xdr:row>6</xdr:row>
      <xdr:rowOff>152400</xdr:rowOff>
    </xdr:from>
    <xdr:to>
      <xdr:col>15</xdr:col>
      <xdr:colOff>121920</xdr:colOff>
      <xdr:row>11</xdr:row>
      <xdr:rowOff>167640</xdr:rowOff>
    </xdr:to>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6233160" y="883920"/>
          <a:ext cx="2125980" cy="94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0" i="0" u="none" strike="noStrike">
              <a:solidFill>
                <a:srgbClr val="FFC000"/>
              </a:solidFill>
              <a:latin typeface="Britannic Bold" panose="020B0903060703020204" pitchFamily="34" charset="0"/>
              <a:ea typeface="Calibri"/>
              <a:cs typeface="Calibri"/>
            </a:rPr>
            <a:t>RUNNER-UP:</a:t>
          </a:r>
        </a:p>
      </xdr:txBody>
    </xdr:sp>
    <xdr:clientData/>
  </xdr:twoCellAnchor>
  <xdr:twoCellAnchor>
    <xdr:from>
      <xdr:col>15</xdr:col>
      <xdr:colOff>251460</xdr:colOff>
      <xdr:row>6</xdr:row>
      <xdr:rowOff>137160</xdr:rowOff>
    </xdr:from>
    <xdr:to>
      <xdr:col>18</xdr:col>
      <xdr:colOff>548640</xdr:colOff>
      <xdr:row>11</xdr:row>
      <xdr:rowOff>152400</xdr:rowOff>
    </xdr:to>
    <xdr:sp macro="" textlink="">
      <xdr:nvSpPr>
        <xdr:cNvPr id="7" name="Rectangle: Rounded Corners 6">
          <a:extLst>
            <a:ext uri="{FF2B5EF4-FFF2-40B4-BE49-F238E27FC236}">
              <a16:creationId xmlns:a16="http://schemas.microsoft.com/office/drawing/2014/main" id="{00000000-0008-0000-0500-000007000000}"/>
            </a:ext>
          </a:extLst>
        </xdr:cNvPr>
        <xdr:cNvSpPr/>
      </xdr:nvSpPr>
      <xdr:spPr>
        <a:xfrm>
          <a:off x="8488680" y="868680"/>
          <a:ext cx="2125980" cy="94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FFC000"/>
              </a:solidFill>
              <a:latin typeface="Britannic Bold" panose="020B0903060703020204" pitchFamily="34" charset="0"/>
              <a:ea typeface="Calibri"/>
              <a:cs typeface="Calibri"/>
            </a:rPr>
            <a:t>PLAYER OF SERIES:</a:t>
          </a:r>
        </a:p>
      </xdr:txBody>
    </xdr:sp>
    <xdr:clientData/>
  </xdr:twoCellAnchor>
  <xdr:twoCellAnchor>
    <xdr:from>
      <xdr:col>19</xdr:col>
      <xdr:colOff>68580</xdr:colOff>
      <xdr:row>6</xdr:row>
      <xdr:rowOff>137160</xdr:rowOff>
    </xdr:from>
    <xdr:to>
      <xdr:col>22</xdr:col>
      <xdr:colOff>365760</xdr:colOff>
      <xdr:row>11</xdr:row>
      <xdr:rowOff>152400</xdr:rowOff>
    </xdr:to>
    <xdr:sp macro="" textlink="">
      <xdr:nvSpPr>
        <xdr:cNvPr id="8" name="Rectangle: Rounded Corners 7">
          <a:extLst>
            <a:ext uri="{FF2B5EF4-FFF2-40B4-BE49-F238E27FC236}">
              <a16:creationId xmlns:a16="http://schemas.microsoft.com/office/drawing/2014/main" id="{00000000-0008-0000-0500-000008000000}"/>
            </a:ext>
          </a:extLst>
        </xdr:cNvPr>
        <xdr:cNvSpPr/>
      </xdr:nvSpPr>
      <xdr:spPr>
        <a:xfrm>
          <a:off x="10744200" y="868680"/>
          <a:ext cx="2125980" cy="94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FFC000"/>
              </a:solidFill>
              <a:latin typeface="Britannic Bold" panose="020B0903060703020204" pitchFamily="34" charset="0"/>
              <a:ea typeface="Calibri"/>
              <a:cs typeface="Calibri"/>
            </a:rPr>
            <a:t>MAN OF THE MATCH:</a:t>
          </a:r>
        </a:p>
      </xdr:txBody>
    </xdr:sp>
    <xdr:clientData/>
  </xdr:twoCellAnchor>
  <xdr:twoCellAnchor editAs="oneCell">
    <xdr:from>
      <xdr:col>12</xdr:col>
      <xdr:colOff>152400</xdr:colOff>
      <xdr:row>2</xdr:row>
      <xdr:rowOff>137161</xdr:rowOff>
    </xdr:from>
    <xdr:to>
      <xdr:col>25</xdr:col>
      <xdr:colOff>464821</xdr:colOff>
      <xdr:row>6</xdr:row>
      <xdr:rowOff>38100</xdr:rowOff>
    </xdr:to>
    <mc:AlternateContent xmlns:mc="http://schemas.openxmlformats.org/markup-compatibility/2006" xmlns:a14="http://schemas.microsoft.com/office/drawing/2010/main">
      <mc:Choice Requires="a14">
        <xdr:graphicFrame macro="">
          <xdr:nvGraphicFramePr>
            <xdr:cNvPr id="9" name="Year 1">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754679" y="509301"/>
              <a:ext cx="8260258" cy="6452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15240</xdr:colOff>
      <xdr:row>8</xdr:row>
      <xdr:rowOff>175260</xdr:rowOff>
    </xdr:from>
    <xdr:to>
      <xdr:col>11</xdr:col>
      <xdr:colOff>297180</xdr:colOff>
      <xdr:row>11</xdr:row>
      <xdr:rowOff>91440</xdr:rowOff>
    </xdr:to>
    <xdr:sp macro="" textlink="'Ipl win by year'!E21">
      <xdr:nvSpPr>
        <xdr:cNvPr id="10" name="TextBox 9">
          <a:extLst>
            <a:ext uri="{FF2B5EF4-FFF2-40B4-BE49-F238E27FC236}">
              <a16:creationId xmlns:a16="http://schemas.microsoft.com/office/drawing/2014/main" id="{00000000-0008-0000-0500-00000A000000}"/>
            </a:ext>
          </a:extLst>
        </xdr:cNvPr>
        <xdr:cNvSpPr txBox="1"/>
      </xdr:nvSpPr>
      <xdr:spPr>
        <a:xfrm>
          <a:off x="3985260" y="1280160"/>
          <a:ext cx="21107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84B3F7-6AE0-42AA-9953-59CA51284A88}" type="TxLink">
            <a:rPr lang="en-US" sz="1600" b="0" i="0" u="none" strike="noStrike">
              <a:solidFill>
                <a:srgbClr val="FFC000"/>
              </a:solidFill>
              <a:latin typeface="Bernard MT Condensed" panose="02050806060905020404" pitchFamily="18" charset="0"/>
              <a:ea typeface="Calibri"/>
              <a:cs typeface="Calibri"/>
            </a:rPr>
            <a:pPr algn="ctr"/>
            <a:t>Mumbai Indians</a:t>
          </a:fld>
          <a:endParaRPr lang="en-IN" sz="1600">
            <a:solidFill>
              <a:srgbClr val="FFC000"/>
            </a:solidFill>
            <a:latin typeface="Bernard MT Condensed" panose="02050806060905020404" pitchFamily="18" charset="0"/>
          </a:endParaRPr>
        </a:p>
      </xdr:txBody>
    </xdr:sp>
    <xdr:clientData/>
  </xdr:twoCellAnchor>
  <xdr:twoCellAnchor>
    <xdr:from>
      <xdr:col>11</xdr:col>
      <xdr:colOff>441960</xdr:colOff>
      <xdr:row>8</xdr:row>
      <xdr:rowOff>144780</xdr:rowOff>
    </xdr:from>
    <xdr:to>
      <xdr:col>15</xdr:col>
      <xdr:colOff>114300</xdr:colOff>
      <xdr:row>11</xdr:row>
      <xdr:rowOff>60960</xdr:rowOff>
    </xdr:to>
    <xdr:sp macro="" textlink="'Ipl win by year'!F21">
      <xdr:nvSpPr>
        <xdr:cNvPr id="11" name="TextBox 10">
          <a:extLst>
            <a:ext uri="{FF2B5EF4-FFF2-40B4-BE49-F238E27FC236}">
              <a16:creationId xmlns:a16="http://schemas.microsoft.com/office/drawing/2014/main" id="{00000000-0008-0000-0500-00000B000000}"/>
            </a:ext>
          </a:extLst>
        </xdr:cNvPr>
        <xdr:cNvSpPr txBox="1"/>
      </xdr:nvSpPr>
      <xdr:spPr>
        <a:xfrm>
          <a:off x="6240780" y="1249680"/>
          <a:ext cx="21107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4CB8F9-1506-418A-8538-D32085A2213B}" type="TxLink">
            <a:rPr lang="en-US" sz="1600" b="0" i="0" u="none" strike="noStrike">
              <a:solidFill>
                <a:srgbClr val="FFC000"/>
              </a:solidFill>
              <a:latin typeface="Bernard MT Condensed" panose="02050806060905020404" pitchFamily="18" charset="0"/>
              <a:ea typeface="Calibri"/>
              <a:cs typeface="Calibri"/>
            </a:rPr>
            <a:pPr algn="ctr"/>
            <a:t>Delhi Capitals</a:t>
          </a:fld>
          <a:endParaRPr lang="en-IN" sz="1600">
            <a:solidFill>
              <a:srgbClr val="FFC000"/>
            </a:solidFill>
            <a:latin typeface="Bernard MT Condensed" panose="02050806060905020404" pitchFamily="18" charset="0"/>
          </a:endParaRPr>
        </a:p>
      </xdr:txBody>
    </xdr:sp>
    <xdr:clientData/>
  </xdr:twoCellAnchor>
  <xdr:twoCellAnchor>
    <xdr:from>
      <xdr:col>15</xdr:col>
      <xdr:colOff>259080</xdr:colOff>
      <xdr:row>8</xdr:row>
      <xdr:rowOff>144780</xdr:rowOff>
    </xdr:from>
    <xdr:to>
      <xdr:col>18</xdr:col>
      <xdr:colOff>541020</xdr:colOff>
      <xdr:row>11</xdr:row>
      <xdr:rowOff>60960</xdr:rowOff>
    </xdr:to>
    <xdr:sp macro="" textlink="'Ipl win by year'!G21">
      <xdr:nvSpPr>
        <xdr:cNvPr id="12" name="TextBox 11">
          <a:extLst>
            <a:ext uri="{FF2B5EF4-FFF2-40B4-BE49-F238E27FC236}">
              <a16:creationId xmlns:a16="http://schemas.microsoft.com/office/drawing/2014/main" id="{00000000-0008-0000-0500-00000C000000}"/>
            </a:ext>
          </a:extLst>
        </xdr:cNvPr>
        <xdr:cNvSpPr txBox="1"/>
      </xdr:nvSpPr>
      <xdr:spPr>
        <a:xfrm>
          <a:off x="8496300" y="1249680"/>
          <a:ext cx="21107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057481-A724-462C-9655-976F5907439D}" type="TxLink">
            <a:rPr lang="en-US" sz="1600" b="0" i="0" u="none" strike="noStrike">
              <a:solidFill>
                <a:srgbClr val="FFC000"/>
              </a:solidFill>
              <a:latin typeface="Bernard MT Condensed" panose="02050806060905020404" pitchFamily="18" charset="0"/>
              <a:ea typeface="Calibri"/>
              <a:cs typeface="Calibri"/>
            </a:rPr>
            <a:pPr algn="ctr"/>
            <a:t>Jofra Archer</a:t>
          </a:fld>
          <a:endParaRPr lang="en-IN" sz="1600">
            <a:solidFill>
              <a:srgbClr val="FFC000"/>
            </a:solidFill>
            <a:latin typeface="Bernard MT Condensed" panose="02050806060905020404" pitchFamily="18" charset="0"/>
          </a:endParaRPr>
        </a:p>
      </xdr:txBody>
    </xdr:sp>
    <xdr:clientData/>
  </xdr:twoCellAnchor>
  <xdr:twoCellAnchor>
    <xdr:from>
      <xdr:col>19</xdr:col>
      <xdr:colOff>68580</xdr:colOff>
      <xdr:row>8</xdr:row>
      <xdr:rowOff>137160</xdr:rowOff>
    </xdr:from>
    <xdr:to>
      <xdr:col>22</xdr:col>
      <xdr:colOff>350520</xdr:colOff>
      <xdr:row>11</xdr:row>
      <xdr:rowOff>53340</xdr:rowOff>
    </xdr:to>
    <xdr:sp macro="" textlink="'Ipl win by year'!H21">
      <xdr:nvSpPr>
        <xdr:cNvPr id="13" name="TextBox 12">
          <a:extLst>
            <a:ext uri="{FF2B5EF4-FFF2-40B4-BE49-F238E27FC236}">
              <a16:creationId xmlns:a16="http://schemas.microsoft.com/office/drawing/2014/main" id="{00000000-0008-0000-0500-00000D000000}"/>
            </a:ext>
          </a:extLst>
        </xdr:cNvPr>
        <xdr:cNvSpPr txBox="1"/>
      </xdr:nvSpPr>
      <xdr:spPr>
        <a:xfrm>
          <a:off x="10744200" y="1242060"/>
          <a:ext cx="21107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1B5784-00DD-467A-9228-B7A862D7F304}" type="TxLink">
            <a:rPr lang="en-US" sz="1600" b="0" i="0" u="none" strike="noStrike">
              <a:solidFill>
                <a:srgbClr val="FFC000"/>
              </a:solidFill>
              <a:latin typeface="Bernard MT Condensed" panose="02050806060905020404" pitchFamily="18" charset="0"/>
              <a:ea typeface="Calibri"/>
              <a:cs typeface="Calibri"/>
            </a:rPr>
            <a:pPr algn="ctr"/>
            <a:t>Trent Boult</a:t>
          </a:fld>
          <a:endParaRPr lang="en-IN" sz="1600">
            <a:solidFill>
              <a:srgbClr val="FFC000"/>
            </a:solidFill>
            <a:latin typeface="Bernard MT Condensed" panose="02050806060905020404" pitchFamily="18" charset="0"/>
          </a:endParaRPr>
        </a:p>
      </xdr:txBody>
    </xdr:sp>
    <xdr:clientData/>
  </xdr:twoCellAnchor>
  <xdr:twoCellAnchor>
    <xdr:from>
      <xdr:col>22</xdr:col>
      <xdr:colOff>480060</xdr:colOff>
      <xdr:row>6</xdr:row>
      <xdr:rowOff>137160</xdr:rowOff>
    </xdr:from>
    <xdr:to>
      <xdr:col>25</xdr:col>
      <xdr:colOff>510540</xdr:colOff>
      <xdr:row>11</xdr:row>
      <xdr:rowOff>152400</xdr:rowOff>
    </xdr:to>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12984480" y="868680"/>
          <a:ext cx="1859280" cy="944880"/>
        </a:xfrm>
        <a:prstGeom prst="roundRect">
          <a:avLst>
            <a:gd name="adj"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0" i="0" u="none" strike="noStrike">
              <a:solidFill>
                <a:srgbClr val="FFC000"/>
              </a:solidFill>
              <a:latin typeface="Britannic Bold" panose="020B0903060703020204" pitchFamily="34" charset="0"/>
              <a:ea typeface="Calibri"/>
              <a:cs typeface="Calibri"/>
            </a:rPr>
            <a:t>YEAR:</a:t>
          </a:r>
        </a:p>
        <a:p>
          <a:pPr algn="ctr"/>
          <a:endParaRPr lang="en-US" sz="1800" b="0" i="0" u="none" strike="noStrike">
            <a:solidFill>
              <a:srgbClr val="FFC000"/>
            </a:solidFill>
            <a:latin typeface="Britannic Bold" panose="020B0903060703020204" pitchFamily="34" charset="0"/>
            <a:ea typeface="Calibri"/>
            <a:cs typeface="Calibri"/>
          </a:endParaRPr>
        </a:p>
      </xdr:txBody>
    </xdr:sp>
    <xdr:clientData/>
  </xdr:twoCellAnchor>
  <xdr:twoCellAnchor>
    <xdr:from>
      <xdr:col>22</xdr:col>
      <xdr:colOff>403860</xdr:colOff>
      <xdr:row>8</xdr:row>
      <xdr:rowOff>160020</xdr:rowOff>
    </xdr:from>
    <xdr:to>
      <xdr:col>26</xdr:col>
      <xdr:colOff>76200</xdr:colOff>
      <xdr:row>11</xdr:row>
      <xdr:rowOff>76200</xdr:rowOff>
    </xdr:to>
    <xdr:sp macro="" textlink="'Ipl win by year'!D21">
      <xdr:nvSpPr>
        <xdr:cNvPr id="15" name="TextBox 14">
          <a:extLst>
            <a:ext uri="{FF2B5EF4-FFF2-40B4-BE49-F238E27FC236}">
              <a16:creationId xmlns:a16="http://schemas.microsoft.com/office/drawing/2014/main" id="{00000000-0008-0000-0500-00000F000000}"/>
            </a:ext>
          </a:extLst>
        </xdr:cNvPr>
        <xdr:cNvSpPr txBox="1"/>
      </xdr:nvSpPr>
      <xdr:spPr>
        <a:xfrm>
          <a:off x="12908280" y="1264920"/>
          <a:ext cx="21107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61A49A-416F-4EBD-B5A9-6A799E839EBF}" type="TxLink">
            <a:rPr lang="en-US" sz="1800" b="0" i="0" u="none" strike="noStrike">
              <a:solidFill>
                <a:srgbClr val="FFC000"/>
              </a:solidFill>
              <a:latin typeface="Bernard MT Condensed" panose="02050806060905020404" pitchFamily="18" charset="0"/>
              <a:ea typeface="Calibri"/>
              <a:cs typeface="Calibri"/>
            </a:rPr>
            <a:pPr algn="ctr"/>
            <a:t>2020</a:t>
          </a:fld>
          <a:endParaRPr lang="en-IN" sz="1800">
            <a:solidFill>
              <a:srgbClr val="FFC000"/>
            </a:solidFill>
            <a:latin typeface="Bernard MT Condensed" panose="02050806060905020404" pitchFamily="18" charset="0"/>
          </a:endParaRPr>
        </a:p>
      </xdr:txBody>
    </xdr:sp>
    <xdr:clientData/>
  </xdr:twoCellAnchor>
  <xdr:twoCellAnchor>
    <xdr:from>
      <xdr:col>1</xdr:col>
      <xdr:colOff>144780</xdr:colOff>
      <xdr:row>12</xdr:row>
      <xdr:rowOff>114300</xdr:rowOff>
    </xdr:from>
    <xdr:to>
      <xdr:col>11</xdr:col>
      <xdr:colOff>266700</xdr:colOff>
      <xdr:row>30</xdr:row>
      <xdr:rowOff>83820</xdr:rowOff>
    </xdr:to>
    <xdr:sp macro="" textlink="">
      <xdr:nvSpPr>
        <xdr:cNvPr id="16" name="Rectangle: Rounded Corners 15">
          <a:extLst>
            <a:ext uri="{FF2B5EF4-FFF2-40B4-BE49-F238E27FC236}">
              <a16:creationId xmlns:a16="http://schemas.microsoft.com/office/drawing/2014/main" id="{00000000-0008-0000-0500-000010000000}"/>
            </a:ext>
          </a:extLst>
        </xdr:cNvPr>
        <xdr:cNvSpPr/>
      </xdr:nvSpPr>
      <xdr:spPr>
        <a:xfrm>
          <a:off x="144780" y="1958340"/>
          <a:ext cx="5920740" cy="3261360"/>
        </a:xfrm>
        <a:prstGeom prst="roundRect">
          <a:avLst>
            <a:gd name="adj" fmla="val 373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rgbClr val="FFC000"/>
              </a:solidFill>
              <a:latin typeface="Bernard MT Condensed" panose="02050806060905020404" pitchFamily="18" charset="0"/>
            </a:rPr>
            <a:t>TOTAL MATCHES PLAYED ON VENUE:</a:t>
          </a:r>
        </a:p>
      </xdr:txBody>
    </xdr:sp>
    <xdr:clientData/>
  </xdr:twoCellAnchor>
  <xdr:twoCellAnchor>
    <xdr:from>
      <xdr:col>11</xdr:col>
      <xdr:colOff>419100</xdr:colOff>
      <xdr:row>12</xdr:row>
      <xdr:rowOff>114300</xdr:rowOff>
    </xdr:from>
    <xdr:to>
      <xdr:col>18</xdr:col>
      <xdr:colOff>586740</xdr:colOff>
      <xdr:row>30</xdr:row>
      <xdr:rowOff>160020</xdr:rowOff>
    </xdr:to>
    <xdr:sp macro="" textlink="">
      <xdr:nvSpPr>
        <xdr:cNvPr id="19" name="Rectangle: Rounded Corners 18">
          <a:extLst>
            <a:ext uri="{FF2B5EF4-FFF2-40B4-BE49-F238E27FC236}">
              <a16:creationId xmlns:a16="http://schemas.microsoft.com/office/drawing/2014/main" id="{00000000-0008-0000-0500-000013000000}"/>
            </a:ext>
          </a:extLst>
        </xdr:cNvPr>
        <xdr:cNvSpPr/>
      </xdr:nvSpPr>
      <xdr:spPr>
        <a:xfrm>
          <a:off x="6217920" y="1958340"/>
          <a:ext cx="4434840" cy="3337560"/>
        </a:xfrm>
        <a:prstGeom prst="roundRect">
          <a:avLst>
            <a:gd name="adj" fmla="val 629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rgbClr val="FFC000"/>
              </a:solidFill>
              <a:latin typeface="Bernard MT Condensed" panose="02050806060905020404" pitchFamily="18" charset="0"/>
            </a:rPr>
            <a:t>TOP</a:t>
          </a:r>
          <a:r>
            <a:rPr lang="en-IN" sz="1800" baseline="0">
              <a:solidFill>
                <a:srgbClr val="FFC000"/>
              </a:solidFill>
              <a:latin typeface="Bernard MT Condensed" panose="02050806060905020404" pitchFamily="18" charset="0"/>
            </a:rPr>
            <a:t> 10 PLAYER OF MATCH IN IPL</a:t>
          </a:r>
          <a:endParaRPr lang="en-IN" sz="1800">
            <a:solidFill>
              <a:srgbClr val="FFC000"/>
            </a:solidFill>
            <a:latin typeface="Bernard MT Condensed" panose="02050806060905020404" pitchFamily="18" charset="0"/>
          </a:endParaRPr>
        </a:p>
      </xdr:txBody>
    </xdr:sp>
    <xdr:clientData/>
  </xdr:twoCellAnchor>
  <xdr:twoCellAnchor>
    <xdr:from>
      <xdr:col>11</xdr:col>
      <xdr:colOff>472440</xdr:colOff>
      <xdr:row>15</xdr:row>
      <xdr:rowOff>30480</xdr:rowOff>
    </xdr:from>
    <xdr:to>
      <xdr:col>18</xdr:col>
      <xdr:colOff>510540</xdr:colOff>
      <xdr:row>30</xdr:row>
      <xdr:rowOff>11430</xdr:rowOff>
    </xdr:to>
    <xdr:graphicFrame macro="">
      <xdr:nvGraphicFramePr>
        <xdr:cNvPr id="20" name="Chart 19">
          <a:extLst>
            <a:ext uri="{FF2B5EF4-FFF2-40B4-BE49-F238E27FC236}">
              <a16:creationId xmlns:a16="http://schemas.microsoft.com/office/drawing/2014/main" id="{00000000-0008-0000-0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83820</xdr:colOff>
      <xdr:row>12</xdr:row>
      <xdr:rowOff>106680</xdr:rowOff>
    </xdr:from>
    <xdr:to>
      <xdr:col>25</xdr:col>
      <xdr:colOff>381000</xdr:colOff>
      <xdr:row>30</xdr:row>
      <xdr:rowOff>152400</xdr:rowOff>
    </xdr:to>
    <xdr:sp macro="" textlink="">
      <xdr:nvSpPr>
        <xdr:cNvPr id="21" name="Rectangle: Rounded Corners 20">
          <a:extLst>
            <a:ext uri="{FF2B5EF4-FFF2-40B4-BE49-F238E27FC236}">
              <a16:creationId xmlns:a16="http://schemas.microsoft.com/office/drawing/2014/main" id="{00000000-0008-0000-0500-000015000000}"/>
            </a:ext>
          </a:extLst>
        </xdr:cNvPr>
        <xdr:cNvSpPr/>
      </xdr:nvSpPr>
      <xdr:spPr>
        <a:xfrm>
          <a:off x="10759440" y="1950720"/>
          <a:ext cx="3954780" cy="3337560"/>
        </a:xfrm>
        <a:prstGeom prst="roundRect">
          <a:avLst>
            <a:gd name="adj" fmla="val 629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solidFill>
                <a:srgbClr val="FFC000"/>
              </a:solidFill>
              <a:latin typeface="Bernard MT Condensed" panose="02050806060905020404" pitchFamily="18" charset="0"/>
            </a:rPr>
            <a:t>TOTAL</a:t>
          </a:r>
          <a:r>
            <a:rPr lang="en-IN" sz="1800" baseline="0">
              <a:solidFill>
                <a:srgbClr val="FFC000"/>
              </a:solidFill>
              <a:latin typeface="Bernard MT Condensed" panose="02050806060905020404" pitchFamily="18" charset="0"/>
            </a:rPr>
            <a:t> MATCHES WON BY TEAMS IN IPL</a:t>
          </a:r>
          <a:endParaRPr lang="en-IN" sz="1800">
            <a:solidFill>
              <a:srgbClr val="FFC000"/>
            </a:solidFill>
            <a:latin typeface="Bernard MT Condensed" panose="02050806060905020404" pitchFamily="18" charset="0"/>
          </a:endParaRPr>
        </a:p>
      </xdr:txBody>
    </xdr:sp>
    <xdr:clientData/>
  </xdr:twoCellAnchor>
  <xdr:twoCellAnchor>
    <xdr:from>
      <xdr:col>19</xdr:col>
      <xdr:colOff>175260</xdr:colOff>
      <xdr:row>15</xdr:row>
      <xdr:rowOff>30480</xdr:rowOff>
    </xdr:from>
    <xdr:to>
      <xdr:col>25</xdr:col>
      <xdr:colOff>274320</xdr:colOff>
      <xdr:row>30</xdr:row>
      <xdr:rowOff>34290</xdr:rowOff>
    </xdr:to>
    <xdr:graphicFrame macro="">
      <xdr:nvGraphicFramePr>
        <xdr:cNvPr id="22" name="Chart 21">
          <a:extLst>
            <a:ext uri="{FF2B5EF4-FFF2-40B4-BE49-F238E27FC236}">
              <a16:creationId xmlns:a16="http://schemas.microsoft.com/office/drawing/2014/main" id="{00000000-0008-0000-05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144780</xdr:colOff>
      <xdr:row>31</xdr:row>
      <xdr:rowOff>38100</xdr:rowOff>
    </xdr:from>
    <xdr:to>
      <xdr:col>6</xdr:col>
      <xdr:colOff>266700</xdr:colOff>
      <xdr:row>43</xdr:row>
      <xdr:rowOff>68580</xdr:rowOff>
    </xdr:to>
    <xdr:graphicFrame macro="">
      <xdr:nvGraphicFramePr>
        <xdr:cNvPr id="23" name="Chart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579120</xdr:colOff>
      <xdr:row>31</xdr:row>
      <xdr:rowOff>15240</xdr:rowOff>
    </xdr:from>
    <xdr:to>
      <xdr:col>11</xdr:col>
      <xdr:colOff>213360</xdr:colOff>
      <xdr:row>43</xdr:row>
      <xdr:rowOff>53340</xdr:rowOff>
    </xdr:to>
    <xdr:graphicFrame macro="">
      <xdr:nvGraphicFramePr>
        <xdr:cNvPr id="24" name="Chart 23">
          <a:extLst>
            <a:ext uri="{FF2B5EF4-FFF2-40B4-BE49-F238E27FC236}">
              <a16:creationId xmlns:a16="http://schemas.microsoft.com/office/drawing/2014/main" id="{00000000-0008-0000-05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160020</xdr:colOff>
      <xdr:row>31</xdr:row>
      <xdr:rowOff>38100</xdr:rowOff>
    </xdr:from>
    <xdr:to>
      <xdr:col>25</xdr:col>
      <xdr:colOff>320040</xdr:colOff>
      <xdr:row>43</xdr:row>
      <xdr:rowOff>76200</xdr:rowOff>
    </xdr:to>
    <xdr:graphicFrame macro="">
      <xdr:nvGraphicFramePr>
        <xdr:cNvPr id="25" name="Chart 24">
          <a:extLst>
            <a:ext uri="{FF2B5EF4-FFF2-40B4-BE49-F238E27FC236}">
              <a16:creationId xmlns:a16="http://schemas.microsoft.com/office/drawing/2014/main" id="{00000000-0008-0000-05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243840</xdr:colOff>
      <xdr:row>32</xdr:row>
      <xdr:rowOff>121920</xdr:rowOff>
    </xdr:from>
    <xdr:to>
      <xdr:col>14</xdr:col>
      <xdr:colOff>213360</xdr:colOff>
      <xdr:row>42</xdr:row>
      <xdr:rowOff>91441</xdr:rowOff>
    </xdr:to>
    <xdr:pic>
      <xdr:nvPicPr>
        <xdr:cNvPr id="37" name="Graphic 36" descr="A trophy cup">
          <a:extLst>
            <a:ext uri="{FF2B5EF4-FFF2-40B4-BE49-F238E27FC236}">
              <a16:creationId xmlns:a16="http://schemas.microsoft.com/office/drawing/2014/main" id="{00000000-0008-0000-0500-000025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42660" y="5623560"/>
          <a:ext cx="1798320" cy="1798320"/>
        </a:xfrm>
        <a:prstGeom prst="rect">
          <a:avLst/>
        </a:prstGeom>
      </xdr:spPr>
    </xdr:pic>
    <xdr:clientData/>
  </xdr:twoCellAnchor>
  <xdr:twoCellAnchor editAs="oneCell">
    <xdr:from>
      <xdr:col>6</xdr:col>
      <xdr:colOff>15240</xdr:colOff>
      <xdr:row>32</xdr:row>
      <xdr:rowOff>45720</xdr:rowOff>
    </xdr:from>
    <xdr:to>
      <xdr:col>8</xdr:col>
      <xdr:colOff>281941</xdr:colOff>
      <xdr:row>42</xdr:row>
      <xdr:rowOff>15241</xdr:rowOff>
    </xdr:to>
    <xdr:pic>
      <xdr:nvPicPr>
        <xdr:cNvPr id="38" name="Graphic 37" descr="A trophy cup">
          <a:extLst>
            <a:ext uri="{FF2B5EF4-FFF2-40B4-BE49-F238E27FC236}">
              <a16:creationId xmlns:a16="http://schemas.microsoft.com/office/drawing/2014/main" id="{00000000-0008-0000-0500-000026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453640" y="5547360"/>
          <a:ext cx="1798320" cy="1798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10</xdr:col>
          <xdr:colOff>518160</xdr:colOff>
          <xdr:row>15</xdr:row>
          <xdr:rowOff>160020</xdr:rowOff>
        </xdr:from>
        <xdr:to>
          <xdr:col>11</xdr:col>
          <xdr:colOff>114300</xdr:colOff>
          <xdr:row>27</xdr:row>
          <xdr:rowOff>30480</xdr:rowOff>
        </xdr:to>
        <xdr:sp macro="" textlink="">
          <xdr:nvSpPr>
            <xdr:cNvPr id="6146" name="Scroll Bar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206188</xdr:colOff>
      <xdr:row>14</xdr:row>
      <xdr:rowOff>107577</xdr:rowOff>
    </xdr:from>
    <xdr:to>
      <xdr:col>10</xdr:col>
      <xdr:colOff>479163</xdr:colOff>
      <xdr:row>29</xdr:row>
      <xdr:rowOff>161365</xdr:rowOff>
    </xdr:to>
    <xdr:graphicFrame macro="">
      <xdr:nvGraphicFramePr>
        <xdr:cNvPr id="40" name="Chart 39">
          <a:extLst>
            <a:ext uri="{FF2B5EF4-FFF2-40B4-BE49-F238E27FC236}">
              <a16:creationId xmlns:a16="http://schemas.microsoft.com/office/drawing/2014/main" id="{00000000-0008-0000-05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08.15015115741" createdVersion="8" refreshedVersion="8" minRefreshableVersion="3" recordCount="816" xr:uid="{C159AB53-7AFC-48A7-A84F-2E7B5FE4C7D1}">
  <cacheSource type="worksheet">
    <worksheetSource name="IPL_Matches_2008_2020"/>
  </cacheSource>
  <cacheFields count="16">
    <cacheField name="id" numFmtId="0">
      <sharedItems containsSemiMixedTypes="0" containsString="0" containsNumber="1" containsInteger="1" minValue="335982" maxValue="1237181"/>
    </cacheField>
    <cacheField name="city" numFmtId="0">
      <sharedItems/>
    </cacheField>
    <cacheField name="date" numFmtId="14">
      <sharedItems containsSemiMixedTypes="0" containsNonDate="0" containsDate="1" containsString="0" minDate="2008-04-18T00:00:00" maxDate="2020-11-11T00:00:00"/>
    </cacheField>
    <cacheField name="Year" numFmtId="0">
      <sharedItems containsSemiMixedTypes="0" containsString="0" containsNumber="1" containsInteger="1" minValue="2008" maxValue="2020" count="13">
        <n v="2008"/>
        <n v="2009"/>
        <n v="2010"/>
        <n v="2011"/>
        <n v="2012"/>
        <n v="2013"/>
        <n v="2014"/>
        <n v="2015"/>
        <n v="2016"/>
        <n v="2017"/>
        <n v="2018"/>
        <n v="2019"/>
        <n v="2020"/>
      </sharedItems>
    </cacheField>
    <cacheField name="player_of_match" numFmtId="0">
      <sharedItems count="234">
        <s v="SR Watson"/>
        <s v="S Sreesanth"/>
        <s v="YK Pathan"/>
        <s v="SE Marsh"/>
        <s v="TM Dilshan"/>
        <s v="HH Gibbs"/>
        <s v="DP Nannes"/>
        <s v="DPMD Jayawardene"/>
        <s v="LRPL Taylor"/>
        <s v="B Lee"/>
        <s v="RG Sharma"/>
        <s v="AC Gilchrist"/>
        <s v="MK Pandey"/>
        <s v="V Sehwag"/>
        <s v="KP Pietersen"/>
        <s v="KC Sangakkara"/>
        <s v="RJ Harris"/>
        <s v="G Gambhir"/>
        <s v="MS Dhoni"/>
        <s v="AB de Villiers"/>
        <s v="SK Warne"/>
        <s v="PC Valthaty"/>
        <s v="MR Marsh"/>
        <s v="KD Karthik"/>
        <s v="A Mishra"/>
        <s v="SK Raina"/>
        <s v="CH Gayle"/>
        <s v="P Negi"/>
        <s v="JH Kallis"/>
        <s v="UT Yadav"/>
        <s v="SP Narine"/>
        <s v="JP Faulkner"/>
        <s v="DJG Sammy"/>
        <s v="DA Miller"/>
        <s v="GJ Maxwell"/>
        <s v="PV Tambe"/>
        <s v="M Vijay"/>
        <s v="WP Saha"/>
        <s v="RV Uthappa"/>
        <s v="DA Warner"/>
        <s v="AM Rahane"/>
        <s v="A Nehra"/>
        <s v="HH Pandya"/>
        <s v="Z Khan"/>
        <s v="M Vohra"/>
        <s v="V Kohli"/>
        <s v="KH Pandya"/>
        <s v="DR Smith"/>
        <s v="KK Nair"/>
        <s v="N Rana"/>
        <s v="Mohammed Shami"/>
        <s v="KV Sharma"/>
        <s v="KL Rahul"/>
        <s v="CA Lynn"/>
        <s v="SA Yadav"/>
        <s v="RA Jadeja"/>
        <s v="Mujeeb Ur Rahman"/>
        <s v="Kuldeep Yadav"/>
        <s v="AD Russell"/>
        <s v="RR Pant"/>
        <s v="F du Plessis"/>
        <s v="A Nortje"/>
        <s v="RD Gaikwad"/>
        <s v="KS Williamson"/>
        <s v="BB McCullum"/>
        <s v="NM Coulter-Nile"/>
        <s v="ST Jayasuriya"/>
        <s v="RS Bopara"/>
        <s v="A Singh"/>
        <s v="S Badrinath"/>
        <s v="ML Hayden"/>
        <s v="BJ Hodge"/>
        <s v="MK Tiwary"/>
        <s v="SR Tendulkar"/>
        <s v="TL Suman"/>
        <s v="R Vinay Kumar"/>
        <s v="PP Chawla"/>
        <s v="SB Wagh"/>
        <s v="MM Patel"/>
        <s v="J Botha"/>
        <s v="P Parameswaran"/>
        <s v="AD Mascarenhas"/>
        <s v="JD Ryder"/>
        <s v="S Nadeem"/>
        <s v="AJ Finch"/>
        <s v="I Sharma"/>
        <s v="KA Pollard"/>
        <s v="PA Patel"/>
        <s v="MM Sharma"/>
        <s v="AT Rayudu"/>
        <s v="LMP Simmons"/>
        <s v="M Morkel"/>
        <s v="SPD Smith"/>
        <s v="Mandeep Singh"/>
        <s v="Q de Kock"/>
        <s v="CH Morris"/>
        <s v="MP Stoinis"/>
        <s v="HM Amla"/>
        <s v="AJ Tye"/>
        <s v="S Dhawan"/>
        <s v="JJ Roy"/>
        <s v="Rashid Khan"/>
        <s v="JC Buttler"/>
        <s v="Harbhajan Singh"/>
        <s v="S Gopal"/>
        <s v="DL Chahar"/>
        <s v="JD Unadkat"/>
        <s v="Shubman Gill"/>
        <s v="BA Stokes"/>
        <s v="MV Boucher"/>
        <s v="DJ Hussey"/>
        <s v="SP Goswami"/>
        <s v="Sohail Tanvir"/>
        <s v="R Sharma"/>
        <s v="JEC Franklin"/>
        <s v="Shakib Al Hasan"/>
        <s v="DW Steyn"/>
        <s v="MEK Hussey"/>
        <s v="MS Bisla"/>
        <s v="GH Vihari"/>
        <s v="MG Johnson"/>
        <s v="Harmeet Singh"/>
        <s v="Sandeep Sharma"/>
        <s v="CJ Anderson"/>
        <s v="MA Agarwal"/>
        <s v="Mustafizur Rahman"/>
        <s v="B Kumar"/>
        <s v="P Kumar"/>
        <s v="SW Billings"/>
        <s v="B Stanlake"/>
        <s v="L Ngidi"/>
        <s v="JM Bairstow"/>
        <s v="Imran Tahir"/>
        <s v="SL Malinga"/>
        <s v="SS Iyer"/>
        <s v="R Tewatia"/>
        <s v="TA Boult"/>
        <s v="MF Maharoof"/>
        <s v="JDP Oram"/>
        <s v="SM Katich"/>
        <s v="CRD Fernando"/>
        <s v="SM Pollock"/>
        <s v="Umar Gul"/>
        <s v="M Ntini"/>
        <s v="DL Vettori"/>
        <s v="RP Singh"/>
        <s v="LR Shukla"/>
        <s v="MJ Lumb"/>
        <s v="R Ashwin"/>
        <s v="M Kartik"/>
        <s v="A Kumble"/>
        <s v="SK Trivedi"/>
        <s v="MD Mishra"/>
        <s v="Yuvraj Singh"/>
        <s v="L Balaji"/>
        <s v="DE Bollinger"/>
        <s v="Iqbal Abdulla"/>
        <s v="S Aravind"/>
        <s v="RE Levi"/>
        <s v="IK Pathan"/>
        <s v="Azhar Mahmood"/>
        <s v="BW Hilfenhaus"/>
        <s v="SV Samson"/>
        <s v="KK Cooper"/>
        <s v="YS Chahal"/>
        <s v="JP Duminy"/>
        <s v="AR Patel"/>
        <s v="DJ Hooda"/>
        <s v="MA Starc"/>
        <s v="VR Aaron"/>
        <s v="MJ McClenaghan"/>
        <s v="JJ Bumrah"/>
        <s v="RA Tripathi"/>
        <s v="Mohammed Siraj"/>
        <s v="DJ Bravo"/>
        <s v="JC Archer"/>
        <s v="K Rabada"/>
        <s v="HF Gurney"/>
        <s v="KK Ahmed"/>
        <s v="SO Hetmyer"/>
        <s v="Ishan Kishan"/>
        <s v="AB Dinda"/>
        <s v="GD McGrath"/>
        <s v="SA Asnodkar"/>
        <s v="SC Ganguly"/>
        <s v="Shoaib Akhtar"/>
        <s v="GC Smith"/>
        <s v="JA Morkel"/>
        <s v="R Dravid"/>
        <s v="M Muralitharan"/>
        <s v="PP Ojha"/>
        <s v="SB Jakati"/>
        <s v="R Bhatia"/>
        <s v="AD Mathews"/>
        <s v="WPUJC Vaas"/>
        <s v="A Symonds"/>
        <s v="AA Jhunjhunwala"/>
        <s v="AC Voges"/>
        <s v="KM Jadhav"/>
        <s v="NV Ojha"/>
        <s v="PD Collingwood"/>
        <s v="R McLaren"/>
        <s v="S Anirudha"/>
        <s v="S Sohal"/>
        <s v="BA Bhatt"/>
        <s v="MN Samuels"/>
        <s v="KMDN Kulasekara"/>
        <s v="CL White"/>
        <s v="A Chandila"/>
        <s v="MS Gony"/>
        <s v="AP Tare"/>
        <s v="LJ Wright"/>
        <s v="GJ Bailey"/>
        <s v="EJG Morgan"/>
        <s v="MC Henriques"/>
        <s v="CR Brathwaite"/>
        <s v="A Zampa"/>
        <s v="BCJ Cutting"/>
        <s v="LH Ferguson"/>
        <s v="HV Patel"/>
        <s v="Washington Sundar"/>
        <s v="AS Rajpoot"/>
        <s v="TG Southee"/>
        <s v="SM Curran"/>
        <s v="AS Joseph"/>
        <s v="KMA Paul"/>
        <s v="CV Varun"/>
        <s v="CJ Jordan"/>
        <s v="Shivam Mavi"/>
        <s v="PK Garg"/>
        <s v="PJ Cummins"/>
        <s v="PP Shaw"/>
        <s v="J Theron"/>
        <s v="NA"/>
      </sharedItems>
    </cacheField>
    <cacheField name="venue" numFmtId="0">
      <sharedItems count="36">
        <s v="Sawai Mansingh Stadium"/>
        <s v="M Chinnaswamy Stadium"/>
        <s v="Eden Gardens"/>
        <s v="Punjab Cricket Association Stadium, Mohali"/>
        <s v="St George's Park"/>
        <s v="Kingsmead"/>
        <s v="SuperSport Park"/>
        <s v="OUTsurance Oval"/>
        <s v="New Wanderers Stadium"/>
        <s v="Sardar Patel Stadium, Motera"/>
        <s v="Vidarbha Cricket Association Stadium, Jamtha"/>
        <s v="MA Chidambaram Stadium, Chepauk"/>
        <s v="Himachal Pradesh Cricket Association Stadium"/>
        <s v="Nehru Stadium"/>
        <s v="Rajiv Gandhi International Stadium, Uppal"/>
        <s v="Holkar Cricket Stadium"/>
        <s v="Dr DY Patil Sports Academy"/>
        <s v="Wankhede Stadium"/>
        <s v="Feroz Shah Kotla"/>
        <s v="Sheikh Zayed Stadium"/>
        <s v="Sharjah Cricket Stadium"/>
        <s v="Barabati Stadium"/>
        <s v="JSCA International Stadium Complex"/>
        <s v="Dr. Y.S. Rajasekhara Reddy ACA-VDCA Cricket Stadium"/>
        <s v="Shaheed Veer Narayan Singh International Stadium"/>
        <s v="Punjab Cricket Association IS Bindra Stadium, Mohali"/>
        <s v="Saurashtra Cricket Association Stadium"/>
        <s v="Green Park"/>
        <s v="Maharashtra Cricket Association Stadium"/>
        <s v="M.Chinnaswamy Stadium"/>
        <s v="Dubai International Cricket Stadium"/>
        <s v="Buffalo Park"/>
        <s v="De Beers Diamond Oval"/>
        <s v="Brabourne Stadium"/>
        <s v="Subrata Roy Sahara Stadium"/>
        <s v="Newlands"/>
      </sharedItems>
    </cacheField>
    <cacheField name="team1" numFmtId="0">
      <sharedItems/>
    </cacheField>
    <cacheField name="team2" numFmtId="0">
      <sharedItems/>
    </cacheField>
    <cacheField name="toss_winner" numFmtId="0">
      <sharedItems/>
    </cacheField>
    <cacheField name="toss_decision" numFmtId="0">
      <sharedItems count="2">
        <s v="bat"/>
        <s v="field"/>
      </sharedItems>
    </cacheField>
    <cacheField name="winner" numFmtId="0">
      <sharedItems count="16">
        <s v="Rajasthan Royals"/>
        <s v="Kings XI Punjab"/>
        <s v="Delhi Daredevils"/>
        <s v="Deccan Chargers"/>
        <s v="Royal Challengers Bangalore"/>
        <s v="Chennai Super Kings"/>
        <s v="Pune Warriors"/>
        <s v="Kolkata Knight Riders"/>
        <s v="Sunrisers Hyderabad"/>
        <s v="Mumbai Indians"/>
        <s v="Gujarat Lions"/>
        <s v="Rising Pune Supergiant"/>
        <s v="Delhi Capitals"/>
        <s v="Kochi Tuskers Kerala"/>
        <s v="Rising Pune Supergiants"/>
        <s v="NA"/>
      </sharedItems>
    </cacheField>
    <cacheField name="result" numFmtId="0">
      <sharedItems count="4">
        <s v="wickets"/>
        <s v="runs"/>
        <s v="tie"/>
        <s v="NA"/>
      </sharedItems>
    </cacheField>
    <cacheField name="result_margin" numFmtId="0">
      <sharedItems/>
    </cacheField>
    <cacheField name="eliminator" numFmtId="0">
      <sharedItems/>
    </cacheField>
    <cacheField name="method" numFmtId="0">
      <sharedItems/>
    </cacheField>
    <cacheField name="Column1" numFmtId="0">
      <sharedItems count="2">
        <s v="No"/>
        <s v="Yes"/>
      </sharedItems>
    </cacheField>
  </cacheFields>
  <extLst>
    <ext xmlns:x14="http://schemas.microsoft.com/office/spreadsheetml/2009/9/main" uri="{725AE2AE-9491-48be-B2B4-4EB974FC3084}">
      <x14:pivotCacheDefinition pivotCacheId="3480190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08.150152199072" createdVersion="8" refreshedVersion="8" minRefreshableVersion="3" recordCount="13" xr:uid="{0EBFA62E-DEAA-4BE8-B05B-363655D12E2D}">
  <cacheSource type="worksheet">
    <worksheetSource name="Sheet1"/>
  </cacheSource>
  <cacheFields count="5">
    <cacheField name="Year" numFmtId="0">
      <sharedItems containsSemiMixedTypes="0" containsString="0" containsNumber="1" containsInteger="1" minValue="2008" maxValue="2020"/>
    </cacheField>
    <cacheField name="Winner" numFmtId="0">
      <sharedItems count="6">
        <s v="Mumbai Indians"/>
        <s v="Chennai Super Kings"/>
        <s v="Sunrisers Hyderabad"/>
        <s v="Kolkata Knight Riders"/>
        <s v="Deccan Chargers"/>
        <s v="Rajasthan Royals"/>
      </sharedItems>
    </cacheField>
    <cacheField name="Runner Up" numFmtId="0">
      <sharedItems count="7">
        <s v="Delhi Capitals"/>
        <s v="Chennai Super Kings"/>
        <s v="Sunrisers Hyderabad"/>
        <s v="Rising pune Supergiants"/>
        <s v="Royal Challengers Bangalore"/>
        <s v="Kings Xl Punjab"/>
        <s v="Mumbai Indians"/>
      </sharedItems>
    </cacheField>
    <cacheField name="Player Of the Series" numFmtId="0">
      <sharedItems count="10">
        <s v="Jofra Archer"/>
        <s v="Andre Russell"/>
        <s v="Sunil Narine"/>
        <s v="Ben Stokes"/>
        <s v="Virat Kohli"/>
        <s v="Glenn Maxwell"/>
        <s v="Shane Watson"/>
        <s v="Chris Gayle"/>
        <s v="Sachin Tendulkar"/>
        <s v="Adam Gilchrist"/>
      </sharedItems>
    </cacheField>
    <cacheField name="Man Of the Match" numFmtId="0">
      <sharedItems count="13">
        <s v="Trent Boult"/>
        <s v="Jasprit Bumrah"/>
        <s v="Shane Watson"/>
        <s v="Krunal Pandya"/>
        <s v="Ben Cutting"/>
        <s v="Rohit Sharma"/>
        <s v="Manish Pandey"/>
        <s v="Kieron Pollard"/>
        <s v="Manvinder Bisla"/>
        <s v="Murali Vijay"/>
        <s v="Suresh Raina"/>
        <s v="Anil Kumble"/>
        <s v="Yusuf Patha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7"/>
    <s v="Jaipur"/>
    <d v="2008-04-21T00:00:00"/>
    <x v="0"/>
    <x v="0"/>
    <x v="0"/>
    <s v="Rajasthan Royals"/>
    <s v="Kings XI Punjab"/>
    <s v="Kings XI Punjab"/>
    <x v="0"/>
    <x v="0"/>
    <x v="0"/>
    <s v="6"/>
    <s v="N"/>
    <s v="NA"/>
    <x v="0"/>
  </r>
  <r>
    <n v="336006"/>
    <s v="Bangalore"/>
    <d v="2008-05-05T00:00:00"/>
    <x v="0"/>
    <x v="1"/>
    <x v="1"/>
    <s v="Royal Challengers Bangalore"/>
    <s v="Kings XI Punjab"/>
    <s v="Kings XI Punjab"/>
    <x v="1"/>
    <x v="1"/>
    <x v="0"/>
    <s v="6"/>
    <s v="N"/>
    <s v="NA"/>
    <x v="1"/>
  </r>
  <r>
    <n v="336027"/>
    <s v="Kolkata"/>
    <d v="2008-05-20T00:00:00"/>
    <x v="0"/>
    <x v="2"/>
    <x v="2"/>
    <s v="Kolkata Knight Riders"/>
    <s v="Rajasthan Royals"/>
    <s v="Rajasthan Royals"/>
    <x v="1"/>
    <x v="0"/>
    <x v="0"/>
    <s v="6"/>
    <s v="N"/>
    <s v="NA"/>
    <x v="1"/>
  </r>
  <r>
    <n v="336031"/>
    <s v="Chandigarh"/>
    <d v="2008-05-23T00:00:00"/>
    <x v="0"/>
    <x v="3"/>
    <x v="3"/>
    <s v="Kings XI Punjab"/>
    <s v="Deccan Chargers"/>
    <s v="Kings XI Punjab"/>
    <x v="1"/>
    <x v="1"/>
    <x v="0"/>
    <s v="6"/>
    <s v="N"/>
    <s v="NA"/>
    <x v="1"/>
  </r>
  <r>
    <n v="392194"/>
    <s v="Port Elizabeth"/>
    <d v="2009-04-26T00:00:00"/>
    <x v="1"/>
    <x v="4"/>
    <x v="4"/>
    <s v="Royal Challengers Bangalore"/>
    <s v="Delhi Daredevils"/>
    <s v="Royal Challengers Bangalore"/>
    <x v="0"/>
    <x v="2"/>
    <x v="0"/>
    <s v="6"/>
    <s v="N"/>
    <s v="NA"/>
    <x v="0"/>
  </r>
  <r>
    <n v="392196"/>
    <s v="Durban"/>
    <d v="2009-04-27T00:00:00"/>
    <x v="1"/>
    <x v="5"/>
    <x v="5"/>
    <s v="Chennai Super Kings"/>
    <s v="Deccan Chargers"/>
    <s v="Deccan Chargers"/>
    <x v="1"/>
    <x v="3"/>
    <x v="0"/>
    <s v="6"/>
    <s v="N"/>
    <s v="NA"/>
    <x v="1"/>
  </r>
  <r>
    <n v="392201"/>
    <s v="Centurion"/>
    <d v="2009-04-30T00:00:00"/>
    <x v="1"/>
    <x v="6"/>
    <x v="6"/>
    <s v="Deccan Chargers"/>
    <s v="Delhi Daredevils"/>
    <s v="Delhi Daredevils"/>
    <x v="1"/>
    <x v="2"/>
    <x v="0"/>
    <s v="6"/>
    <s v="N"/>
    <s v="NA"/>
    <x v="1"/>
  </r>
  <r>
    <n v="392207"/>
    <s v="Port Elizabeth"/>
    <d v="2009-05-03T00:00:00"/>
    <x v="1"/>
    <x v="7"/>
    <x v="4"/>
    <s v="Kings XI Punjab"/>
    <s v="Kolkata Knight Riders"/>
    <s v="Kolkata Knight Riders"/>
    <x v="0"/>
    <x v="1"/>
    <x v="0"/>
    <s v="6"/>
    <s v="N"/>
    <s v="NA"/>
    <x v="0"/>
  </r>
  <r>
    <n v="392221"/>
    <s v="Centurion"/>
    <d v="2009-05-12T00:00:00"/>
    <x v="1"/>
    <x v="8"/>
    <x v="6"/>
    <s v="Royal Challengers Bangalore"/>
    <s v="Kolkata Knight Riders"/>
    <s v="Royal Challengers Bangalore"/>
    <x v="1"/>
    <x v="4"/>
    <x v="0"/>
    <s v="6"/>
    <s v="N"/>
    <s v="NA"/>
    <x v="1"/>
  </r>
  <r>
    <n v="392226"/>
    <s v="Bloemfontein"/>
    <d v="2009-05-15T00:00:00"/>
    <x v="1"/>
    <x v="9"/>
    <x v="7"/>
    <s v="Delhi Daredevils"/>
    <s v="Kings XI Punjab"/>
    <s v="Kings XI Punjab"/>
    <x v="1"/>
    <x v="1"/>
    <x v="0"/>
    <s v="6"/>
    <s v="N"/>
    <s v="NA"/>
    <x v="1"/>
  </r>
  <r>
    <n v="392228"/>
    <s v="Johannesburg"/>
    <d v="2009-05-16T00:00:00"/>
    <x v="1"/>
    <x v="10"/>
    <x v="8"/>
    <s v="Deccan Chargers"/>
    <s v="Kolkata Knight Riders"/>
    <s v="Deccan Chargers"/>
    <x v="1"/>
    <x v="3"/>
    <x v="0"/>
    <s v="6"/>
    <s v="N"/>
    <s v="NA"/>
    <x v="1"/>
  </r>
  <r>
    <n v="392237"/>
    <s v="Centurion"/>
    <d v="2009-05-22T00:00:00"/>
    <x v="1"/>
    <x v="11"/>
    <x v="6"/>
    <s v="Delhi Daredevils"/>
    <s v="Deccan Chargers"/>
    <s v="Deccan Chargers"/>
    <x v="1"/>
    <x v="3"/>
    <x v="0"/>
    <s v="6"/>
    <s v="N"/>
    <s v="NA"/>
    <x v="1"/>
  </r>
  <r>
    <n v="392238"/>
    <s v="Johannesburg"/>
    <d v="2009-05-23T00:00:00"/>
    <x v="1"/>
    <x v="12"/>
    <x v="8"/>
    <s v="Royal Challengers Bangalore"/>
    <s v="Chennai Super Kings"/>
    <s v="Royal Challengers Bangalore"/>
    <x v="1"/>
    <x v="4"/>
    <x v="0"/>
    <s v="6"/>
    <s v="N"/>
    <s v="NA"/>
    <x v="1"/>
  </r>
  <r>
    <n v="419111"/>
    <s v="Ahmedabad"/>
    <d v="2010-03-15T00:00:00"/>
    <x v="2"/>
    <x v="13"/>
    <x v="9"/>
    <s v="Rajasthan Royals"/>
    <s v="Delhi Daredevils"/>
    <s v="Delhi Daredevils"/>
    <x v="1"/>
    <x v="2"/>
    <x v="0"/>
    <s v="6"/>
    <s v="N"/>
    <s v="NA"/>
    <x v="1"/>
  </r>
  <r>
    <n v="419136"/>
    <s v="Chandigarh"/>
    <d v="2010-04-02T00:00:00"/>
    <x v="2"/>
    <x v="14"/>
    <x v="3"/>
    <s v="Kings XI Punjab"/>
    <s v="Royal Challengers Bangalore"/>
    <s v="Kings XI Punjab"/>
    <x v="0"/>
    <x v="4"/>
    <x v="0"/>
    <s v="6"/>
    <s v="N"/>
    <s v="NA"/>
    <x v="0"/>
  </r>
  <r>
    <n v="419146"/>
    <s v="Chandigarh"/>
    <d v="2010-04-09T00:00:00"/>
    <x v="2"/>
    <x v="15"/>
    <x v="3"/>
    <s v="Kings XI Punjab"/>
    <s v="Mumbai Indians"/>
    <s v="Mumbai Indians"/>
    <x v="0"/>
    <x v="1"/>
    <x v="0"/>
    <s v="6"/>
    <s v="N"/>
    <s v="NA"/>
    <x v="0"/>
  </r>
  <r>
    <n v="419147"/>
    <s v="Nagpur"/>
    <d v="2010-04-10T00:00:00"/>
    <x v="2"/>
    <x v="16"/>
    <x v="10"/>
    <s v="Deccan Chargers"/>
    <s v="Chennai Super Kings"/>
    <s v="Chennai Super Kings"/>
    <x v="0"/>
    <x v="3"/>
    <x v="0"/>
    <s v="6"/>
    <s v="N"/>
    <s v="NA"/>
    <x v="0"/>
  </r>
  <r>
    <n v="419155"/>
    <s v="Chennai"/>
    <d v="2010-04-15T00:00:00"/>
    <x v="2"/>
    <x v="17"/>
    <x v="11"/>
    <s v="Chennai Super Kings"/>
    <s v="Delhi Daredevils"/>
    <s v="Chennai Super Kings"/>
    <x v="0"/>
    <x v="2"/>
    <x v="0"/>
    <s v="6"/>
    <s v="N"/>
    <s v="NA"/>
    <x v="0"/>
  </r>
  <r>
    <n v="419159"/>
    <s v="Dharamsala"/>
    <d v="2010-04-18T00:00:00"/>
    <x v="2"/>
    <x v="18"/>
    <x v="12"/>
    <s v="Kings XI Punjab"/>
    <s v="Chennai Super Kings"/>
    <s v="Chennai Super Kings"/>
    <x v="1"/>
    <x v="5"/>
    <x v="0"/>
    <s v="6"/>
    <s v="N"/>
    <s v="NA"/>
    <x v="1"/>
  </r>
  <r>
    <n v="501200"/>
    <s v="Kochi"/>
    <d v="2011-04-09T00:00:00"/>
    <x v="3"/>
    <x v="19"/>
    <x v="13"/>
    <s v="Kochi Tuskers Kerala"/>
    <s v="Royal Challengers Bangalore"/>
    <s v="Kochi Tuskers Kerala"/>
    <x v="0"/>
    <x v="4"/>
    <x v="0"/>
    <s v="6"/>
    <s v="N"/>
    <s v="NA"/>
    <x v="0"/>
  </r>
  <r>
    <n v="501204"/>
    <s v="Jaipur"/>
    <d v="2011-04-12T00:00:00"/>
    <x v="3"/>
    <x v="20"/>
    <x v="0"/>
    <s v="Rajasthan Royals"/>
    <s v="Delhi Daredevils"/>
    <s v="Delhi Daredevils"/>
    <x v="0"/>
    <x v="0"/>
    <x v="0"/>
    <s v="6"/>
    <s v="N"/>
    <s v="NA"/>
    <x v="0"/>
  </r>
  <r>
    <n v="501206"/>
    <s v="Chandigarh"/>
    <d v="2011-04-13T00:00:00"/>
    <x v="3"/>
    <x v="21"/>
    <x v="3"/>
    <s v="Kings XI Punjab"/>
    <s v="Chennai Super Kings"/>
    <s v="Kings XI Punjab"/>
    <x v="1"/>
    <x v="1"/>
    <x v="0"/>
    <s v="6"/>
    <s v="N"/>
    <s v="NA"/>
    <x v="1"/>
  </r>
  <r>
    <n v="501235"/>
    <s v="Jaipur"/>
    <d v="2011-05-01T00:00:00"/>
    <x v="3"/>
    <x v="8"/>
    <x v="0"/>
    <s v="Rajasthan Royals"/>
    <s v="Pune Warriors"/>
    <s v="Rajasthan Royals"/>
    <x v="1"/>
    <x v="0"/>
    <x v="0"/>
    <s v="6"/>
    <s v="N"/>
    <s v="NA"/>
    <x v="1"/>
  </r>
  <r>
    <n v="501250"/>
    <s v="Hyderabad"/>
    <d v="2011-05-10T00:00:00"/>
    <x v="3"/>
    <x v="22"/>
    <x v="14"/>
    <s v="Deccan Chargers"/>
    <s v="Pune Warriors"/>
    <s v="Deccan Chargers"/>
    <x v="0"/>
    <x v="6"/>
    <x v="0"/>
    <s v="6"/>
    <s v="N"/>
    <s v="NA"/>
    <x v="0"/>
  </r>
  <r>
    <n v="501254"/>
    <s v="Indore"/>
    <d v="2011-05-13T00:00:00"/>
    <x v="3"/>
    <x v="23"/>
    <x v="15"/>
    <s v="Kochi Tuskers Kerala"/>
    <s v="Kings XI Punjab"/>
    <s v="Kings XI Punjab"/>
    <x v="1"/>
    <x v="1"/>
    <x v="0"/>
    <s v="6"/>
    <s v="N"/>
    <s v="NA"/>
    <x v="1"/>
  </r>
  <r>
    <n v="501259"/>
    <s v="Mumbai"/>
    <d v="2011-05-16T00:00:00"/>
    <x v="3"/>
    <x v="24"/>
    <x v="16"/>
    <s v="Pune Warriors"/>
    <s v="Deccan Chargers"/>
    <s v="Deccan Chargers"/>
    <x v="1"/>
    <x v="3"/>
    <x v="0"/>
    <s v="6"/>
    <s v="N"/>
    <s v="NA"/>
    <x v="1"/>
  </r>
  <r>
    <n v="501268"/>
    <s v="Mumbai"/>
    <d v="2011-05-24T00:00:00"/>
    <x v="3"/>
    <x v="25"/>
    <x v="17"/>
    <s v="Royal Challengers Bangalore"/>
    <s v="Chennai Super Kings"/>
    <s v="Chennai Super Kings"/>
    <x v="1"/>
    <x v="5"/>
    <x v="0"/>
    <s v="6"/>
    <s v="N"/>
    <s v="NA"/>
    <x v="1"/>
  </r>
  <r>
    <n v="548327"/>
    <s v="Bangalore"/>
    <d v="2012-04-17T00:00:00"/>
    <x v="4"/>
    <x v="26"/>
    <x v="1"/>
    <s v="Royal Challengers Bangalore"/>
    <s v="Pune Warriors"/>
    <s v="Pune Warriors"/>
    <x v="0"/>
    <x v="4"/>
    <x v="0"/>
    <s v="6"/>
    <s v="N"/>
    <s v="NA"/>
    <x v="0"/>
  </r>
  <r>
    <n v="548334"/>
    <s v="Mumbai"/>
    <d v="2012-04-22T00:00:00"/>
    <x v="4"/>
    <x v="3"/>
    <x v="17"/>
    <s v="Mumbai Indians"/>
    <s v="Kings XI Punjab"/>
    <s v="Mumbai Indians"/>
    <x v="0"/>
    <x v="1"/>
    <x v="0"/>
    <s v="6"/>
    <s v="N"/>
    <s v="NA"/>
    <x v="0"/>
  </r>
  <r>
    <n v="548349"/>
    <s v="Jaipur"/>
    <d v="2012-05-01T00:00:00"/>
    <x v="4"/>
    <x v="27"/>
    <x v="0"/>
    <s v="Rajasthan Royals"/>
    <s v="Delhi Daredevils"/>
    <s v="Rajasthan Royals"/>
    <x v="0"/>
    <x v="2"/>
    <x v="0"/>
    <s v="6"/>
    <s v="N"/>
    <s v="NA"/>
    <x v="0"/>
  </r>
  <r>
    <n v="548357"/>
    <s v="Delhi"/>
    <d v="2012-05-07T00:00:00"/>
    <x v="4"/>
    <x v="28"/>
    <x v="18"/>
    <s v="Delhi Daredevils"/>
    <s v="Kolkata Knight Riders"/>
    <s v="Delhi Daredevils"/>
    <x v="0"/>
    <x v="7"/>
    <x v="0"/>
    <s v="6"/>
    <s v="N"/>
    <s v="NA"/>
    <x v="0"/>
  </r>
  <r>
    <n v="548371"/>
    <s v="Dharamsala"/>
    <d v="2012-05-17T00:00:00"/>
    <x v="4"/>
    <x v="11"/>
    <x v="12"/>
    <s v="Kings XI Punjab"/>
    <s v="Chennai Super Kings"/>
    <s v="Kings XI Punjab"/>
    <x v="1"/>
    <x v="1"/>
    <x v="0"/>
    <s v="6"/>
    <s v="N"/>
    <s v="NA"/>
    <x v="1"/>
  </r>
  <r>
    <n v="548374"/>
    <s v="Dharamsala"/>
    <d v="2012-05-19T00:00:00"/>
    <x v="4"/>
    <x v="29"/>
    <x v="12"/>
    <s v="Kings XI Punjab"/>
    <s v="Delhi Daredevils"/>
    <s v="Delhi Daredevils"/>
    <x v="1"/>
    <x v="2"/>
    <x v="0"/>
    <s v="6"/>
    <s v="N"/>
    <s v="NA"/>
    <x v="1"/>
  </r>
  <r>
    <n v="597998"/>
    <s v="Kolkata"/>
    <d v="2013-04-03T00:00:00"/>
    <x v="5"/>
    <x v="30"/>
    <x v="2"/>
    <s v="Kolkata Knight Riders"/>
    <s v="Delhi Daredevils"/>
    <s v="Kolkata Knight Riders"/>
    <x v="1"/>
    <x v="7"/>
    <x v="0"/>
    <s v="6"/>
    <s v="N"/>
    <s v="NA"/>
    <x v="1"/>
  </r>
  <r>
    <n v="598014"/>
    <s v="Jaipur"/>
    <d v="2013-04-14T00:00:00"/>
    <x v="5"/>
    <x v="31"/>
    <x v="0"/>
    <s v="Rajasthan Royals"/>
    <s v="Kings XI Punjab"/>
    <s v="Rajasthan Royals"/>
    <x v="1"/>
    <x v="0"/>
    <x v="0"/>
    <s v="6"/>
    <s v="N"/>
    <s v="NA"/>
    <x v="1"/>
  </r>
  <r>
    <n v="598031"/>
    <s v="Kolkata"/>
    <d v="2013-04-26T00:00:00"/>
    <x v="5"/>
    <x v="28"/>
    <x v="2"/>
    <s v="Kolkata Knight Riders"/>
    <s v="Kings XI Punjab"/>
    <s v="Kings XI Punjab"/>
    <x v="0"/>
    <x v="7"/>
    <x v="0"/>
    <s v="6"/>
    <s v="N"/>
    <s v="NA"/>
    <x v="0"/>
  </r>
  <r>
    <n v="598044"/>
    <s v="Hyderabad"/>
    <d v="2013-05-04T00:00:00"/>
    <x v="5"/>
    <x v="32"/>
    <x v="14"/>
    <s v="Sunrisers Hyderabad"/>
    <s v="Delhi Daredevils"/>
    <s v="Delhi Daredevils"/>
    <x v="0"/>
    <x v="8"/>
    <x v="0"/>
    <s v="6"/>
    <s v="N"/>
    <s v="NA"/>
    <x v="0"/>
  </r>
  <r>
    <n v="598064"/>
    <s v="Chandigarh"/>
    <d v="2013-05-06T00:00:00"/>
    <x v="5"/>
    <x v="33"/>
    <x v="3"/>
    <s v="Kings XI Punjab"/>
    <s v="Royal Challengers Bangalore"/>
    <s v="Kings XI Punjab"/>
    <x v="1"/>
    <x v="1"/>
    <x v="0"/>
    <s v="6"/>
    <s v="N"/>
    <s v="NA"/>
    <x v="1"/>
  </r>
  <r>
    <n v="729283"/>
    <s v="Abu Dhabi"/>
    <d v="2014-04-18T00:00:00"/>
    <x v="6"/>
    <x v="34"/>
    <x v="19"/>
    <s v="Chennai Super Kings"/>
    <s v="Kings XI Punjab"/>
    <s v="Chennai Super Kings"/>
    <x v="0"/>
    <x v="1"/>
    <x v="0"/>
    <s v="6"/>
    <s v="N"/>
    <s v="NA"/>
    <x v="0"/>
  </r>
  <r>
    <n v="729305"/>
    <s v="Abu Dhabi"/>
    <d v="2014-04-26T00:00:00"/>
    <x v="6"/>
    <x v="35"/>
    <x v="19"/>
    <s v="Rajasthan Royals"/>
    <s v="Royal Challengers Bangalore"/>
    <s v="Rajasthan Royals"/>
    <x v="1"/>
    <x v="0"/>
    <x v="0"/>
    <s v="6"/>
    <s v="N"/>
    <s v="NA"/>
    <x v="1"/>
  </r>
  <r>
    <n v="729309"/>
    <s v="NA"/>
    <d v="2014-04-27T00:00:00"/>
    <x v="6"/>
    <x v="36"/>
    <x v="20"/>
    <s v="Delhi Daredevils"/>
    <s v="Mumbai Indians"/>
    <s v="Mumbai Indians"/>
    <x v="0"/>
    <x v="2"/>
    <x v="0"/>
    <s v="6"/>
    <s v="N"/>
    <s v="NA"/>
    <x v="0"/>
  </r>
  <r>
    <n v="734007"/>
    <s v="Hyderabad"/>
    <d v="2014-05-14T00:00:00"/>
    <x v="6"/>
    <x v="37"/>
    <x v="14"/>
    <s v="Sunrisers Hyderabad"/>
    <s v="Kings XI Punjab"/>
    <s v="Kings XI Punjab"/>
    <x v="1"/>
    <x v="1"/>
    <x v="0"/>
    <s v="6"/>
    <s v="N"/>
    <s v="NA"/>
    <x v="1"/>
  </r>
  <r>
    <n v="734009"/>
    <s v="Cuttack"/>
    <d v="2014-05-14T00:00:00"/>
    <x v="6"/>
    <x v="38"/>
    <x v="21"/>
    <s v="Kolkata Knight Riders"/>
    <s v="Mumbai Indians"/>
    <s v="Kolkata Knight Riders"/>
    <x v="1"/>
    <x v="7"/>
    <x v="0"/>
    <s v="6"/>
    <s v="N"/>
    <s v="NA"/>
    <x v="1"/>
  </r>
  <r>
    <n v="734029"/>
    <s v="Ranchi"/>
    <d v="2014-05-22T00:00:00"/>
    <x v="6"/>
    <x v="39"/>
    <x v="22"/>
    <s v="Chennai Super Kings"/>
    <s v="Sunrisers Hyderabad"/>
    <s v="Sunrisers Hyderabad"/>
    <x v="1"/>
    <x v="8"/>
    <x v="0"/>
    <s v="6"/>
    <s v="N"/>
    <s v="NA"/>
    <x v="1"/>
  </r>
  <r>
    <n v="829727"/>
    <s v="Visakhapatnam"/>
    <d v="2015-04-16T00:00:00"/>
    <x v="7"/>
    <x v="40"/>
    <x v="23"/>
    <s v="Sunrisers Hyderabad"/>
    <s v="Rajasthan Royals"/>
    <s v="Rajasthan Royals"/>
    <x v="1"/>
    <x v="0"/>
    <x v="0"/>
    <s v="6"/>
    <s v="N"/>
    <s v="NA"/>
    <x v="1"/>
  </r>
  <r>
    <n v="829729"/>
    <s v="Mumbai"/>
    <d v="2015-04-17T00:00:00"/>
    <x v="7"/>
    <x v="41"/>
    <x v="17"/>
    <s v="Mumbai Indians"/>
    <s v="Chennai Super Kings"/>
    <s v="Mumbai Indians"/>
    <x v="0"/>
    <x v="5"/>
    <x v="0"/>
    <s v="6"/>
    <s v="N"/>
    <s v="NA"/>
    <x v="0"/>
  </r>
  <r>
    <n v="829739"/>
    <s v="Delhi"/>
    <d v="2015-04-20T00:00:00"/>
    <x v="7"/>
    <x v="29"/>
    <x v="18"/>
    <s v="Delhi Daredevils"/>
    <s v="Kolkata Knight Riders"/>
    <s v="Kolkata Knight Riders"/>
    <x v="1"/>
    <x v="7"/>
    <x v="0"/>
    <s v="6"/>
    <s v="N"/>
    <s v="NA"/>
    <x v="1"/>
  </r>
  <r>
    <n v="829789"/>
    <s v="Chennai"/>
    <d v="2015-05-08T00:00:00"/>
    <x v="7"/>
    <x v="42"/>
    <x v="11"/>
    <s v="Chennai Super Kings"/>
    <s v="Mumbai Indians"/>
    <s v="Chennai Super Kings"/>
    <x v="0"/>
    <x v="9"/>
    <x v="0"/>
    <s v="6"/>
    <s v="N"/>
    <s v="NA"/>
    <x v="0"/>
  </r>
  <r>
    <n v="829801"/>
    <s v="Raipur"/>
    <d v="2015-05-12T00:00:00"/>
    <x v="7"/>
    <x v="43"/>
    <x v="24"/>
    <s v="Delhi Daredevils"/>
    <s v="Chennai Super Kings"/>
    <s v="Chennai Super Kings"/>
    <x v="0"/>
    <x v="2"/>
    <x v="0"/>
    <s v="6"/>
    <s v="N"/>
    <s v="NA"/>
    <x v="0"/>
  </r>
  <r>
    <n v="980909"/>
    <s v="Kolkata"/>
    <d v="2016-04-13T00:00:00"/>
    <x v="8"/>
    <x v="10"/>
    <x v="2"/>
    <s v="Kolkata Knight Riders"/>
    <s v="Mumbai Indians"/>
    <s v="Mumbai Indians"/>
    <x v="1"/>
    <x v="9"/>
    <x v="0"/>
    <s v="6"/>
    <s v="N"/>
    <s v="NA"/>
    <x v="1"/>
  </r>
  <r>
    <n v="980919"/>
    <s v="Chandigarh"/>
    <d v="2016-04-17T00:00:00"/>
    <x v="8"/>
    <x v="44"/>
    <x v="25"/>
    <s v="Kings XI Punjab"/>
    <s v="Rising Pune Supergiants"/>
    <s v="Rising Pune Supergiants"/>
    <x v="0"/>
    <x v="1"/>
    <x v="0"/>
    <s v="6"/>
    <s v="N"/>
    <s v="NA"/>
    <x v="0"/>
  </r>
  <r>
    <n v="980925"/>
    <s v="Chandigarh"/>
    <d v="2016-04-19T00:00:00"/>
    <x v="8"/>
    <x v="38"/>
    <x v="25"/>
    <s v="Kings XI Punjab"/>
    <s v="Kolkata Knight Riders"/>
    <s v="Kolkata Knight Riders"/>
    <x v="1"/>
    <x v="7"/>
    <x v="0"/>
    <s v="6"/>
    <s v="N"/>
    <s v="NA"/>
    <x v="1"/>
  </r>
  <r>
    <n v="980927"/>
    <s v="Mumbai"/>
    <d v="2016-04-20T00:00:00"/>
    <x v="8"/>
    <x v="10"/>
    <x v="17"/>
    <s v="Mumbai Indians"/>
    <s v="Royal Challengers Bangalore"/>
    <s v="Mumbai Indians"/>
    <x v="1"/>
    <x v="9"/>
    <x v="0"/>
    <s v="6"/>
    <s v="N"/>
    <s v="NA"/>
    <x v="1"/>
  </r>
  <r>
    <n v="980937"/>
    <s v="Rajkot"/>
    <d v="2016-04-24T00:00:00"/>
    <x v="8"/>
    <x v="45"/>
    <x v="26"/>
    <s v="Gujarat Lions"/>
    <s v="Royal Challengers Bangalore"/>
    <s v="Royal Challengers Bangalore"/>
    <x v="0"/>
    <x v="10"/>
    <x v="0"/>
    <s v="6"/>
    <s v="N"/>
    <s v="NA"/>
    <x v="0"/>
  </r>
  <r>
    <n v="980947"/>
    <s v="Mumbai"/>
    <d v="2016-04-28T00:00:00"/>
    <x v="8"/>
    <x v="10"/>
    <x v="17"/>
    <s v="Mumbai Indians"/>
    <s v="Kolkata Knight Riders"/>
    <s v="Mumbai Indians"/>
    <x v="1"/>
    <x v="9"/>
    <x v="0"/>
    <s v="6"/>
    <s v="N"/>
    <s v="NA"/>
    <x v="1"/>
  </r>
  <r>
    <n v="980981"/>
    <s v="Bangalore"/>
    <d v="2016-05-11T00:00:00"/>
    <x v="8"/>
    <x v="46"/>
    <x v="1"/>
    <s v="Royal Challengers Bangalore"/>
    <s v="Mumbai Indians"/>
    <s v="Mumbai Indians"/>
    <x v="1"/>
    <x v="9"/>
    <x v="0"/>
    <s v="6"/>
    <s v="N"/>
    <s v="NA"/>
    <x v="1"/>
  </r>
  <r>
    <n v="981001"/>
    <s v="Kanpur"/>
    <d v="2016-05-19T00:00:00"/>
    <x v="8"/>
    <x v="47"/>
    <x v="27"/>
    <s v="Gujarat Lions"/>
    <s v="Kolkata Knight Riders"/>
    <s v="Gujarat Lions"/>
    <x v="1"/>
    <x v="10"/>
    <x v="0"/>
    <s v="6"/>
    <s v="N"/>
    <s v="NA"/>
    <x v="1"/>
  </r>
  <r>
    <n v="981003"/>
    <s v="Raipur"/>
    <d v="2016-05-20T00:00:00"/>
    <x v="8"/>
    <x v="48"/>
    <x v="24"/>
    <s v="Delhi Daredevils"/>
    <s v="Sunrisers Hyderabad"/>
    <s v="Delhi Daredevils"/>
    <x v="1"/>
    <x v="2"/>
    <x v="0"/>
    <s v="6"/>
    <s v="N"/>
    <s v="NA"/>
    <x v="1"/>
  </r>
  <r>
    <n v="981007"/>
    <s v="Kanpur"/>
    <d v="2016-05-21T00:00:00"/>
    <x v="8"/>
    <x v="25"/>
    <x v="27"/>
    <s v="Gujarat Lions"/>
    <s v="Mumbai Indians"/>
    <s v="Gujarat Lions"/>
    <x v="1"/>
    <x v="10"/>
    <x v="0"/>
    <s v="6"/>
    <s v="N"/>
    <s v="NA"/>
    <x v="1"/>
  </r>
  <r>
    <n v="981011"/>
    <s v="Raipur"/>
    <d v="2016-05-22T00:00:00"/>
    <x v="8"/>
    <x v="45"/>
    <x v="24"/>
    <s v="Delhi Daredevils"/>
    <s v="Royal Challengers Bangalore"/>
    <s v="Royal Challengers Bangalore"/>
    <x v="1"/>
    <x v="4"/>
    <x v="0"/>
    <s v="6"/>
    <s v="N"/>
    <s v="NA"/>
    <x v="1"/>
  </r>
  <r>
    <n v="1082594"/>
    <s v="Indore"/>
    <d v="2017-04-08T00:00:00"/>
    <x v="9"/>
    <x v="34"/>
    <x v="15"/>
    <s v="Kings XI Punjab"/>
    <s v="Rising Pune Supergiants"/>
    <s v="Kings XI Punjab"/>
    <x v="1"/>
    <x v="1"/>
    <x v="0"/>
    <s v="6"/>
    <s v="N"/>
    <s v="NA"/>
    <x v="1"/>
  </r>
  <r>
    <n v="1082606"/>
    <s v="Mumbai"/>
    <d v="2017-04-16T00:00:00"/>
    <x v="9"/>
    <x v="49"/>
    <x v="17"/>
    <s v="Mumbai Indians"/>
    <s v="Gujarat Lions"/>
    <s v="Mumbai Indians"/>
    <x v="1"/>
    <x v="9"/>
    <x v="0"/>
    <s v="6"/>
    <s v="N"/>
    <s v="NA"/>
    <x v="1"/>
  </r>
  <r>
    <n v="1082615"/>
    <s v="Pune"/>
    <d v="2017-04-22T00:00:00"/>
    <x v="9"/>
    <x v="18"/>
    <x v="28"/>
    <s v="Rising Pune Supergiants"/>
    <s v="Sunrisers Hyderabad"/>
    <s v="Rising Pune Supergiant"/>
    <x v="1"/>
    <x v="11"/>
    <x v="0"/>
    <s v="6"/>
    <s v="N"/>
    <s v="NA"/>
    <x v="1"/>
  </r>
  <r>
    <n v="1082630"/>
    <s v="Delhi"/>
    <d v="2017-05-02T00:00:00"/>
    <x v="9"/>
    <x v="50"/>
    <x v="18"/>
    <s v="Delhi Daredevils"/>
    <s v="Sunrisers Hyderabad"/>
    <s v="Delhi Daredevils"/>
    <x v="1"/>
    <x v="2"/>
    <x v="0"/>
    <s v="6"/>
    <s v="N"/>
    <s v="NA"/>
    <x v="1"/>
  </r>
  <r>
    <n v="1082636"/>
    <s v="Bangalore"/>
    <d v="2017-05-07T00:00:00"/>
    <x v="9"/>
    <x v="30"/>
    <x v="1"/>
    <s v="Royal Challengers Bangalore"/>
    <s v="Kolkata Knight Riders"/>
    <s v="Kolkata Knight Riders"/>
    <x v="1"/>
    <x v="7"/>
    <x v="0"/>
    <s v="6"/>
    <s v="N"/>
    <s v="NA"/>
    <x v="1"/>
  </r>
  <r>
    <n v="1082637"/>
    <s v="Chandigarh"/>
    <d v="2017-05-07T00:00:00"/>
    <x v="9"/>
    <x v="47"/>
    <x v="25"/>
    <s v="Kings XI Punjab"/>
    <s v="Gujarat Lions"/>
    <s v="Gujarat Lions"/>
    <x v="1"/>
    <x v="10"/>
    <x v="0"/>
    <s v="6"/>
    <s v="N"/>
    <s v="NA"/>
    <x v="1"/>
  </r>
  <r>
    <n v="1082649"/>
    <s v="Bangalore"/>
    <d v="2017-05-19T00:00:00"/>
    <x v="9"/>
    <x v="51"/>
    <x v="1"/>
    <s v="Mumbai Indians"/>
    <s v="Kolkata Knight Riders"/>
    <s v="Mumbai Indians"/>
    <x v="1"/>
    <x v="9"/>
    <x v="0"/>
    <s v="6"/>
    <s v="N"/>
    <s v="NA"/>
    <x v="1"/>
  </r>
  <r>
    <n v="1136562"/>
    <s v="Chandigarh"/>
    <d v="2018-04-08T00:00:00"/>
    <x v="10"/>
    <x v="52"/>
    <x v="25"/>
    <s v="Kings XI Punjab"/>
    <s v="Delhi Daredevils"/>
    <s v="Kings XI Punjab"/>
    <x v="1"/>
    <x v="1"/>
    <x v="0"/>
    <s v="6"/>
    <s v="N"/>
    <s v="NA"/>
    <x v="1"/>
  </r>
  <r>
    <n v="1136579"/>
    <s v="Bengaluru"/>
    <d v="2018-04-21T00:00:00"/>
    <x v="10"/>
    <x v="19"/>
    <x v="29"/>
    <s v="Royal Challengers Bangalore"/>
    <s v="Delhi Daredevils"/>
    <s v="Royal Challengers Bangalore"/>
    <x v="1"/>
    <x v="4"/>
    <x v="0"/>
    <s v="6"/>
    <s v="N"/>
    <s v="NA"/>
    <x v="1"/>
  </r>
  <r>
    <n v="1136589"/>
    <s v="Bengaluru"/>
    <d v="2018-04-29T00:00:00"/>
    <x v="10"/>
    <x v="53"/>
    <x v="29"/>
    <s v="Royal Challengers Bangalore"/>
    <s v="Kolkata Knight Riders"/>
    <s v="Kolkata Knight Riders"/>
    <x v="1"/>
    <x v="7"/>
    <x v="0"/>
    <s v="6"/>
    <s v="N"/>
    <s v="NA"/>
    <x v="1"/>
  </r>
  <r>
    <n v="1136593"/>
    <s v="Kolkata"/>
    <d v="2018-05-03T00:00:00"/>
    <x v="10"/>
    <x v="30"/>
    <x v="2"/>
    <s v="Kolkata Knight Riders"/>
    <s v="Chennai Super Kings"/>
    <s v="Kolkata Knight Riders"/>
    <x v="1"/>
    <x v="7"/>
    <x v="0"/>
    <s v="6"/>
    <s v="N"/>
    <s v="NA"/>
    <x v="1"/>
  </r>
  <r>
    <n v="1136594"/>
    <s v="Indore"/>
    <d v="2018-05-04T00:00:00"/>
    <x v="10"/>
    <x v="54"/>
    <x v="15"/>
    <s v="Kings XI Punjab"/>
    <s v="Mumbai Indians"/>
    <s v="Mumbai Indians"/>
    <x v="1"/>
    <x v="9"/>
    <x v="0"/>
    <s v="6"/>
    <s v="N"/>
    <s v="NA"/>
    <x v="1"/>
  </r>
  <r>
    <n v="1136595"/>
    <s v="Pune"/>
    <d v="2018-05-05T00:00:00"/>
    <x v="10"/>
    <x v="55"/>
    <x v="28"/>
    <s v="Chennai Super Kings"/>
    <s v="Royal Challengers Bangalore"/>
    <s v="Chennai Super Kings"/>
    <x v="1"/>
    <x v="5"/>
    <x v="0"/>
    <s v="6"/>
    <s v="N"/>
    <s v="NA"/>
    <x v="1"/>
  </r>
  <r>
    <n v="1136598"/>
    <s v="Indore"/>
    <d v="2018-05-06T00:00:00"/>
    <x v="10"/>
    <x v="56"/>
    <x v="15"/>
    <s v="Kings XI Punjab"/>
    <s v="Rajasthan Royals"/>
    <s v="Kings XI Punjab"/>
    <x v="1"/>
    <x v="1"/>
    <x v="0"/>
    <s v="6"/>
    <s v="N"/>
    <s v="NA"/>
    <x v="1"/>
  </r>
  <r>
    <n v="1136609"/>
    <s v="Kolkata"/>
    <d v="2018-05-15T00:00:00"/>
    <x v="10"/>
    <x v="57"/>
    <x v="2"/>
    <s v="Kolkata Knight Riders"/>
    <s v="Rajasthan Royals"/>
    <s v="Kolkata Knight Riders"/>
    <x v="1"/>
    <x v="7"/>
    <x v="0"/>
    <s v="6"/>
    <s v="N"/>
    <s v="NA"/>
    <x v="1"/>
  </r>
  <r>
    <n v="1175357"/>
    <s v="Kolkata"/>
    <d v="2019-03-24T00:00:00"/>
    <x v="11"/>
    <x v="58"/>
    <x v="2"/>
    <s v="Kolkata Knight Riders"/>
    <s v="Sunrisers Hyderabad"/>
    <s v="Kolkata Knight Riders"/>
    <x v="1"/>
    <x v="7"/>
    <x v="0"/>
    <s v="6"/>
    <s v="N"/>
    <s v="NA"/>
    <x v="1"/>
  </r>
  <r>
    <n v="1175360"/>
    <s v="Delhi"/>
    <d v="2019-03-26T00:00:00"/>
    <x v="11"/>
    <x v="0"/>
    <x v="18"/>
    <s v="Delhi Capitals"/>
    <s v="Chennai Super Kings"/>
    <s v="Delhi Capitals"/>
    <x v="0"/>
    <x v="5"/>
    <x v="0"/>
    <s v="6"/>
    <s v="N"/>
    <s v="NA"/>
    <x v="0"/>
  </r>
  <r>
    <n v="1178397"/>
    <s v="Chandigarh"/>
    <d v="2019-04-08T00:00:00"/>
    <x v="11"/>
    <x v="52"/>
    <x v="25"/>
    <s v="Kings XI Punjab"/>
    <s v="Sunrisers Hyderabad"/>
    <s v="Kings XI Punjab"/>
    <x v="1"/>
    <x v="1"/>
    <x v="0"/>
    <s v="6"/>
    <s v="N"/>
    <s v="NA"/>
    <x v="1"/>
  </r>
  <r>
    <n v="1178408"/>
    <s v="Hyderabad"/>
    <d v="2019-04-17T00:00:00"/>
    <x v="11"/>
    <x v="39"/>
    <x v="14"/>
    <s v="Sunrisers Hyderabad"/>
    <s v="Chennai Super Kings"/>
    <s v="Chennai Super Kings"/>
    <x v="0"/>
    <x v="8"/>
    <x v="0"/>
    <s v="6"/>
    <s v="N"/>
    <s v="NA"/>
    <x v="0"/>
  </r>
  <r>
    <n v="1178415"/>
    <s v="Jaipur"/>
    <d v="2019-04-22T00:00:00"/>
    <x v="11"/>
    <x v="59"/>
    <x v="0"/>
    <s v="Rajasthan Royals"/>
    <s v="Delhi Capitals"/>
    <s v="Delhi Capitals"/>
    <x v="1"/>
    <x v="12"/>
    <x v="0"/>
    <s v="6"/>
    <s v="N"/>
    <s v="NA"/>
    <x v="1"/>
  </r>
  <r>
    <n v="1178416"/>
    <s v="Chennai"/>
    <d v="2019-04-23T00:00:00"/>
    <x v="11"/>
    <x v="0"/>
    <x v="11"/>
    <s v="Chennai Super Kings"/>
    <s v="Sunrisers Hyderabad"/>
    <s v="Chennai Super Kings"/>
    <x v="1"/>
    <x v="5"/>
    <x v="0"/>
    <s v="6"/>
    <s v="N"/>
    <s v="NA"/>
    <x v="1"/>
  </r>
  <r>
    <n v="1178430"/>
    <s v="Chandigarh"/>
    <d v="2019-05-05T00:00:00"/>
    <x v="11"/>
    <x v="52"/>
    <x v="25"/>
    <s v="Kings XI Punjab"/>
    <s v="Chennai Super Kings"/>
    <s v="Kings XI Punjab"/>
    <x v="1"/>
    <x v="1"/>
    <x v="0"/>
    <s v="6"/>
    <s v="N"/>
    <s v="NA"/>
    <x v="1"/>
  </r>
  <r>
    <n v="1181764"/>
    <s v="Chennai"/>
    <d v="2019-05-07T00:00:00"/>
    <x v="11"/>
    <x v="54"/>
    <x v="11"/>
    <s v="Mumbai Indians"/>
    <s v="Chennai Super Kings"/>
    <s v="Chennai Super Kings"/>
    <x v="0"/>
    <x v="9"/>
    <x v="0"/>
    <s v="6"/>
    <s v="N"/>
    <s v="NA"/>
    <x v="0"/>
  </r>
  <r>
    <n v="1181767"/>
    <s v="Visakhapatnam"/>
    <d v="2019-05-10T00:00:00"/>
    <x v="11"/>
    <x v="60"/>
    <x v="23"/>
    <s v="Chennai Super Kings"/>
    <s v="Delhi Capitals"/>
    <s v="Chennai Super Kings"/>
    <x v="1"/>
    <x v="5"/>
    <x v="0"/>
    <s v="6"/>
    <s v="N"/>
    <s v="NA"/>
    <x v="1"/>
  </r>
  <r>
    <n v="1216505"/>
    <s v="Abu Dhabi"/>
    <d v="2020-11-02T00:00:00"/>
    <x v="12"/>
    <x v="61"/>
    <x v="19"/>
    <s v="Royal Challengers Bangalore"/>
    <s v="Delhi Capitals"/>
    <s v="Delhi Capitals"/>
    <x v="1"/>
    <x v="12"/>
    <x v="0"/>
    <s v="6"/>
    <s v="N"/>
    <s v="NA"/>
    <x v="1"/>
  </r>
  <r>
    <n v="1216536"/>
    <s v="Dubai"/>
    <d v="2020-10-29T00:00:00"/>
    <x v="12"/>
    <x v="62"/>
    <x v="30"/>
    <s v="Kolkata Knight Riders"/>
    <s v="Chennai Super Kings"/>
    <s v="Chennai Super Kings"/>
    <x v="1"/>
    <x v="5"/>
    <x v="0"/>
    <s v="6"/>
    <s v="N"/>
    <s v="NA"/>
    <x v="1"/>
  </r>
  <r>
    <n v="1237178"/>
    <s v="Abu Dhabi"/>
    <d v="2020-11-06T00:00:00"/>
    <x v="12"/>
    <x v="63"/>
    <x v="19"/>
    <s v="Royal Challengers Bangalore"/>
    <s v="Sunrisers Hyderabad"/>
    <s v="Sunrisers Hyderabad"/>
    <x v="1"/>
    <x v="8"/>
    <x v="0"/>
    <s v="6"/>
    <s v="N"/>
    <s v="NA"/>
    <x v="1"/>
  </r>
  <r>
    <n v="829807"/>
    <s v="Hyderabad"/>
    <d v="2015-05-15T00:00:00"/>
    <x v="7"/>
    <x v="45"/>
    <x v="14"/>
    <s v="Sunrisers Hyderabad"/>
    <s v="Royal Challengers Bangalore"/>
    <s v="Sunrisers Hyderabad"/>
    <x v="0"/>
    <x v="4"/>
    <x v="0"/>
    <s v="6"/>
    <s v="N"/>
    <s v="D/L"/>
    <x v="0"/>
  </r>
  <r>
    <n v="501215"/>
    <s v="Kochi"/>
    <d v="2011-04-18T00:00:00"/>
    <x v="3"/>
    <x v="64"/>
    <x v="13"/>
    <s v="Kochi Tuskers Kerala"/>
    <s v="Chennai Super Kings"/>
    <s v="Kochi Tuskers Kerala"/>
    <x v="1"/>
    <x v="13"/>
    <x v="0"/>
    <s v="7"/>
    <s v="N"/>
    <s v="D/L"/>
    <x v="1"/>
  </r>
  <r>
    <n v="1082648"/>
    <s v="Bangalore"/>
    <d v="2017-05-17T00:00:00"/>
    <x v="9"/>
    <x v="65"/>
    <x v="1"/>
    <s v="Sunrisers Hyderabad"/>
    <s v="Kolkata Knight Riders"/>
    <s v="Kolkata Knight Riders"/>
    <x v="1"/>
    <x v="7"/>
    <x v="0"/>
    <s v="7"/>
    <s v="N"/>
    <s v="D/L"/>
    <x v="1"/>
  </r>
  <r>
    <n v="335992"/>
    <s v="Bangalore"/>
    <d v="2008-04-26T00:00:00"/>
    <x v="0"/>
    <x v="0"/>
    <x v="1"/>
    <s v="Royal Challengers Bangalore"/>
    <s v="Rajasthan Royals"/>
    <s v="Rajasthan Royals"/>
    <x v="1"/>
    <x v="0"/>
    <x v="0"/>
    <s v="7"/>
    <s v="N"/>
    <s v="NA"/>
    <x v="1"/>
  </r>
  <r>
    <n v="335997"/>
    <s v="Kolkata"/>
    <d v="2008-04-29T00:00:00"/>
    <x v="0"/>
    <x v="66"/>
    <x v="2"/>
    <s v="Kolkata Knight Riders"/>
    <s v="Mumbai Indians"/>
    <s v="Kolkata Knight Riders"/>
    <x v="0"/>
    <x v="9"/>
    <x v="0"/>
    <s v="7"/>
    <s v="N"/>
    <s v="NA"/>
    <x v="0"/>
  </r>
  <r>
    <n v="335999"/>
    <s v="Hyderabad"/>
    <d v="2008-05-01T00:00:00"/>
    <x v="0"/>
    <x v="3"/>
    <x v="14"/>
    <s v="Deccan Chargers"/>
    <s v="Kings XI Punjab"/>
    <s v="Kings XI Punjab"/>
    <x v="1"/>
    <x v="1"/>
    <x v="0"/>
    <s v="7"/>
    <s v="N"/>
    <s v="NA"/>
    <x v="1"/>
  </r>
  <r>
    <n v="336007"/>
    <s v="Chennai"/>
    <d v="2008-05-06T00:00:00"/>
    <x v="0"/>
    <x v="11"/>
    <x v="11"/>
    <s v="Chennai Super Kings"/>
    <s v="Deccan Chargers"/>
    <s v="Deccan Chargers"/>
    <x v="1"/>
    <x v="3"/>
    <x v="0"/>
    <s v="7"/>
    <s v="N"/>
    <s v="NA"/>
    <x v="1"/>
  </r>
  <r>
    <n v="336008"/>
    <s v="Mumbai"/>
    <d v="2008-05-07T00:00:00"/>
    <x v="0"/>
    <x v="41"/>
    <x v="16"/>
    <s v="Mumbai Indians"/>
    <s v="Rajasthan Royals"/>
    <s v="Mumbai Indians"/>
    <x v="1"/>
    <x v="9"/>
    <x v="0"/>
    <s v="7"/>
    <s v="N"/>
    <s v="NA"/>
    <x v="1"/>
  </r>
  <r>
    <n v="336037"/>
    <s v="Hyderabad"/>
    <d v="2008-05-27T00:00:00"/>
    <x v="0"/>
    <x v="25"/>
    <x v="14"/>
    <s v="Deccan Chargers"/>
    <s v="Chennai Super Kings"/>
    <s v="Deccan Chargers"/>
    <x v="0"/>
    <x v="5"/>
    <x v="0"/>
    <s v="7"/>
    <s v="N"/>
    <s v="NA"/>
    <x v="0"/>
  </r>
  <r>
    <n v="392191"/>
    <s v="Durban"/>
    <d v="2009-04-24T00:00:00"/>
    <x v="1"/>
    <x v="67"/>
    <x v="5"/>
    <s v="Royal Challengers Bangalore"/>
    <s v="Kings XI Punjab"/>
    <s v="Royal Challengers Bangalore"/>
    <x v="0"/>
    <x v="1"/>
    <x v="0"/>
    <s v="7"/>
    <s v="N"/>
    <s v="NA"/>
    <x v="0"/>
  </r>
  <r>
    <n v="392213"/>
    <s v="Centurion"/>
    <d v="2009-05-07T00:00:00"/>
    <x v="1"/>
    <x v="68"/>
    <x v="6"/>
    <s v="Royal Challengers Bangalore"/>
    <s v="Rajasthan Royals"/>
    <s v="Rajasthan Royals"/>
    <x v="1"/>
    <x v="0"/>
    <x v="0"/>
    <s v="7"/>
    <s v="N"/>
    <s v="NA"/>
    <x v="1"/>
  </r>
  <r>
    <n v="392215"/>
    <s v="East London"/>
    <d v="2009-05-08T00:00:00"/>
    <x v="1"/>
    <x v="41"/>
    <x v="31"/>
    <s v="Delhi Daredevils"/>
    <s v="Mumbai Indians"/>
    <s v="Mumbai Indians"/>
    <x v="0"/>
    <x v="2"/>
    <x v="0"/>
    <s v="7"/>
    <s v="N"/>
    <s v="NA"/>
    <x v="0"/>
  </r>
  <r>
    <n v="392217"/>
    <s v="Kimberley"/>
    <d v="2009-05-09T00:00:00"/>
    <x v="1"/>
    <x v="69"/>
    <x v="32"/>
    <s v="Chennai Super Kings"/>
    <s v="Rajasthan Royals"/>
    <s v="Rajasthan Royals"/>
    <x v="0"/>
    <x v="5"/>
    <x v="0"/>
    <s v="7"/>
    <s v="N"/>
    <s v="NA"/>
    <x v="0"/>
  </r>
  <r>
    <n v="392219"/>
    <s v="Johannesburg"/>
    <d v="2009-05-10T00:00:00"/>
    <x v="1"/>
    <x v="24"/>
    <x v="8"/>
    <s v="Delhi Daredevils"/>
    <s v="Kolkata Knight Riders"/>
    <s v="Delhi Daredevils"/>
    <x v="1"/>
    <x v="2"/>
    <x v="0"/>
    <s v="7"/>
    <s v="N"/>
    <s v="NA"/>
    <x v="1"/>
  </r>
  <r>
    <n v="392227"/>
    <s v="Port Elizabeth"/>
    <d v="2009-05-16T00:00:00"/>
    <x v="1"/>
    <x v="70"/>
    <x v="4"/>
    <s v="Chennai Super Kings"/>
    <s v="Mumbai Indians"/>
    <s v="Mumbai Indians"/>
    <x v="0"/>
    <x v="5"/>
    <x v="0"/>
    <s v="7"/>
    <s v="N"/>
    <s v="NA"/>
    <x v="0"/>
  </r>
  <r>
    <n v="392231"/>
    <s v="Centurion"/>
    <d v="2009-05-18T00:00:00"/>
    <x v="1"/>
    <x v="71"/>
    <x v="6"/>
    <s v="Chennai Super Kings"/>
    <s v="Kolkata Knight Riders"/>
    <s v="Chennai Super Kings"/>
    <x v="0"/>
    <x v="7"/>
    <x v="0"/>
    <s v="7"/>
    <s v="N"/>
    <s v="NA"/>
    <x v="0"/>
  </r>
  <r>
    <n v="392232"/>
    <s v="Johannesburg"/>
    <d v="2009-05-19T00:00:00"/>
    <x v="1"/>
    <x v="28"/>
    <x v="8"/>
    <s v="Royal Challengers Bangalore"/>
    <s v="Delhi Daredevils"/>
    <s v="Delhi Daredevils"/>
    <x v="0"/>
    <x v="4"/>
    <x v="0"/>
    <s v="7"/>
    <s v="N"/>
    <s v="NA"/>
    <x v="0"/>
  </r>
  <r>
    <n v="419109"/>
    <s v="Kolkata"/>
    <d v="2010-03-14T00:00:00"/>
    <x v="2"/>
    <x v="72"/>
    <x v="2"/>
    <s v="Kolkata Knight Riders"/>
    <s v="Royal Challengers Bangalore"/>
    <s v="Kolkata Knight Riders"/>
    <x v="1"/>
    <x v="7"/>
    <x v="0"/>
    <s v="7"/>
    <s v="N"/>
    <s v="NA"/>
    <x v="1"/>
  </r>
  <r>
    <n v="419119"/>
    <s v="Mumbai"/>
    <d v="2010-03-20T00:00:00"/>
    <x v="2"/>
    <x v="28"/>
    <x v="33"/>
    <s v="Mumbai Indians"/>
    <s v="Royal Challengers Bangalore"/>
    <s v="Mumbai Indians"/>
    <x v="0"/>
    <x v="4"/>
    <x v="0"/>
    <s v="7"/>
    <s v="N"/>
    <s v="NA"/>
    <x v="0"/>
  </r>
  <r>
    <n v="419122"/>
    <s v="Mumbai"/>
    <d v="2010-03-22T00:00:00"/>
    <x v="2"/>
    <x v="73"/>
    <x v="33"/>
    <s v="Mumbai Indians"/>
    <s v="Kolkata Knight Riders"/>
    <s v="Kolkata Knight Riders"/>
    <x v="0"/>
    <x v="9"/>
    <x v="0"/>
    <s v="7"/>
    <s v="N"/>
    <s v="NA"/>
    <x v="0"/>
  </r>
  <r>
    <n v="419145"/>
    <s v="Bangalore"/>
    <d v="2010-04-08T00:00:00"/>
    <x v="2"/>
    <x v="74"/>
    <x v="1"/>
    <s v="Royal Challengers Bangalore"/>
    <s v="Deccan Chargers"/>
    <s v="Deccan Chargers"/>
    <x v="1"/>
    <x v="3"/>
    <x v="0"/>
    <s v="7"/>
    <s v="N"/>
    <s v="NA"/>
    <x v="1"/>
  </r>
  <r>
    <n v="419148"/>
    <s v="Bangalore"/>
    <d v="2010-04-10T00:00:00"/>
    <x v="2"/>
    <x v="75"/>
    <x v="1"/>
    <s v="Royal Challengers Bangalore"/>
    <s v="Kolkata Knight Riders"/>
    <s v="Royal Challengers Bangalore"/>
    <x v="1"/>
    <x v="4"/>
    <x v="0"/>
    <s v="7"/>
    <s v="N"/>
    <s v="NA"/>
    <x v="1"/>
  </r>
  <r>
    <n v="419149"/>
    <s v="Delhi"/>
    <d v="2010-04-11T00:00:00"/>
    <x v="2"/>
    <x v="76"/>
    <x v="18"/>
    <s v="Delhi Daredevils"/>
    <s v="Kings XI Punjab"/>
    <s v="Delhi Daredevils"/>
    <x v="0"/>
    <x v="1"/>
    <x v="0"/>
    <s v="7"/>
    <s v="N"/>
    <s v="NA"/>
    <x v="0"/>
  </r>
  <r>
    <n v="501202"/>
    <s v="Mumbai"/>
    <d v="2011-04-10T00:00:00"/>
    <x v="3"/>
    <x v="77"/>
    <x v="16"/>
    <s v="Pune Warriors"/>
    <s v="Kings XI Punjab"/>
    <s v="Kings XI Punjab"/>
    <x v="0"/>
    <x v="6"/>
    <x v="0"/>
    <s v="7"/>
    <s v="N"/>
    <s v="NA"/>
    <x v="0"/>
  </r>
  <r>
    <n v="501218"/>
    <s v="Mumbai"/>
    <d v="2011-04-20T00:00:00"/>
    <x v="3"/>
    <x v="78"/>
    <x v="17"/>
    <s v="Mumbai Indians"/>
    <s v="Pune Warriors"/>
    <s v="Pune Warriors"/>
    <x v="0"/>
    <x v="9"/>
    <x v="0"/>
    <s v="7"/>
    <s v="N"/>
    <s v="NA"/>
    <x v="0"/>
  </r>
  <r>
    <n v="501231"/>
    <s v="Jaipur"/>
    <d v="2011-04-29T00:00:00"/>
    <x v="3"/>
    <x v="79"/>
    <x v="0"/>
    <s v="Rajasthan Royals"/>
    <s v="Mumbai Indians"/>
    <s v="Rajasthan Royals"/>
    <x v="1"/>
    <x v="0"/>
    <x v="0"/>
    <s v="7"/>
    <s v="N"/>
    <s v="NA"/>
    <x v="1"/>
  </r>
  <r>
    <n v="501238"/>
    <s v="Delhi"/>
    <d v="2011-05-02T00:00:00"/>
    <x v="3"/>
    <x v="80"/>
    <x v="18"/>
    <s v="Delhi Daredevils"/>
    <s v="Kochi Tuskers Kerala"/>
    <s v="Kochi Tuskers Kerala"/>
    <x v="1"/>
    <x v="13"/>
    <x v="0"/>
    <s v="7"/>
    <s v="N"/>
    <s v="NA"/>
    <x v="1"/>
  </r>
  <r>
    <n v="501262"/>
    <s v="Mumbai"/>
    <d v="2011-05-19T00:00:00"/>
    <x v="3"/>
    <x v="2"/>
    <x v="16"/>
    <s v="Pune Warriors"/>
    <s v="Kolkata Knight Riders"/>
    <s v="Kolkata Knight Riders"/>
    <x v="1"/>
    <x v="7"/>
    <x v="0"/>
    <s v="7"/>
    <s v="N"/>
    <s v="NA"/>
    <x v="1"/>
  </r>
  <r>
    <n v="548319"/>
    <s v="Chandigarh"/>
    <d v="2012-04-12T00:00:00"/>
    <x v="4"/>
    <x v="81"/>
    <x v="3"/>
    <s v="Kings XI Punjab"/>
    <s v="Pune Warriors"/>
    <s v="Kings XI Punjab"/>
    <x v="1"/>
    <x v="1"/>
    <x v="0"/>
    <s v="7"/>
    <s v="N"/>
    <s v="NA"/>
    <x v="1"/>
  </r>
  <r>
    <n v="548322"/>
    <s v="Pune"/>
    <d v="2012-04-14T00:00:00"/>
    <x v="4"/>
    <x v="82"/>
    <x v="34"/>
    <s v="Pune Warriors"/>
    <s v="Chennai Super Kings"/>
    <s v="Chennai Super Kings"/>
    <x v="0"/>
    <x v="6"/>
    <x v="0"/>
    <s v="7"/>
    <s v="N"/>
    <s v="NA"/>
    <x v="0"/>
  </r>
  <r>
    <n v="548325"/>
    <s v="Mumbai"/>
    <d v="2012-04-16T00:00:00"/>
    <x v="4"/>
    <x v="83"/>
    <x v="17"/>
    <s v="Mumbai Indians"/>
    <s v="Delhi Daredevils"/>
    <s v="Delhi Daredevils"/>
    <x v="1"/>
    <x v="2"/>
    <x v="0"/>
    <s v="7"/>
    <s v="N"/>
    <s v="NA"/>
    <x v="1"/>
  </r>
  <r>
    <n v="548332"/>
    <s v="Chennai"/>
    <d v="2012-04-21T00:00:00"/>
    <x v="4"/>
    <x v="60"/>
    <x v="11"/>
    <s v="Chennai Super Kings"/>
    <s v="Rajasthan Royals"/>
    <s v="Rajasthan Royals"/>
    <x v="0"/>
    <x v="5"/>
    <x v="0"/>
    <s v="7"/>
    <s v="N"/>
    <s v="NA"/>
    <x v="0"/>
  </r>
  <r>
    <n v="548358"/>
    <s v="Pune"/>
    <d v="2012-05-08T00:00:00"/>
    <x v="4"/>
    <x v="0"/>
    <x v="34"/>
    <s v="Pune Warriors"/>
    <s v="Rajasthan Royals"/>
    <s v="Pune Warriors"/>
    <x v="0"/>
    <x v="0"/>
    <x v="0"/>
    <s v="7"/>
    <s v="N"/>
    <s v="NA"/>
    <x v="0"/>
  </r>
  <r>
    <n v="598009"/>
    <s v="Pune"/>
    <d v="2013-04-11T00:00:00"/>
    <x v="5"/>
    <x v="84"/>
    <x v="34"/>
    <s v="Pune Warriors"/>
    <s v="Rajasthan Royals"/>
    <s v="Rajasthan Royals"/>
    <x v="0"/>
    <x v="6"/>
    <x v="0"/>
    <s v="7"/>
    <s v="N"/>
    <s v="NA"/>
    <x v="0"/>
  </r>
  <r>
    <n v="598023"/>
    <s v="Bangalore"/>
    <d v="2013-04-20T00:00:00"/>
    <x v="5"/>
    <x v="75"/>
    <x v="1"/>
    <s v="Royal Challengers Bangalore"/>
    <s v="Rajasthan Royals"/>
    <s v="Royal Challengers Bangalore"/>
    <x v="1"/>
    <x v="4"/>
    <x v="0"/>
    <s v="7"/>
    <s v="N"/>
    <s v="NA"/>
    <x v="1"/>
  </r>
  <r>
    <n v="598025"/>
    <s v="Chandigarh"/>
    <d v="2013-04-21T00:00:00"/>
    <x v="5"/>
    <x v="33"/>
    <x v="3"/>
    <s v="Kings XI Punjab"/>
    <s v="Pune Warriors"/>
    <s v="Kings XI Punjab"/>
    <x v="1"/>
    <x v="1"/>
    <x v="0"/>
    <s v="7"/>
    <s v="N"/>
    <s v="NA"/>
    <x v="1"/>
  </r>
  <r>
    <n v="598039"/>
    <s v="Hyderabad"/>
    <d v="2013-05-01T00:00:00"/>
    <x v="5"/>
    <x v="85"/>
    <x v="14"/>
    <s v="Sunrisers Hyderabad"/>
    <s v="Mumbai Indians"/>
    <s v="Mumbai Indians"/>
    <x v="0"/>
    <x v="8"/>
    <x v="0"/>
    <s v="7"/>
    <s v="N"/>
    <s v="NA"/>
    <x v="0"/>
  </r>
  <r>
    <n v="598040"/>
    <s v="Raipur"/>
    <d v="2013-05-01T00:00:00"/>
    <x v="5"/>
    <x v="39"/>
    <x v="24"/>
    <s v="Delhi Daredevils"/>
    <s v="Kolkata Knight Riders"/>
    <s v="Kolkata Knight Riders"/>
    <x v="0"/>
    <x v="2"/>
    <x v="0"/>
    <s v="7"/>
    <s v="N"/>
    <s v="NA"/>
    <x v="0"/>
  </r>
  <r>
    <n v="598045"/>
    <s v="Bangalore"/>
    <d v="2013-05-14T00:00:00"/>
    <x v="5"/>
    <x v="11"/>
    <x v="1"/>
    <s v="Royal Challengers Bangalore"/>
    <s v="Kings XI Punjab"/>
    <s v="Kings XI Punjab"/>
    <x v="1"/>
    <x v="1"/>
    <x v="0"/>
    <s v="7"/>
    <s v="N"/>
    <s v="NA"/>
    <x v="1"/>
  </r>
  <r>
    <n v="598048"/>
    <s v="Bangalore"/>
    <d v="2013-04-09T00:00:00"/>
    <x v="5"/>
    <x v="45"/>
    <x v="1"/>
    <s v="Royal Challengers Bangalore"/>
    <s v="Sunrisers Hyderabad"/>
    <s v="Sunrisers Hyderabad"/>
    <x v="0"/>
    <x v="4"/>
    <x v="0"/>
    <s v="7"/>
    <s v="N"/>
    <s v="NA"/>
    <x v="0"/>
  </r>
  <r>
    <n v="598060"/>
    <s v="Mumbai"/>
    <d v="2013-05-13T00:00:00"/>
    <x v="5"/>
    <x v="86"/>
    <x v="17"/>
    <s v="Mumbai Indians"/>
    <s v="Sunrisers Hyderabad"/>
    <s v="Sunrisers Hyderabad"/>
    <x v="0"/>
    <x v="9"/>
    <x v="0"/>
    <s v="7"/>
    <s v="N"/>
    <s v="NA"/>
    <x v="0"/>
  </r>
  <r>
    <n v="729287"/>
    <s v="NA"/>
    <d v="2014-04-19T00:00:00"/>
    <x v="6"/>
    <x v="87"/>
    <x v="30"/>
    <s v="Royal Challengers Bangalore"/>
    <s v="Mumbai Indians"/>
    <s v="Royal Challengers Bangalore"/>
    <x v="1"/>
    <x v="4"/>
    <x v="0"/>
    <s v="7"/>
    <s v="N"/>
    <s v="NA"/>
    <x v="1"/>
  </r>
  <r>
    <n v="729291"/>
    <s v="NA"/>
    <d v="2014-04-20T00:00:00"/>
    <x v="6"/>
    <x v="34"/>
    <x v="20"/>
    <s v="Rajasthan Royals"/>
    <s v="Kings XI Punjab"/>
    <s v="Kings XI Punjab"/>
    <x v="1"/>
    <x v="1"/>
    <x v="0"/>
    <s v="7"/>
    <s v="N"/>
    <s v="NA"/>
    <x v="1"/>
  </r>
  <r>
    <n v="729303"/>
    <s v="NA"/>
    <d v="2014-04-25T00:00:00"/>
    <x v="6"/>
    <x v="88"/>
    <x v="30"/>
    <s v="Chennai Super Kings"/>
    <s v="Mumbai Indians"/>
    <s v="Mumbai Indians"/>
    <x v="0"/>
    <x v="5"/>
    <x v="0"/>
    <s v="7"/>
    <s v="N"/>
    <s v="NA"/>
    <x v="0"/>
  </r>
  <r>
    <n v="733975"/>
    <s v="Delhi"/>
    <d v="2014-05-03T00:00:00"/>
    <x v="6"/>
    <x v="48"/>
    <x v="18"/>
    <s v="Delhi Daredevils"/>
    <s v="Rajasthan Royals"/>
    <s v="Rajasthan Royals"/>
    <x v="1"/>
    <x v="0"/>
    <x v="0"/>
    <s v="7"/>
    <s v="N"/>
    <s v="NA"/>
    <x v="1"/>
  </r>
  <r>
    <n v="734001"/>
    <s v="Hyderabad"/>
    <d v="2014-05-12T00:00:00"/>
    <x v="6"/>
    <x v="89"/>
    <x v="14"/>
    <s v="Sunrisers Hyderabad"/>
    <s v="Mumbai Indians"/>
    <s v="Sunrisers Hyderabad"/>
    <x v="0"/>
    <x v="9"/>
    <x v="0"/>
    <s v="7"/>
    <s v="N"/>
    <s v="NA"/>
    <x v="0"/>
  </r>
  <r>
    <n v="734015"/>
    <s v="Hyderabad"/>
    <d v="2014-05-18T00:00:00"/>
    <x v="6"/>
    <x v="29"/>
    <x v="14"/>
    <s v="Sunrisers Hyderabad"/>
    <s v="Kolkata Knight Riders"/>
    <s v="Sunrisers Hyderabad"/>
    <x v="0"/>
    <x v="7"/>
    <x v="0"/>
    <s v="7"/>
    <s v="N"/>
    <s v="NA"/>
    <x v="0"/>
  </r>
  <r>
    <n v="734021"/>
    <s v="Hyderabad"/>
    <d v="2014-05-20T00:00:00"/>
    <x v="6"/>
    <x v="39"/>
    <x v="14"/>
    <s v="Sunrisers Hyderabad"/>
    <s v="Royal Challengers Bangalore"/>
    <s v="Royal Challengers Bangalore"/>
    <x v="0"/>
    <x v="8"/>
    <x v="0"/>
    <s v="7"/>
    <s v="N"/>
    <s v="NA"/>
    <x v="0"/>
  </r>
  <r>
    <n v="734025"/>
    <s v="Chandigarh"/>
    <d v="2014-05-21T00:00:00"/>
    <x v="6"/>
    <x v="90"/>
    <x v="3"/>
    <s v="Kings XI Punjab"/>
    <s v="Mumbai Indians"/>
    <s v="Mumbai Indians"/>
    <x v="1"/>
    <x v="9"/>
    <x v="0"/>
    <s v="7"/>
    <s v="N"/>
    <s v="NA"/>
    <x v="1"/>
  </r>
  <r>
    <n v="734039"/>
    <s v="Chandigarh"/>
    <d v="2014-05-25T00:00:00"/>
    <x v="6"/>
    <x v="44"/>
    <x v="3"/>
    <s v="Kings XI Punjab"/>
    <s v="Delhi Daredevils"/>
    <s v="Kings XI Punjab"/>
    <x v="1"/>
    <x v="1"/>
    <x v="0"/>
    <s v="7"/>
    <s v="N"/>
    <s v="NA"/>
    <x v="1"/>
  </r>
  <r>
    <n v="734045"/>
    <s v="Mumbai"/>
    <d v="2014-05-28T00:00:00"/>
    <x v="6"/>
    <x v="25"/>
    <x v="33"/>
    <s v="Chennai Super Kings"/>
    <s v="Mumbai Indians"/>
    <s v="Chennai Super Kings"/>
    <x v="1"/>
    <x v="5"/>
    <x v="0"/>
    <s v="7"/>
    <s v="N"/>
    <s v="NA"/>
    <x v="1"/>
  </r>
  <r>
    <n v="829705"/>
    <s v="Kolkata"/>
    <d v="2015-04-08T00:00:00"/>
    <x v="7"/>
    <x v="91"/>
    <x v="2"/>
    <s v="Kolkata Knight Riders"/>
    <s v="Mumbai Indians"/>
    <s v="Kolkata Knight Riders"/>
    <x v="1"/>
    <x v="7"/>
    <x v="0"/>
    <s v="7"/>
    <s v="N"/>
    <s v="NA"/>
    <x v="1"/>
  </r>
  <r>
    <n v="829721"/>
    <s v="Ahmedabad"/>
    <d v="2015-04-14T00:00:00"/>
    <x v="7"/>
    <x v="92"/>
    <x v="9"/>
    <s v="Rajasthan Royals"/>
    <s v="Mumbai Indians"/>
    <s v="Mumbai Indians"/>
    <x v="0"/>
    <x v="0"/>
    <x v="0"/>
    <s v="7"/>
    <s v="N"/>
    <s v="NA"/>
    <x v="0"/>
  </r>
  <r>
    <n v="829723"/>
    <s v="Kolkata"/>
    <d v="2015-04-30T00:00:00"/>
    <x v="7"/>
    <x v="58"/>
    <x v="2"/>
    <s v="Kolkata Knight Riders"/>
    <s v="Chennai Super Kings"/>
    <s v="Kolkata Knight Riders"/>
    <x v="1"/>
    <x v="7"/>
    <x v="0"/>
    <s v="7"/>
    <s v="N"/>
    <s v="NA"/>
    <x v="1"/>
  </r>
  <r>
    <n v="829771"/>
    <s v="Bangalore"/>
    <d v="2015-05-02T00:00:00"/>
    <x v="7"/>
    <x v="93"/>
    <x v="1"/>
    <s v="Royal Challengers Bangalore"/>
    <s v="Kolkata Knight Riders"/>
    <s v="Royal Challengers Bangalore"/>
    <x v="1"/>
    <x v="4"/>
    <x v="0"/>
    <s v="7"/>
    <s v="N"/>
    <s v="NA"/>
    <x v="1"/>
  </r>
  <r>
    <n v="829809"/>
    <s v="Chandigarh"/>
    <d v="2015-05-16T00:00:00"/>
    <x v="7"/>
    <x v="27"/>
    <x v="3"/>
    <s v="Kings XI Punjab"/>
    <s v="Chennai Super Kings"/>
    <s v="Kings XI Punjab"/>
    <x v="0"/>
    <x v="5"/>
    <x v="0"/>
    <s v="7"/>
    <s v="N"/>
    <s v="NA"/>
    <x v="0"/>
  </r>
  <r>
    <n v="980911"/>
    <s v="Rajkot"/>
    <d v="2016-04-14T00:00:00"/>
    <x v="8"/>
    <x v="84"/>
    <x v="26"/>
    <s v="Gujarat Lions"/>
    <s v="Rising Pune Supergiants"/>
    <s v="Rising Pune Supergiants"/>
    <x v="0"/>
    <x v="10"/>
    <x v="0"/>
    <s v="7"/>
    <s v="N"/>
    <s v="NA"/>
    <x v="0"/>
  </r>
  <r>
    <n v="980921"/>
    <s v="Bangalore"/>
    <d v="2016-04-17T00:00:00"/>
    <x v="8"/>
    <x v="94"/>
    <x v="1"/>
    <s v="Royal Challengers Bangalore"/>
    <s v="Delhi Daredevils"/>
    <s v="Delhi Daredevils"/>
    <x v="1"/>
    <x v="2"/>
    <x v="0"/>
    <s v="7"/>
    <s v="N"/>
    <s v="NA"/>
    <x v="1"/>
  </r>
  <r>
    <n v="980923"/>
    <s v="Hyderabad"/>
    <d v="2016-04-18T00:00:00"/>
    <x v="8"/>
    <x v="39"/>
    <x v="14"/>
    <s v="Sunrisers Hyderabad"/>
    <s v="Mumbai Indians"/>
    <s v="Sunrisers Hyderabad"/>
    <x v="1"/>
    <x v="8"/>
    <x v="0"/>
    <s v="7"/>
    <s v="N"/>
    <s v="NA"/>
    <x v="1"/>
  </r>
  <r>
    <n v="980965"/>
    <s v="Delhi"/>
    <d v="2016-05-05T00:00:00"/>
    <x v="8"/>
    <x v="40"/>
    <x v="18"/>
    <s v="Delhi Daredevils"/>
    <s v="Rising Pune Supergiants"/>
    <s v="Rising Pune Supergiants"/>
    <x v="1"/>
    <x v="14"/>
    <x v="0"/>
    <s v="7"/>
    <s v="N"/>
    <s v="NA"/>
    <x v="1"/>
  </r>
  <r>
    <n v="980969"/>
    <s v="Bangalore"/>
    <d v="2016-05-07T00:00:00"/>
    <x v="8"/>
    <x v="45"/>
    <x v="1"/>
    <s v="Royal Challengers Bangalore"/>
    <s v="Rising Pune Supergiants"/>
    <s v="Royal Challengers Bangalore"/>
    <x v="1"/>
    <x v="4"/>
    <x v="0"/>
    <s v="7"/>
    <s v="N"/>
    <s v="NA"/>
    <x v="1"/>
  </r>
  <r>
    <n v="980983"/>
    <s v="Hyderabad"/>
    <d v="2016-05-12T00:00:00"/>
    <x v="8"/>
    <x v="95"/>
    <x v="14"/>
    <s v="Sunrisers Hyderabad"/>
    <s v="Delhi Daredevils"/>
    <s v="Delhi Daredevils"/>
    <x v="1"/>
    <x v="2"/>
    <x v="0"/>
    <s v="7"/>
    <s v="N"/>
    <s v="NA"/>
    <x v="1"/>
  </r>
  <r>
    <n v="980985"/>
    <s v="Visakhapatnam"/>
    <d v="2016-05-13T00:00:00"/>
    <x v="8"/>
    <x v="96"/>
    <x v="23"/>
    <s v="Mumbai Indians"/>
    <s v="Kings XI Punjab"/>
    <s v="Mumbai Indians"/>
    <x v="0"/>
    <x v="1"/>
    <x v="0"/>
    <s v="7"/>
    <s v="N"/>
    <s v="NA"/>
    <x v="0"/>
  </r>
  <r>
    <n v="980991"/>
    <s v="Chandigarh"/>
    <d v="2016-05-15T00:00:00"/>
    <x v="8"/>
    <x v="97"/>
    <x v="25"/>
    <s v="Kings XI Punjab"/>
    <s v="Sunrisers Hyderabad"/>
    <s v="Kings XI Punjab"/>
    <x v="0"/>
    <x v="8"/>
    <x v="0"/>
    <s v="7"/>
    <s v="N"/>
    <s v="NA"/>
    <x v="0"/>
  </r>
  <r>
    <n v="1082592"/>
    <s v="Pune"/>
    <d v="2017-04-06T00:00:00"/>
    <x v="9"/>
    <x v="92"/>
    <x v="28"/>
    <s v="Rising Pune Supergiants"/>
    <s v="Mumbai Indians"/>
    <s v="Rising Pune Supergiant"/>
    <x v="1"/>
    <x v="11"/>
    <x v="0"/>
    <s v="7"/>
    <s v="N"/>
    <s v="NA"/>
    <x v="1"/>
  </r>
  <r>
    <n v="1082603"/>
    <s v="Rajkot"/>
    <d v="2017-04-14T00:00:00"/>
    <x v="9"/>
    <x v="98"/>
    <x v="26"/>
    <s v="Gujarat Lions"/>
    <s v="Rising Pune Supergiants"/>
    <s v="Gujarat Lions"/>
    <x v="1"/>
    <x v="10"/>
    <x v="0"/>
    <s v="7"/>
    <s v="N"/>
    <s v="NA"/>
    <x v="1"/>
  </r>
  <r>
    <n v="1082620"/>
    <s v="Pune"/>
    <d v="2017-04-26T00:00:00"/>
    <x v="9"/>
    <x v="38"/>
    <x v="28"/>
    <s v="Rising Pune Supergiants"/>
    <s v="Kolkata Knight Riders"/>
    <s v="Kolkata Knight Riders"/>
    <x v="1"/>
    <x v="7"/>
    <x v="0"/>
    <s v="7"/>
    <s v="N"/>
    <s v="NA"/>
    <x v="1"/>
  </r>
  <r>
    <n v="1082621"/>
    <s v="Bangalore"/>
    <d v="2017-04-27T00:00:00"/>
    <x v="9"/>
    <x v="98"/>
    <x v="1"/>
    <s v="Royal Challengers Bangalore"/>
    <s v="Gujarat Lions"/>
    <s v="Gujarat Lions"/>
    <x v="1"/>
    <x v="10"/>
    <x v="0"/>
    <s v="7"/>
    <s v="N"/>
    <s v="NA"/>
    <x v="1"/>
  </r>
  <r>
    <n v="1082622"/>
    <s v="Kolkata"/>
    <d v="2017-04-28T00:00:00"/>
    <x v="9"/>
    <x v="17"/>
    <x v="2"/>
    <s v="Kolkata Knight Riders"/>
    <s v="Delhi Daredevils"/>
    <s v="Kolkata Knight Riders"/>
    <x v="1"/>
    <x v="7"/>
    <x v="0"/>
    <s v="7"/>
    <s v="N"/>
    <s v="NA"/>
    <x v="1"/>
  </r>
  <r>
    <n v="1082632"/>
    <s v="Delhi"/>
    <d v="2017-05-04T00:00:00"/>
    <x v="9"/>
    <x v="59"/>
    <x v="18"/>
    <s v="Delhi Daredevils"/>
    <s v="Gujarat Lions"/>
    <s v="Delhi Daredevils"/>
    <x v="1"/>
    <x v="2"/>
    <x v="0"/>
    <s v="7"/>
    <s v="N"/>
    <s v="NA"/>
    <x v="1"/>
  </r>
  <r>
    <n v="1082638"/>
    <s v="Hyderabad"/>
    <d v="2017-05-08T00:00:00"/>
    <x v="9"/>
    <x v="99"/>
    <x v="14"/>
    <s v="Sunrisers Hyderabad"/>
    <s v="Mumbai Indians"/>
    <s v="Mumbai Indians"/>
    <x v="0"/>
    <x v="8"/>
    <x v="0"/>
    <s v="7"/>
    <s v="N"/>
    <s v="NA"/>
    <x v="0"/>
  </r>
  <r>
    <n v="1136569"/>
    <s v="Mumbai"/>
    <d v="2018-04-14T00:00:00"/>
    <x v="10"/>
    <x v="100"/>
    <x v="17"/>
    <s v="Mumbai Indians"/>
    <s v="Delhi Daredevils"/>
    <s v="Delhi Daredevils"/>
    <x v="1"/>
    <x v="2"/>
    <x v="0"/>
    <s v="7"/>
    <s v="N"/>
    <s v="NA"/>
    <x v="1"/>
  </r>
  <r>
    <n v="1136575"/>
    <s v="Jaipur"/>
    <d v="2018-04-18T00:00:00"/>
    <x v="10"/>
    <x v="49"/>
    <x v="0"/>
    <s v="Rajasthan Royals"/>
    <s v="Kolkata Knight Riders"/>
    <s v="Kolkata Knight Riders"/>
    <x v="1"/>
    <x v="7"/>
    <x v="0"/>
    <s v="7"/>
    <s v="N"/>
    <s v="NA"/>
    <x v="1"/>
  </r>
  <r>
    <n v="1136596"/>
    <s v="Hyderabad"/>
    <d v="2018-05-05T00:00:00"/>
    <x v="10"/>
    <x v="101"/>
    <x v="14"/>
    <s v="Sunrisers Hyderabad"/>
    <s v="Delhi Daredevils"/>
    <s v="Delhi Daredevils"/>
    <x v="0"/>
    <x v="8"/>
    <x v="0"/>
    <s v="7"/>
    <s v="N"/>
    <s v="NA"/>
    <x v="0"/>
  </r>
  <r>
    <n v="1136607"/>
    <s v="Mumbai"/>
    <d v="2018-05-13T00:00:00"/>
    <x v="10"/>
    <x v="102"/>
    <x v="17"/>
    <s v="Mumbai Indians"/>
    <s v="Rajasthan Royals"/>
    <s v="Rajasthan Royals"/>
    <x v="1"/>
    <x v="0"/>
    <x v="0"/>
    <s v="7"/>
    <s v="N"/>
    <s v="NA"/>
    <x v="1"/>
  </r>
  <r>
    <n v="1175356"/>
    <s v="Chennai"/>
    <d v="2019-03-23T00:00:00"/>
    <x v="11"/>
    <x v="103"/>
    <x v="11"/>
    <s v="Chennai Super Kings"/>
    <s v="Royal Challengers Bangalore"/>
    <s v="Chennai Super Kings"/>
    <x v="1"/>
    <x v="5"/>
    <x v="0"/>
    <s v="7"/>
    <s v="N"/>
    <s v="NA"/>
    <x v="1"/>
  </r>
  <r>
    <n v="1175369"/>
    <s v="Jaipur"/>
    <d v="2019-04-02T00:00:00"/>
    <x v="11"/>
    <x v="104"/>
    <x v="0"/>
    <s v="Rajasthan Royals"/>
    <s v="Royal Challengers Bangalore"/>
    <s v="Rajasthan Royals"/>
    <x v="1"/>
    <x v="0"/>
    <x v="0"/>
    <s v="7"/>
    <s v="N"/>
    <s v="NA"/>
    <x v="1"/>
  </r>
  <r>
    <n v="1178398"/>
    <s v="Chennai"/>
    <d v="2019-04-09T00:00:00"/>
    <x v="11"/>
    <x v="105"/>
    <x v="11"/>
    <s v="Chennai Super Kings"/>
    <s v="Kolkata Knight Riders"/>
    <s v="Chennai Super Kings"/>
    <x v="1"/>
    <x v="5"/>
    <x v="0"/>
    <s v="7"/>
    <s v="N"/>
    <s v="NA"/>
    <x v="1"/>
  </r>
  <r>
    <n v="1178401"/>
    <s v="Kolkata"/>
    <d v="2019-04-12T00:00:00"/>
    <x v="11"/>
    <x v="99"/>
    <x v="2"/>
    <s v="Kolkata Knight Riders"/>
    <s v="Delhi Capitals"/>
    <s v="Delhi Capitals"/>
    <x v="1"/>
    <x v="12"/>
    <x v="0"/>
    <s v="7"/>
    <s v="N"/>
    <s v="NA"/>
    <x v="1"/>
  </r>
  <r>
    <n v="1178420"/>
    <s v="Jaipur"/>
    <d v="2019-04-27T00:00:00"/>
    <x v="11"/>
    <x v="106"/>
    <x v="0"/>
    <s v="Rajasthan Royals"/>
    <s v="Sunrisers Hyderabad"/>
    <s v="Rajasthan Royals"/>
    <x v="1"/>
    <x v="0"/>
    <x v="0"/>
    <s v="7"/>
    <s v="N"/>
    <s v="NA"/>
    <x v="1"/>
  </r>
  <r>
    <n v="1178427"/>
    <s v="Chandigarh"/>
    <d v="2019-05-03T00:00:00"/>
    <x v="11"/>
    <x v="107"/>
    <x v="25"/>
    <s v="Kings XI Punjab"/>
    <s v="Kolkata Knight Riders"/>
    <s v="Kolkata Knight Riders"/>
    <x v="1"/>
    <x v="7"/>
    <x v="0"/>
    <s v="7"/>
    <s v="N"/>
    <s v="NA"/>
    <x v="1"/>
  </r>
  <r>
    <n v="1216522"/>
    <s v="Dubai"/>
    <d v="2020-10-17T00:00:00"/>
    <x v="12"/>
    <x v="19"/>
    <x v="30"/>
    <s v="Rajasthan Royals"/>
    <s v="Royal Challengers Bangalore"/>
    <s v="Rajasthan Royals"/>
    <x v="0"/>
    <x v="4"/>
    <x v="0"/>
    <s v="7"/>
    <s v="N"/>
    <s v="NA"/>
    <x v="0"/>
  </r>
  <r>
    <n v="1216533"/>
    <s v="Abu Dhabi"/>
    <d v="2020-10-19T00:00:00"/>
    <x v="12"/>
    <x v="102"/>
    <x v="19"/>
    <s v="Chennai Super Kings"/>
    <s v="Rajasthan Royals"/>
    <s v="Chennai Super Kings"/>
    <x v="0"/>
    <x v="0"/>
    <x v="0"/>
    <s v="7"/>
    <s v="N"/>
    <s v="NA"/>
    <x v="0"/>
  </r>
  <r>
    <n v="1216537"/>
    <s v="Abu Dhabi"/>
    <d v="2020-10-30T00:00:00"/>
    <x v="12"/>
    <x v="108"/>
    <x v="19"/>
    <s v="Kings XI Punjab"/>
    <s v="Rajasthan Royals"/>
    <s v="Rajasthan Royals"/>
    <x v="1"/>
    <x v="0"/>
    <x v="0"/>
    <s v="7"/>
    <s v="N"/>
    <s v="NA"/>
    <x v="1"/>
  </r>
  <r>
    <n v="1216545"/>
    <s v="Abu Dhabi"/>
    <d v="2020-09-26T00:00:00"/>
    <x v="12"/>
    <x v="107"/>
    <x v="19"/>
    <s v="Sunrisers Hyderabad"/>
    <s v="Kolkata Knight Riders"/>
    <s v="Sunrisers Hyderabad"/>
    <x v="0"/>
    <x v="7"/>
    <x v="0"/>
    <s v="7"/>
    <s v="N"/>
    <s v="NA"/>
    <x v="0"/>
  </r>
  <r>
    <n v="335985"/>
    <s v="Mumbai"/>
    <d v="2008-04-20T00:00:00"/>
    <x v="0"/>
    <x v="109"/>
    <x v="17"/>
    <s v="Mumbai Indians"/>
    <s v="Royal Challengers Bangalore"/>
    <s v="Mumbai Indians"/>
    <x v="0"/>
    <x v="4"/>
    <x v="0"/>
    <s v="5"/>
    <s v="N"/>
    <s v="NA"/>
    <x v="0"/>
  </r>
  <r>
    <n v="335986"/>
    <s v="Kolkata"/>
    <d v="2008-04-20T00:00:00"/>
    <x v="0"/>
    <x v="110"/>
    <x v="2"/>
    <s v="Kolkata Knight Riders"/>
    <s v="Deccan Chargers"/>
    <s v="Deccan Chargers"/>
    <x v="0"/>
    <x v="7"/>
    <x v="0"/>
    <s v="5"/>
    <s v="N"/>
    <s v="NA"/>
    <x v="0"/>
  </r>
  <r>
    <n v="336002"/>
    <s v="Hyderabad"/>
    <d v="2008-05-25T00:00:00"/>
    <x v="0"/>
    <x v="75"/>
    <x v="14"/>
    <s v="Deccan Chargers"/>
    <s v="Royal Challengers Bangalore"/>
    <s v="Deccan Chargers"/>
    <x v="0"/>
    <x v="4"/>
    <x v="0"/>
    <s v="5"/>
    <s v="N"/>
    <s v="NA"/>
    <x v="0"/>
  </r>
  <r>
    <n v="336026"/>
    <s v="Bangalore"/>
    <d v="2008-05-19T00:00:00"/>
    <x v="0"/>
    <x v="111"/>
    <x v="1"/>
    <s v="Royal Challengers Bangalore"/>
    <s v="Delhi Daredevils"/>
    <s v="Delhi Daredevils"/>
    <x v="1"/>
    <x v="2"/>
    <x v="0"/>
    <s v="5"/>
    <s v="N"/>
    <s v="NA"/>
    <x v="1"/>
  </r>
  <r>
    <n v="336032"/>
    <s v="Delhi"/>
    <d v="2008-05-24T00:00:00"/>
    <x v="0"/>
    <x v="23"/>
    <x v="18"/>
    <s v="Delhi Daredevils"/>
    <s v="Mumbai Indians"/>
    <s v="Delhi Daredevils"/>
    <x v="1"/>
    <x v="2"/>
    <x v="0"/>
    <s v="5"/>
    <s v="N"/>
    <s v="NA"/>
    <x v="1"/>
  </r>
  <r>
    <n v="336036"/>
    <s v="Jaipur"/>
    <d v="2008-05-26T00:00:00"/>
    <x v="0"/>
    <x v="112"/>
    <x v="0"/>
    <s v="Rajasthan Royals"/>
    <s v="Mumbai Indians"/>
    <s v="Rajasthan Royals"/>
    <x v="1"/>
    <x v="0"/>
    <x v="0"/>
    <s v="5"/>
    <s v="N"/>
    <s v="NA"/>
    <x v="1"/>
  </r>
  <r>
    <n v="392198"/>
    <s v="Centurion"/>
    <d v="2009-04-28T00:00:00"/>
    <x v="1"/>
    <x v="2"/>
    <x v="6"/>
    <s v="Delhi Daredevils"/>
    <s v="Rajasthan Royals"/>
    <s v="Delhi Daredevils"/>
    <x v="0"/>
    <x v="0"/>
    <x v="0"/>
    <s v="5"/>
    <s v="N"/>
    <s v="NA"/>
    <x v="0"/>
  </r>
  <r>
    <n v="392199"/>
    <s v="Durban"/>
    <d v="2009-04-29T00:00:00"/>
    <x v="1"/>
    <x v="109"/>
    <x v="5"/>
    <s v="Royal Challengers Bangalore"/>
    <s v="Kolkata Knight Riders"/>
    <s v="Kolkata Knight Riders"/>
    <x v="0"/>
    <x v="4"/>
    <x v="0"/>
    <s v="5"/>
    <s v="N"/>
    <s v="NA"/>
    <x v="0"/>
  </r>
  <r>
    <n v="419108"/>
    <s v="Chandigarh"/>
    <d v="2010-03-13T00:00:00"/>
    <x v="2"/>
    <x v="17"/>
    <x v="3"/>
    <s v="Kings XI Punjab"/>
    <s v="Delhi Daredevils"/>
    <s v="Delhi Daredevils"/>
    <x v="1"/>
    <x v="2"/>
    <x v="0"/>
    <s v="5"/>
    <s v="N"/>
    <s v="NA"/>
    <x v="1"/>
  </r>
  <r>
    <n v="419116"/>
    <s v="Delhi"/>
    <d v="2010-03-19T00:00:00"/>
    <x v="2"/>
    <x v="70"/>
    <x v="18"/>
    <s v="Delhi Daredevils"/>
    <s v="Chennai Super Kings"/>
    <s v="Delhi Daredevils"/>
    <x v="0"/>
    <x v="5"/>
    <x v="0"/>
    <s v="5"/>
    <s v="N"/>
    <s v="NA"/>
    <x v="0"/>
  </r>
  <r>
    <n v="419125"/>
    <s v="Mumbai"/>
    <d v="2010-03-25T00:00:00"/>
    <x v="2"/>
    <x v="73"/>
    <x v="33"/>
    <s v="Mumbai Indians"/>
    <s v="Chennai Super Kings"/>
    <s v="Mumbai Indians"/>
    <x v="1"/>
    <x v="9"/>
    <x v="0"/>
    <s v="5"/>
    <s v="N"/>
    <s v="NA"/>
    <x v="1"/>
  </r>
  <r>
    <n v="419133"/>
    <s v="Chennai"/>
    <d v="2010-03-31T00:00:00"/>
    <x v="2"/>
    <x v="36"/>
    <x v="11"/>
    <s v="Chennai Super Kings"/>
    <s v="Royal Challengers Bangalore"/>
    <s v="Royal Challengers Bangalore"/>
    <x v="0"/>
    <x v="5"/>
    <x v="0"/>
    <s v="5"/>
    <s v="N"/>
    <s v="NA"/>
    <x v="0"/>
  </r>
  <r>
    <n v="419154"/>
    <s v="Jaipur"/>
    <d v="2010-04-14T00:00:00"/>
    <x v="2"/>
    <x v="14"/>
    <x v="0"/>
    <s v="Rajasthan Royals"/>
    <s v="Royal Challengers Bangalore"/>
    <s v="Rajasthan Royals"/>
    <x v="0"/>
    <x v="4"/>
    <x v="0"/>
    <s v="5"/>
    <s v="N"/>
    <s v="NA"/>
    <x v="0"/>
  </r>
  <r>
    <n v="419156"/>
    <s v="Dharamsala"/>
    <d v="2010-04-16T00:00:00"/>
    <x v="2"/>
    <x v="10"/>
    <x v="12"/>
    <s v="Kings XI Punjab"/>
    <s v="Deccan Chargers"/>
    <s v="Deccan Chargers"/>
    <x v="1"/>
    <x v="3"/>
    <x v="0"/>
    <s v="5"/>
    <s v="N"/>
    <s v="NA"/>
    <x v="1"/>
  </r>
  <r>
    <n v="501248"/>
    <s v="Chandigarh"/>
    <d v="2011-05-08T00:00:00"/>
    <x v="3"/>
    <x v="113"/>
    <x v="3"/>
    <s v="Kings XI Punjab"/>
    <s v="Pune Warriors"/>
    <s v="Kings XI Punjab"/>
    <x v="0"/>
    <x v="6"/>
    <x v="0"/>
    <s v="5"/>
    <s v="N"/>
    <s v="NA"/>
    <x v="0"/>
  </r>
  <r>
    <n v="501267"/>
    <s v="Kolkata"/>
    <d v="2011-05-22T00:00:00"/>
    <x v="3"/>
    <x v="114"/>
    <x v="2"/>
    <s v="Kolkata Knight Riders"/>
    <s v="Mumbai Indians"/>
    <s v="Mumbai Indians"/>
    <x v="1"/>
    <x v="9"/>
    <x v="0"/>
    <s v="5"/>
    <s v="N"/>
    <s v="NA"/>
    <x v="1"/>
  </r>
  <r>
    <n v="548314"/>
    <s v="Visakhapatnam"/>
    <d v="2012-04-09T00:00:00"/>
    <x v="4"/>
    <x v="10"/>
    <x v="23"/>
    <s v="Deccan Chargers"/>
    <s v="Mumbai Indians"/>
    <s v="Deccan Chargers"/>
    <x v="0"/>
    <x v="9"/>
    <x v="0"/>
    <s v="5"/>
    <s v="N"/>
    <s v="NA"/>
    <x v="0"/>
  </r>
  <r>
    <n v="548318"/>
    <s v="Chennai"/>
    <d v="2012-04-12T00:00:00"/>
    <x v="4"/>
    <x v="60"/>
    <x v="11"/>
    <s v="Chennai Super Kings"/>
    <s v="Royal Challengers Bangalore"/>
    <s v="Royal Challengers Bangalore"/>
    <x v="0"/>
    <x v="5"/>
    <x v="0"/>
    <s v="5"/>
    <s v="N"/>
    <s v="NA"/>
    <x v="0"/>
  </r>
  <r>
    <n v="548320"/>
    <s v="Kolkata"/>
    <d v="2012-04-13T00:00:00"/>
    <x v="4"/>
    <x v="115"/>
    <x v="2"/>
    <s v="Kolkata Knight Riders"/>
    <s v="Rajasthan Royals"/>
    <s v="Rajasthan Royals"/>
    <x v="0"/>
    <x v="7"/>
    <x v="0"/>
    <s v="5"/>
    <s v="N"/>
    <s v="NA"/>
    <x v="0"/>
  </r>
  <r>
    <n v="548321"/>
    <s v="Delhi"/>
    <d v="2012-04-19T00:00:00"/>
    <x v="4"/>
    <x v="14"/>
    <x v="18"/>
    <s v="Delhi Daredevils"/>
    <s v="Deccan Chargers"/>
    <s v="Deccan Chargers"/>
    <x v="0"/>
    <x v="2"/>
    <x v="0"/>
    <s v="5"/>
    <s v="N"/>
    <s v="NA"/>
    <x v="0"/>
  </r>
  <r>
    <n v="548326"/>
    <s v="Jaipur"/>
    <d v="2012-04-17T00:00:00"/>
    <x v="4"/>
    <x v="71"/>
    <x v="0"/>
    <s v="Rajasthan Royals"/>
    <s v="Deccan Chargers"/>
    <s v="Deccan Chargers"/>
    <x v="0"/>
    <x v="0"/>
    <x v="0"/>
    <s v="5"/>
    <s v="N"/>
    <s v="NA"/>
    <x v="0"/>
  </r>
  <r>
    <n v="548331"/>
    <s v="Chandigarh"/>
    <d v="2012-04-20T00:00:00"/>
    <x v="4"/>
    <x v="26"/>
    <x v="3"/>
    <s v="Kings XI Punjab"/>
    <s v="Royal Challengers Bangalore"/>
    <s v="Royal Challengers Bangalore"/>
    <x v="1"/>
    <x v="4"/>
    <x v="0"/>
    <s v="5"/>
    <s v="N"/>
    <s v="NA"/>
    <x v="1"/>
  </r>
  <r>
    <n v="548335"/>
    <s v="Cuttack"/>
    <d v="2012-04-22T00:00:00"/>
    <x v="4"/>
    <x v="9"/>
    <x v="21"/>
    <s v="Deccan Chargers"/>
    <s v="Kolkata Knight Riders"/>
    <s v="Kolkata Knight Riders"/>
    <x v="1"/>
    <x v="7"/>
    <x v="0"/>
    <s v="5"/>
    <s v="N"/>
    <s v="NA"/>
    <x v="1"/>
  </r>
  <r>
    <n v="548346"/>
    <s v="Mumbai"/>
    <d v="2012-04-29T00:00:00"/>
    <x v="4"/>
    <x v="116"/>
    <x v="17"/>
    <s v="Mumbai Indians"/>
    <s v="Deccan Chargers"/>
    <s v="Mumbai Indians"/>
    <x v="1"/>
    <x v="9"/>
    <x v="0"/>
    <s v="5"/>
    <s v="N"/>
    <s v="NA"/>
    <x v="1"/>
  </r>
  <r>
    <n v="548347"/>
    <s v="Chennai"/>
    <d v="2012-04-30T00:00:00"/>
    <x v="4"/>
    <x v="17"/>
    <x v="11"/>
    <s v="Chennai Super Kings"/>
    <s v="Kolkata Knight Riders"/>
    <s v="Chennai Super Kings"/>
    <x v="0"/>
    <x v="7"/>
    <x v="0"/>
    <s v="5"/>
    <s v="N"/>
    <s v="NA"/>
    <x v="0"/>
  </r>
  <r>
    <n v="548356"/>
    <s v="Bangalore"/>
    <d v="2012-05-06T00:00:00"/>
    <x v="4"/>
    <x v="19"/>
    <x v="1"/>
    <s v="Royal Challengers Bangalore"/>
    <s v="Deccan Chargers"/>
    <s v="Royal Challengers Bangalore"/>
    <x v="1"/>
    <x v="4"/>
    <x v="0"/>
    <s v="5"/>
    <s v="N"/>
    <s v="NA"/>
    <x v="1"/>
  </r>
  <r>
    <n v="548367"/>
    <s v="Bangalore"/>
    <d v="2012-05-14T00:00:00"/>
    <x v="4"/>
    <x v="89"/>
    <x v="1"/>
    <s v="Royal Challengers Bangalore"/>
    <s v="Mumbai Indians"/>
    <s v="Mumbai Indians"/>
    <x v="1"/>
    <x v="9"/>
    <x v="0"/>
    <s v="5"/>
    <s v="N"/>
    <s v="NA"/>
    <x v="1"/>
  </r>
  <r>
    <n v="548368"/>
    <s v="Kolkata"/>
    <d v="2012-05-14T00:00:00"/>
    <x v="4"/>
    <x v="117"/>
    <x v="2"/>
    <s v="Kolkata Knight Riders"/>
    <s v="Chennai Super Kings"/>
    <s v="Chennai Super Kings"/>
    <x v="1"/>
    <x v="5"/>
    <x v="0"/>
    <s v="5"/>
    <s v="N"/>
    <s v="NA"/>
    <x v="1"/>
  </r>
  <r>
    <n v="548369"/>
    <s v="Delhi"/>
    <d v="2012-05-15T00:00:00"/>
    <x v="4"/>
    <x v="29"/>
    <x v="18"/>
    <s v="Delhi Daredevils"/>
    <s v="Kings XI Punjab"/>
    <s v="Kings XI Punjab"/>
    <x v="0"/>
    <x v="2"/>
    <x v="0"/>
    <s v="5"/>
    <s v="N"/>
    <s v="NA"/>
    <x v="0"/>
  </r>
  <r>
    <n v="548373"/>
    <s v="Hyderabad"/>
    <d v="2012-05-18T00:00:00"/>
    <x v="4"/>
    <x v="116"/>
    <x v="14"/>
    <s v="Deccan Chargers"/>
    <s v="Rajasthan Royals"/>
    <s v="Rajasthan Royals"/>
    <x v="0"/>
    <x v="3"/>
    <x v="0"/>
    <s v="5"/>
    <s v="N"/>
    <s v="NA"/>
    <x v="0"/>
  </r>
  <r>
    <n v="548381"/>
    <s v="Chennai"/>
    <d v="2012-05-27T00:00:00"/>
    <x v="4"/>
    <x v="118"/>
    <x v="11"/>
    <s v="Kolkata Knight Riders"/>
    <s v="Chennai Super Kings"/>
    <s v="Chennai Super Kings"/>
    <x v="0"/>
    <x v="7"/>
    <x v="0"/>
    <s v="5"/>
    <s v="N"/>
    <s v="NA"/>
    <x v="0"/>
  </r>
  <r>
    <n v="598021"/>
    <s v="Hyderabad"/>
    <d v="2013-04-19T00:00:00"/>
    <x v="5"/>
    <x v="119"/>
    <x v="14"/>
    <s v="Sunrisers Hyderabad"/>
    <s v="Kings XI Punjab"/>
    <s v="Kings XI Punjab"/>
    <x v="0"/>
    <x v="8"/>
    <x v="0"/>
    <s v="5"/>
    <s v="N"/>
    <s v="NA"/>
    <x v="0"/>
  </r>
  <r>
    <n v="598026"/>
    <s v="Chennai"/>
    <d v="2013-04-22T00:00:00"/>
    <x v="5"/>
    <x v="117"/>
    <x v="11"/>
    <s v="Chennai Super Kings"/>
    <s v="Rajasthan Royals"/>
    <s v="Rajasthan Royals"/>
    <x v="0"/>
    <x v="5"/>
    <x v="0"/>
    <s v="5"/>
    <s v="N"/>
    <s v="NA"/>
    <x v="0"/>
  </r>
  <r>
    <n v="598029"/>
    <s v="Kolkata"/>
    <d v="2013-04-24T00:00:00"/>
    <x v="5"/>
    <x v="47"/>
    <x v="2"/>
    <s v="Kolkata Knight Riders"/>
    <s v="Mumbai Indians"/>
    <s v="Kolkata Knight Riders"/>
    <x v="0"/>
    <x v="9"/>
    <x v="0"/>
    <s v="5"/>
    <s v="N"/>
    <s v="NA"/>
    <x v="0"/>
  </r>
  <r>
    <n v="598030"/>
    <s v="Chennai"/>
    <d v="2013-04-25T00:00:00"/>
    <x v="5"/>
    <x v="18"/>
    <x v="11"/>
    <s v="Chennai Super Kings"/>
    <s v="Sunrisers Hyderabad"/>
    <s v="Sunrisers Hyderabad"/>
    <x v="0"/>
    <x v="5"/>
    <x v="0"/>
    <s v="5"/>
    <s v="N"/>
    <s v="NA"/>
    <x v="0"/>
  </r>
  <r>
    <n v="598047"/>
    <s v="Jaipur"/>
    <d v="2013-05-05T00:00:00"/>
    <x v="5"/>
    <x v="40"/>
    <x v="0"/>
    <s v="Rajasthan Royals"/>
    <s v="Pune Warriors"/>
    <s v="Pune Warriors"/>
    <x v="0"/>
    <x v="0"/>
    <x v="0"/>
    <s v="5"/>
    <s v="N"/>
    <s v="NA"/>
    <x v="0"/>
  </r>
  <r>
    <n v="598055"/>
    <s v="Pune"/>
    <d v="2013-05-11T00:00:00"/>
    <x v="5"/>
    <x v="120"/>
    <x v="34"/>
    <s v="Pune Warriors"/>
    <s v="Mumbai Indians"/>
    <s v="Pune Warriors"/>
    <x v="0"/>
    <x v="9"/>
    <x v="0"/>
    <s v="5"/>
    <s v="N"/>
    <s v="NA"/>
    <x v="0"/>
  </r>
  <r>
    <n v="598057"/>
    <s v="Ranchi"/>
    <d v="2013-05-12T00:00:00"/>
    <x v="5"/>
    <x v="28"/>
    <x v="22"/>
    <s v="Kolkata Knight Riders"/>
    <s v="Royal Challengers Bangalore"/>
    <s v="Kolkata Knight Riders"/>
    <x v="1"/>
    <x v="7"/>
    <x v="0"/>
    <s v="5"/>
    <s v="N"/>
    <s v="NA"/>
    <x v="1"/>
  </r>
  <r>
    <n v="598058"/>
    <s v="Jaipur"/>
    <d v="2013-05-12T00:00:00"/>
    <x v="5"/>
    <x v="0"/>
    <x v="0"/>
    <s v="Rajasthan Royals"/>
    <s v="Chennai Super Kings"/>
    <s v="Rajasthan Royals"/>
    <x v="1"/>
    <x v="0"/>
    <x v="0"/>
    <s v="5"/>
    <s v="N"/>
    <s v="NA"/>
    <x v="1"/>
  </r>
  <r>
    <n v="598059"/>
    <s v="Delhi"/>
    <d v="2013-04-23T00:00:00"/>
    <x v="5"/>
    <x v="121"/>
    <x v="18"/>
    <s v="Delhi Daredevils"/>
    <s v="Kings XI Punjab"/>
    <s v="Kings XI Punjab"/>
    <x v="1"/>
    <x v="1"/>
    <x v="0"/>
    <s v="5"/>
    <s v="N"/>
    <s v="NA"/>
    <x v="1"/>
  </r>
  <r>
    <n v="598069"/>
    <s v="Hyderabad"/>
    <d v="2013-05-19T00:00:00"/>
    <x v="5"/>
    <x v="87"/>
    <x v="14"/>
    <s v="Sunrisers Hyderabad"/>
    <s v="Kolkata Knight Riders"/>
    <s v="Kolkata Knight Riders"/>
    <x v="0"/>
    <x v="8"/>
    <x v="0"/>
    <s v="5"/>
    <s v="N"/>
    <s v="NA"/>
    <x v="0"/>
  </r>
  <r>
    <n v="729311"/>
    <s v="NA"/>
    <d v="2014-04-27T00:00:00"/>
    <x v="6"/>
    <x v="47"/>
    <x v="20"/>
    <s v="Sunrisers Hyderabad"/>
    <s v="Chennai Super Kings"/>
    <s v="Sunrisers Hyderabad"/>
    <x v="0"/>
    <x v="5"/>
    <x v="0"/>
    <s v="5"/>
    <s v="N"/>
    <s v="NA"/>
    <x v="0"/>
  </r>
  <r>
    <n v="729313"/>
    <s v="NA"/>
    <d v="2014-04-28T00:00:00"/>
    <x v="6"/>
    <x v="122"/>
    <x v="30"/>
    <s v="Kings XI Punjab"/>
    <s v="Royal Challengers Bangalore"/>
    <s v="Kings XI Punjab"/>
    <x v="1"/>
    <x v="1"/>
    <x v="0"/>
    <s v="5"/>
    <s v="N"/>
    <s v="NA"/>
    <x v="1"/>
  </r>
  <r>
    <n v="733973"/>
    <s v="Mumbai"/>
    <d v="2014-05-03T00:00:00"/>
    <x v="6"/>
    <x v="123"/>
    <x v="17"/>
    <s v="Mumbai Indians"/>
    <s v="Kings XI Punjab"/>
    <s v="Kings XI Punjab"/>
    <x v="0"/>
    <x v="9"/>
    <x v="0"/>
    <s v="5"/>
    <s v="N"/>
    <s v="NA"/>
    <x v="0"/>
  </r>
  <r>
    <n v="733999"/>
    <s v="Bangalore"/>
    <d v="2014-05-11T00:00:00"/>
    <x v="6"/>
    <x v="31"/>
    <x v="1"/>
    <s v="Royal Challengers Bangalore"/>
    <s v="Rajasthan Royals"/>
    <s v="Royal Challengers Bangalore"/>
    <x v="0"/>
    <x v="0"/>
    <x v="0"/>
    <s v="5"/>
    <s v="N"/>
    <s v="NA"/>
    <x v="0"/>
  </r>
  <r>
    <n v="734003"/>
    <s v="Ranchi"/>
    <d v="2014-05-13T00:00:00"/>
    <x v="6"/>
    <x v="55"/>
    <x v="22"/>
    <s v="Chennai Super Kings"/>
    <s v="Rajasthan Royals"/>
    <s v="Rajasthan Royals"/>
    <x v="0"/>
    <x v="5"/>
    <x v="0"/>
    <s v="5"/>
    <s v="N"/>
    <s v="NA"/>
    <x v="0"/>
  </r>
  <r>
    <n v="734013"/>
    <s v="Ranchi"/>
    <d v="2014-05-18T00:00:00"/>
    <x v="6"/>
    <x v="19"/>
    <x v="22"/>
    <s v="Chennai Super Kings"/>
    <s v="Royal Challengers Bangalore"/>
    <s v="Chennai Super Kings"/>
    <x v="0"/>
    <x v="4"/>
    <x v="0"/>
    <s v="5"/>
    <s v="N"/>
    <s v="NA"/>
    <x v="0"/>
  </r>
  <r>
    <n v="734041"/>
    <s v="Mumbai"/>
    <d v="2014-05-25T00:00:00"/>
    <x v="6"/>
    <x v="123"/>
    <x v="17"/>
    <s v="Mumbai Indians"/>
    <s v="Rajasthan Royals"/>
    <s v="Mumbai Indians"/>
    <x v="1"/>
    <x v="9"/>
    <x v="0"/>
    <s v="5"/>
    <s v="N"/>
    <s v="NA"/>
    <x v="1"/>
  </r>
  <r>
    <n v="829725"/>
    <s v="Pune"/>
    <d v="2015-04-15T00:00:00"/>
    <x v="7"/>
    <x v="124"/>
    <x v="28"/>
    <s v="Kings XI Punjab"/>
    <s v="Delhi Daredevils"/>
    <s v="Kings XI Punjab"/>
    <x v="0"/>
    <x v="2"/>
    <x v="0"/>
    <s v="5"/>
    <s v="N"/>
    <s v="NA"/>
    <x v="0"/>
  </r>
  <r>
    <n v="829783"/>
    <s v="Mumbai"/>
    <d v="2015-05-05T00:00:00"/>
    <x v="7"/>
    <x v="103"/>
    <x v="17"/>
    <s v="Mumbai Indians"/>
    <s v="Delhi Daredevils"/>
    <s v="Delhi Daredevils"/>
    <x v="0"/>
    <x v="9"/>
    <x v="0"/>
    <s v="5"/>
    <s v="N"/>
    <s v="NA"/>
    <x v="0"/>
  </r>
  <r>
    <n v="980905"/>
    <s v="Chandigarh"/>
    <d v="2016-04-11T00:00:00"/>
    <x v="8"/>
    <x v="84"/>
    <x v="25"/>
    <s v="Kings XI Punjab"/>
    <s v="Gujarat Lions"/>
    <s v="Gujarat Lions"/>
    <x v="1"/>
    <x v="10"/>
    <x v="0"/>
    <s v="5"/>
    <s v="N"/>
    <s v="NA"/>
    <x v="1"/>
  </r>
  <r>
    <n v="980935"/>
    <s v="Hyderabad"/>
    <d v="2016-04-23T00:00:00"/>
    <x v="8"/>
    <x v="125"/>
    <x v="14"/>
    <s v="Sunrisers Hyderabad"/>
    <s v="Kings XI Punjab"/>
    <s v="Sunrisers Hyderabad"/>
    <x v="1"/>
    <x v="8"/>
    <x v="0"/>
    <s v="5"/>
    <s v="N"/>
    <s v="NA"/>
    <x v="1"/>
  </r>
  <r>
    <n v="980959"/>
    <s v="Bangalore"/>
    <d v="2016-05-02T00:00:00"/>
    <x v="8"/>
    <x v="58"/>
    <x v="1"/>
    <s v="Royal Challengers Bangalore"/>
    <s v="Kolkata Knight Riders"/>
    <s v="Kolkata Knight Riders"/>
    <x v="1"/>
    <x v="7"/>
    <x v="0"/>
    <s v="5"/>
    <s v="N"/>
    <s v="NA"/>
    <x v="1"/>
  </r>
  <r>
    <n v="980967"/>
    <s v="Hyderabad"/>
    <d v="2016-05-06T00:00:00"/>
    <x v="8"/>
    <x v="126"/>
    <x v="14"/>
    <s v="Sunrisers Hyderabad"/>
    <s v="Gujarat Lions"/>
    <s v="Sunrisers Hyderabad"/>
    <x v="1"/>
    <x v="8"/>
    <x v="0"/>
    <s v="5"/>
    <s v="N"/>
    <s v="NA"/>
    <x v="1"/>
  </r>
  <r>
    <n v="980975"/>
    <s v="Kolkata"/>
    <d v="2016-05-08T00:00:00"/>
    <x v="8"/>
    <x v="127"/>
    <x v="2"/>
    <s v="Kolkata Knight Riders"/>
    <s v="Gujarat Lions"/>
    <s v="Gujarat Lions"/>
    <x v="1"/>
    <x v="10"/>
    <x v="0"/>
    <s v="5"/>
    <s v="N"/>
    <s v="NA"/>
    <x v="1"/>
  </r>
  <r>
    <n v="1082628"/>
    <s v="Mumbai"/>
    <d v="2017-05-01T00:00:00"/>
    <x v="9"/>
    <x v="10"/>
    <x v="17"/>
    <s v="Mumbai Indians"/>
    <s v="Royal Challengers Bangalore"/>
    <s v="Royal Challengers Bangalore"/>
    <x v="0"/>
    <x v="9"/>
    <x v="0"/>
    <s v="5"/>
    <s v="N"/>
    <s v="NA"/>
    <x v="0"/>
  </r>
  <r>
    <n v="1082629"/>
    <s v="Pune"/>
    <d v="2017-05-01T00:00:00"/>
    <x v="9"/>
    <x v="108"/>
    <x v="28"/>
    <s v="Rising Pune Supergiants"/>
    <s v="Gujarat Lions"/>
    <s v="Rising Pune Supergiant"/>
    <x v="1"/>
    <x v="11"/>
    <x v="0"/>
    <s v="5"/>
    <s v="N"/>
    <s v="NA"/>
    <x v="1"/>
  </r>
  <r>
    <n v="1136565"/>
    <s v="Chennai"/>
    <d v="2018-04-10T00:00:00"/>
    <x v="10"/>
    <x v="128"/>
    <x v="11"/>
    <s v="Chennai Super Kings"/>
    <s v="Kolkata Knight Riders"/>
    <s v="Chennai Super Kings"/>
    <x v="1"/>
    <x v="5"/>
    <x v="0"/>
    <s v="5"/>
    <s v="N"/>
    <s v="NA"/>
    <x v="1"/>
  </r>
  <r>
    <n v="1136570"/>
    <s v="Kolkata"/>
    <d v="2018-04-14T00:00:00"/>
    <x v="10"/>
    <x v="129"/>
    <x v="2"/>
    <s v="Kolkata Knight Riders"/>
    <s v="Sunrisers Hyderabad"/>
    <s v="Sunrisers Hyderabad"/>
    <x v="1"/>
    <x v="8"/>
    <x v="0"/>
    <s v="5"/>
    <s v="N"/>
    <s v="NA"/>
    <x v="1"/>
  </r>
  <r>
    <n v="1136584"/>
    <s v="Bengaluru"/>
    <d v="2018-04-25T00:00:00"/>
    <x v="10"/>
    <x v="18"/>
    <x v="29"/>
    <s v="Royal Challengers Bangalore"/>
    <s v="Chennai Super Kings"/>
    <s v="Chennai Super Kings"/>
    <x v="1"/>
    <x v="5"/>
    <x v="0"/>
    <s v="5"/>
    <s v="N"/>
    <s v="NA"/>
    <x v="1"/>
  </r>
  <r>
    <n v="1136605"/>
    <s v="Delhi"/>
    <d v="2018-05-12T00:00:00"/>
    <x v="10"/>
    <x v="19"/>
    <x v="18"/>
    <s v="Delhi Daredevils"/>
    <s v="Royal Challengers Bangalore"/>
    <s v="Royal Challengers Bangalore"/>
    <x v="1"/>
    <x v="4"/>
    <x v="0"/>
    <s v="5"/>
    <s v="N"/>
    <s v="NA"/>
    <x v="1"/>
  </r>
  <r>
    <n v="1136614"/>
    <s v="Hyderabad"/>
    <d v="2018-05-19T00:00:00"/>
    <x v="10"/>
    <x v="53"/>
    <x v="14"/>
    <s v="Sunrisers Hyderabad"/>
    <s v="Kolkata Knight Riders"/>
    <s v="Sunrisers Hyderabad"/>
    <x v="0"/>
    <x v="7"/>
    <x v="0"/>
    <s v="5"/>
    <s v="N"/>
    <s v="NA"/>
    <x v="0"/>
  </r>
  <r>
    <n v="1136616"/>
    <s v="Pune"/>
    <d v="2018-05-20T00:00:00"/>
    <x v="10"/>
    <x v="130"/>
    <x v="28"/>
    <s v="Chennai Super Kings"/>
    <s v="Kings XI Punjab"/>
    <s v="Chennai Super Kings"/>
    <x v="1"/>
    <x v="5"/>
    <x v="0"/>
    <s v="5"/>
    <s v="N"/>
    <s v="NA"/>
    <x v="1"/>
  </r>
  <r>
    <n v="1175363"/>
    <s v="Hyderabad"/>
    <d v="2019-03-29T00:00:00"/>
    <x v="11"/>
    <x v="101"/>
    <x v="14"/>
    <s v="Sunrisers Hyderabad"/>
    <s v="Rajasthan Royals"/>
    <s v="Rajasthan Royals"/>
    <x v="0"/>
    <x v="8"/>
    <x v="0"/>
    <s v="5"/>
    <s v="N"/>
    <s v="NA"/>
    <x v="0"/>
  </r>
  <r>
    <n v="1175371"/>
    <s v="Delhi"/>
    <d v="2019-04-04T00:00:00"/>
    <x v="11"/>
    <x v="131"/>
    <x v="18"/>
    <s v="Delhi Capitals"/>
    <s v="Sunrisers Hyderabad"/>
    <s v="Sunrisers Hyderabad"/>
    <x v="1"/>
    <x v="8"/>
    <x v="0"/>
    <s v="5"/>
    <s v="N"/>
    <s v="NA"/>
    <x v="1"/>
  </r>
  <r>
    <n v="1175372"/>
    <s v="Bengaluru"/>
    <d v="2019-04-05T00:00:00"/>
    <x v="11"/>
    <x v="58"/>
    <x v="29"/>
    <s v="Royal Challengers Bangalore"/>
    <s v="Kolkata Knight Riders"/>
    <s v="Kolkata Knight Riders"/>
    <x v="1"/>
    <x v="7"/>
    <x v="0"/>
    <s v="5"/>
    <s v="N"/>
    <s v="NA"/>
    <x v="1"/>
  </r>
  <r>
    <n v="1178404"/>
    <s v="Kolkata"/>
    <d v="2019-04-14T00:00:00"/>
    <x v="11"/>
    <x v="132"/>
    <x v="2"/>
    <s v="Kolkata Knight Riders"/>
    <s v="Chennai Super Kings"/>
    <s v="Chennai Super Kings"/>
    <x v="1"/>
    <x v="5"/>
    <x v="0"/>
    <s v="5"/>
    <s v="N"/>
    <s v="NA"/>
    <x v="1"/>
  </r>
  <r>
    <n v="1178406"/>
    <s v="Mumbai"/>
    <d v="2019-04-15T00:00:00"/>
    <x v="11"/>
    <x v="133"/>
    <x v="17"/>
    <s v="Mumbai Indians"/>
    <s v="Royal Challengers Bangalore"/>
    <s v="Mumbai Indians"/>
    <x v="1"/>
    <x v="9"/>
    <x v="0"/>
    <s v="5"/>
    <s v="N"/>
    <s v="NA"/>
    <x v="1"/>
  </r>
  <r>
    <n v="1178411"/>
    <s v="Jaipur"/>
    <d v="2019-04-20T00:00:00"/>
    <x v="11"/>
    <x v="92"/>
    <x v="0"/>
    <s v="Rajasthan Royals"/>
    <s v="Mumbai Indians"/>
    <s v="Rajasthan Royals"/>
    <x v="1"/>
    <x v="0"/>
    <x v="0"/>
    <s v="5"/>
    <s v="N"/>
    <s v="NA"/>
    <x v="1"/>
  </r>
  <r>
    <n v="1178412"/>
    <s v="Delhi"/>
    <d v="2019-04-20T00:00:00"/>
    <x v="11"/>
    <x v="134"/>
    <x v="18"/>
    <s v="Delhi Capitals"/>
    <s v="Kings XI Punjab"/>
    <s v="Delhi Capitals"/>
    <x v="1"/>
    <x v="12"/>
    <x v="0"/>
    <s v="5"/>
    <s v="N"/>
    <s v="NA"/>
    <x v="1"/>
  </r>
  <r>
    <n v="1178428"/>
    <s v="Delhi"/>
    <d v="2019-05-04T00:00:00"/>
    <x v="11"/>
    <x v="24"/>
    <x v="18"/>
    <s v="Delhi Capitals"/>
    <s v="Rajasthan Royals"/>
    <s v="Rajasthan Royals"/>
    <x v="0"/>
    <x v="12"/>
    <x v="0"/>
    <s v="5"/>
    <s v="N"/>
    <s v="NA"/>
    <x v="0"/>
  </r>
  <r>
    <n v="1216492"/>
    <s v="Abu Dhabi"/>
    <d v="2020-09-19T00:00:00"/>
    <x v="12"/>
    <x v="89"/>
    <x v="19"/>
    <s v="Mumbai Indians"/>
    <s v="Chennai Super Kings"/>
    <s v="Chennai Super Kings"/>
    <x v="1"/>
    <x v="5"/>
    <x v="0"/>
    <s v="5"/>
    <s v="N"/>
    <s v="NA"/>
    <x v="1"/>
  </r>
  <r>
    <n v="1216499"/>
    <s v="Abu Dhabi"/>
    <d v="2020-10-28T00:00:00"/>
    <x v="12"/>
    <x v="54"/>
    <x v="19"/>
    <s v="Royal Challengers Bangalore"/>
    <s v="Mumbai Indians"/>
    <s v="Mumbai Indians"/>
    <x v="1"/>
    <x v="9"/>
    <x v="0"/>
    <s v="5"/>
    <s v="N"/>
    <s v="NA"/>
    <x v="1"/>
  </r>
  <r>
    <n v="1216502"/>
    <s v="Sharjah"/>
    <d v="2020-10-31T00:00:00"/>
    <x v="12"/>
    <x v="122"/>
    <x v="20"/>
    <s v="Royal Challengers Bangalore"/>
    <s v="Sunrisers Hyderabad"/>
    <s v="Sunrisers Hyderabad"/>
    <x v="1"/>
    <x v="8"/>
    <x v="0"/>
    <s v="5"/>
    <s v="N"/>
    <s v="NA"/>
    <x v="1"/>
  </r>
  <r>
    <n v="1216507"/>
    <s v="Dubai"/>
    <d v="2020-10-11T00:00:00"/>
    <x v="12"/>
    <x v="135"/>
    <x v="30"/>
    <s v="Sunrisers Hyderabad"/>
    <s v="Rajasthan Royals"/>
    <s v="Sunrisers Hyderabad"/>
    <x v="0"/>
    <x v="0"/>
    <x v="0"/>
    <s v="5"/>
    <s v="N"/>
    <s v="NA"/>
    <x v="0"/>
  </r>
  <r>
    <n v="1216509"/>
    <s v="Sharjah"/>
    <d v="2020-10-17T00:00:00"/>
    <x v="12"/>
    <x v="99"/>
    <x v="20"/>
    <s v="Chennai Super Kings"/>
    <s v="Delhi Capitals"/>
    <s v="Chennai Super Kings"/>
    <x v="0"/>
    <x v="12"/>
    <x v="0"/>
    <s v="5"/>
    <s v="N"/>
    <s v="NA"/>
    <x v="0"/>
  </r>
  <r>
    <n v="1216529"/>
    <s v="Abu Dhabi"/>
    <d v="2020-10-11T00:00:00"/>
    <x v="12"/>
    <x v="94"/>
    <x v="19"/>
    <s v="Delhi Capitals"/>
    <s v="Mumbai Indians"/>
    <s v="Delhi Capitals"/>
    <x v="0"/>
    <x v="9"/>
    <x v="0"/>
    <s v="5"/>
    <s v="N"/>
    <s v="NA"/>
    <x v="0"/>
  </r>
  <r>
    <n v="1216546"/>
    <s v="Dubai"/>
    <d v="2020-10-20T00:00:00"/>
    <x v="12"/>
    <x v="99"/>
    <x v="30"/>
    <s v="Delhi Capitals"/>
    <s v="Kings XI Punjab"/>
    <s v="Delhi Capitals"/>
    <x v="0"/>
    <x v="1"/>
    <x v="0"/>
    <s v="5"/>
    <s v="N"/>
    <s v="NA"/>
    <x v="0"/>
  </r>
  <r>
    <n v="1237181"/>
    <s v="Dubai"/>
    <d v="2020-11-10T00:00:00"/>
    <x v="12"/>
    <x v="136"/>
    <x v="30"/>
    <s v="Delhi Capitals"/>
    <s v="Mumbai Indians"/>
    <s v="Delhi Capitals"/>
    <x v="0"/>
    <x v="9"/>
    <x v="0"/>
    <s v="5"/>
    <s v="N"/>
    <s v="NA"/>
    <x v="0"/>
  </r>
  <r>
    <n v="335984"/>
    <s v="Delhi"/>
    <d v="2008-04-19T00:00:00"/>
    <x v="0"/>
    <x v="137"/>
    <x v="18"/>
    <s v="Delhi Daredevils"/>
    <s v="Rajasthan Royals"/>
    <s v="Rajasthan Royals"/>
    <x v="0"/>
    <x v="2"/>
    <x v="0"/>
    <s v="9"/>
    <s v="N"/>
    <s v="NA"/>
    <x v="0"/>
  </r>
  <r>
    <n v="335988"/>
    <s v="Hyderabad"/>
    <d v="2008-04-22T00:00:00"/>
    <x v="0"/>
    <x v="13"/>
    <x v="14"/>
    <s v="Deccan Chargers"/>
    <s v="Delhi Daredevils"/>
    <s v="Deccan Chargers"/>
    <x v="0"/>
    <x v="2"/>
    <x v="0"/>
    <s v="9"/>
    <s v="N"/>
    <s v="NA"/>
    <x v="0"/>
  </r>
  <r>
    <n v="335990"/>
    <s v="Hyderabad"/>
    <d v="2008-04-24T00:00:00"/>
    <x v="0"/>
    <x v="2"/>
    <x v="14"/>
    <s v="Deccan Chargers"/>
    <s v="Rajasthan Royals"/>
    <s v="Rajasthan Royals"/>
    <x v="1"/>
    <x v="0"/>
    <x v="0"/>
    <s v="3"/>
    <s v="N"/>
    <s v="NA"/>
    <x v="1"/>
  </r>
  <r>
    <n v="335993"/>
    <s v="Chennai"/>
    <d v="2008-04-26T00:00:00"/>
    <x v="0"/>
    <x v="138"/>
    <x v="11"/>
    <s v="Chennai Super Kings"/>
    <s v="Kolkata Knight Riders"/>
    <s v="Kolkata Knight Riders"/>
    <x v="0"/>
    <x v="5"/>
    <x v="0"/>
    <s v="9"/>
    <s v="N"/>
    <s v="NA"/>
    <x v="0"/>
  </r>
  <r>
    <n v="335994"/>
    <s v="Mumbai"/>
    <d v="2008-04-27T00:00:00"/>
    <x v="0"/>
    <x v="11"/>
    <x v="16"/>
    <s v="Mumbai Indians"/>
    <s v="Deccan Chargers"/>
    <s v="Deccan Chargers"/>
    <x v="1"/>
    <x v="3"/>
    <x v="0"/>
    <s v="10"/>
    <s v="N"/>
    <s v="NA"/>
    <x v="1"/>
  </r>
  <r>
    <n v="335995"/>
    <s v="Chandigarh"/>
    <d v="2008-04-27T00:00:00"/>
    <x v="0"/>
    <x v="139"/>
    <x v="3"/>
    <s v="Kings XI Punjab"/>
    <s v="Delhi Daredevils"/>
    <s v="Delhi Daredevils"/>
    <x v="0"/>
    <x v="1"/>
    <x v="0"/>
    <s v="4"/>
    <s v="N"/>
    <s v="NA"/>
    <x v="0"/>
  </r>
  <r>
    <n v="336001"/>
    <s v="Chennai"/>
    <d v="2008-05-02T00:00:00"/>
    <x v="0"/>
    <x v="13"/>
    <x v="11"/>
    <s v="Chennai Super Kings"/>
    <s v="Delhi Daredevils"/>
    <s v="Chennai Super Kings"/>
    <x v="0"/>
    <x v="2"/>
    <x v="0"/>
    <s v="8"/>
    <s v="N"/>
    <s v="NA"/>
    <x v="0"/>
  </r>
  <r>
    <n v="336005"/>
    <s v="Jaipur"/>
    <d v="2008-05-04T00:00:00"/>
    <x v="0"/>
    <x v="112"/>
    <x v="0"/>
    <s v="Rajasthan Royals"/>
    <s v="Chennai Super Kings"/>
    <s v="Chennai Super Kings"/>
    <x v="0"/>
    <x v="0"/>
    <x v="0"/>
    <s v="8"/>
    <s v="N"/>
    <s v="NA"/>
    <x v="0"/>
  </r>
  <r>
    <n v="336009"/>
    <s v="Delhi"/>
    <d v="2008-05-08T00:00:00"/>
    <x v="0"/>
    <x v="18"/>
    <x v="18"/>
    <s v="Delhi Daredevils"/>
    <s v="Chennai Super Kings"/>
    <s v="Chennai Super Kings"/>
    <x v="1"/>
    <x v="5"/>
    <x v="0"/>
    <s v="4"/>
    <s v="N"/>
    <s v="NA"/>
    <x v="1"/>
  </r>
  <r>
    <n v="336011"/>
    <s v="Jaipur"/>
    <d v="2008-05-09T00:00:00"/>
    <x v="0"/>
    <x v="2"/>
    <x v="0"/>
    <s v="Rajasthan Royals"/>
    <s v="Deccan Chargers"/>
    <s v="Rajasthan Royals"/>
    <x v="1"/>
    <x v="0"/>
    <x v="0"/>
    <s v="8"/>
    <s v="N"/>
    <s v="NA"/>
    <x v="1"/>
  </r>
  <r>
    <n v="336012"/>
    <s v="Bangalore"/>
    <d v="2008-05-28T00:00:00"/>
    <x v="0"/>
    <x v="140"/>
    <x v="1"/>
    <s v="Royal Challengers Bangalore"/>
    <s v="Mumbai Indians"/>
    <s v="Mumbai Indians"/>
    <x v="1"/>
    <x v="9"/>
    <x v="0"/>
    <s v="9"/>
    <s v="N"/>
    <s v="NA"/>
    <x v="1"/>
  </r>
  <r>
    <n v="336015"/>
    <s v="Jaipur"/>
    <d v="2008-05-11T00:00:00"/>
    <x v="0"/>
    <x v="0"/>
    <x v="0"/>
    <s v="Rajasthan Royals"/>
    <s v="Delhi Daredevils"/>
    <s v="Rajasthan Royals"/>
    <x v="1"/>
    <x v="0"/>
    <x v="0"/>
    <s v="3"/>
    <s v="N"/>
    <s v="NA"/>
    <x v="1"/>
  </r>
  <r>
    <n v="336016"/>
    <s v="Chandigarh"/>
    <d v="2008-05-12T00:00:00"/>
    <x v="0"/>
    <x v="3"/>
    <x v="3"/>
    <s v="Kings XI Punjab"/>
    <s v="Royal Challengers Bangalore"/>
    <s v="Royal Challengers Bangalore"/>
    <x v="0"/>
    <x v="1"/>
    <x v="0"/>
    <s v="9"/>
    <s v="N"/>
    <s v="NA"/>
    <x v="0"/>
  </r>
  <r>
    <n v="336018"/>
    <s v="Mumbai"/>
    <d v="2008-05-14T00:00:00"/>
    <x v="0"/>
    <x v="66"/>
    <x v="17"/>
    <s v="Mumbai Indians"/>
    <s v="Chennai Super Kings"/>
    <s v="Mumbai Indians"/>
    <x v="1"/>
    <x v="9"/>
    <x v="0"/>
    <s v="9"/>
    <s v="N"/>
    <s v="NA"/>
    <x v="1"/>
  </r>
  <r>
    <n v="336021"/>
    <s v="Mumbai"/>
    <d v="2008-05-16T00:00:00"/>
    <x v="0"/>
    <x v="141"/>
    <x v="17"/>
    <s v="Mumbai Indians"/>
    <s v="Kolkata Knight Riders"/>
    <s v="Mumbai Indians"/>
    <x v="1"/>
    <x v="9"/>
    <x v="0"/>
    <s v="8"/>
    <s v="N"/>
    <s v="NA"/>
    <x v="1"/>
  </r>
  <r>
    <n v="336035"/>
    <s v="Kolkata"/>
    <d v="2008-05-25T00:00:00"/>
    <x v="0"/>
    <x v="142"/>
    <x v="2"/>
    <s v="Kolkata Knight Riders"/>
    <s v="Kings XI Punjab"/>
    <s v="Kings XI Punjab"/>
    <x v="0"/>
    <x v="7"/>
    <x v="0"/>
    <s v="3"/>
    <s v="N"/>
    <s v="NA"/>
    <x v="0"/>
  </r>
  <r>
    <n v="336039"/>
    <s v="Mumbai"/>
    <d v="2008-05-31T00:00:00"/>
    <x v="0"/>
    <x v="143"/>
    <x v="17"/>
    <s v="Chennai Super Kings"/>
    <s v="Kings XI Punjab"/>
    <s v="Kings XI Punjab"/>
    <x v="0"/>
    <x v="5"/>
    <x v="0"/>
    <s v="9"/>
    <s v="N"/>
    <s v="NA"/>
    <x v="0"/>
  </r>
  <r>
    <n v="336040"/>
    <s v="Mumbai"/>
    <d v="2008-06-01T00:00:00"/>
    <x v="0"/>
    <x v="2"/>
    <x v="16"/>
    <s v="Chennai Super Kings"/>
    <s v="Rajasthan Royals"/>
    <s v="Rajasthan Royals"/>
    <x v="1"/>
    <x v="0"/>
    <x v="0"/>
    <s v="3"/>
    <s v="N"/>
    <s v="NA"/>
    <x v="1"/>
  </r>
  <r>
    <n v="392183"/>
    <s v="Cape Town"/>
    <d v="2009-04-19T00:00:00"/>
    <x v="1"/>
    <x v="144"/>
    <x v="35"/>
    <s v="Delhi Daredevils"/>
    <s v="Kings XI Punjab"/>
    <s v="Delhi Daredevils"/>
    <x v="1"/>
    <x v="2"/>
    <x v="0"/>
    <s v="10"/>
    <s v="N"/>
    <s v="D/L"/>
    <x v="1"/>
  </r>
  <r>
    <n v="392184"/>
    <s v="Cape Town"/>
    <d v="2009-04-19T00:00:00"/>
    <x v="1"/>
    <x v="145"/>
    <x v="35"/>
    <s v="Deccan Chargers"/>
    <s v="Kolkata Knight Riders"/>
    <s v="Kolkata Knight Riders"/>
    <x v="0"/>
    <x v="3"/>
    <x v="0"/>
    <s v="8"/>
    <s v="N"/>
    <s v="NA"/>
    <x v="0"/>
  </r>
  <r>
    <n v="392205"/>
    <s v="Port Elizabeth"/>
    <d v="2009-05-02T00:00:00"/>
    <x v="1"/>
    <x v="2"/>
    <x v="4"/>
    <s v="Deccan Chargers"/>
    <s v="Rajasthan Royals"/>
    <s v="Deccan Chargers"/>
    <x v="0"/>
    <x v="0"/>
    <x v="0"/>
    <s v="3"/>
    <s v="N"/>
    <s v="NA"/>
    <x v="0"/>
  </r>
  <r>
    <n v="392208"/>
    <s v="Johannesburg"/>
    <d v="2009-05-03T00:00:00"/>
    <x v="1"/>
    <x v="28"/>
    <x v="8"/>
    <s v="Royal Challengers Bangalore"/>
    <s v="Mumbai Indians"/>
    <s v="Mumbai Indians"/>
    <x v="0"/>
    <x v="4"/>
    <x v="0"/>
    <s v="9"/>
    <s v="N"/>
    <s v="NA"/>
    <x v="0"/>
  </r>
  <r>
    <n v="392211"/>
    <s v="Durban"/>
    <d v="2009-05-05T00:00:00"/>
    <x v="1"/>
    <x v="17"/>
    <x v="5"/>
    <s v="Delhi Daredevils"/>
    <s v="Kolkata Knight Riders"/>
    <s v="Kolkata Knight Riders"/>
    <x v="0"/>
    <x v="2"/>
    <x v="0"/>
    <s v="9"/>
    <s v="N"/>
    <s v="NA"/>
    <x v="0"/>
  </r>
  <r>
    <n v="392216"/>
    <s v="Kimberley"/>
    <d v="2009-05-09T00:00:00"/>
    <x v="1"/>
    <x v="7"/>
    <x v="32"/>
    <s v="Deccan Chargers"/>
    <s v="Kings XI Punjab"/>
    <s v="Kings XI Punjab"/>
    <x v="1"/>
    <x v="1"/>
    <x v="0"/>
    <s v="3"/>
    <s v="N"/>
    <s v="NA"/>
    <x v="1"/>
  </r>
  <r>
    <n v="392222"/>
    <s v="Centurion"/>
    <d v="2009-05-12T00:00:00"/>
    <x v="1"/>
    <x v="103"/>
    <x v="6"/>
    <s v="Kings XI Punjab"/>
    <s v="Mumbai Indians"/>
    <s v="Kings XI Punjab"/>
    <x v="0"/>
    <x v="9"/>
    <x v="0"/>
    <s v="8"/>
    <s v="N"/>
    <s v="NA"/>
    <x v="0"/>
  </r>
  <r>
    <n v="392224"/>
    <s v="Durban"/>
    <d v="2009-05-14T00:00:00"/>
    <x v="1"/>
    <x v="8"/>
    <x v="5"/>
    <s v="Royal Challengers Bangalore"/>
    <s v="Chennai Super Kings"/>
    <s v="Chennai Super Kings"/>
    <x v="0"/>
    <x v="4"/>
    <x v="0"/>
    <s v="2"/>
    <s v="N"/>
    <s v="NA"/>
    <x v="0"/>
  </r>
  <r>
    <n v="392233"/>
    <s v="Durban"/>
    <d v="2009-05-20T00:00:00"/>
    <x v="1"/>
    <x v="146"/>
    <x v="5"/>
    <s v="Kolkata Knight Riders"/>
    <s v="Rajasthan Royals"/>
    <s v="Kolkata Knight Riders"/>
    <x v="1"/>
    <x v="7"/>
    <x v="0"/>
    <s v="4"/>
    <s v="N"/>
    <s v="NA"/>
    <x v="1"/>
  </r>
  <r>
    <n v="392235"/>
    <s v="Centurion"/>
    <d v="2009-05-21T00:00:00"/>
    <x v="1"/>
    <x v="13"/>
    <x v="6"/>
    <s v="Delhi Daredevils"/>
    <s v="Mumbai Indians"/>
    <s v="Delhi Daredevils"/>
    <x v="1"/>
    <x v="2"/>
    <x v="0"/>
    <s v="4"/>
    <s v="N"/>
    <s v="NA"/>
    <x v="1"/>
  </r>
  <r>
    <n v="419112"/>
    <s v="Bangalore"/>
    <d v="2010-03-16T00:00:00"/>
    <x v="2"/>
    <x v="28"/>
    <x v="1"/>
    <s v="Royal Challengers Bangalore"/>
    <s v="Kings XI Punjab"/>
    <s v="Kings XI Punjab"/>
    <x v="0"/>
    <x v="4"/>
    <x v="0"/>
    <s v="8"/>
    <s v="N"/>
    <s v="NA"/>
    <x v="0"/>
  </r>
  <r>
    <n v="419115"/>
    <s v="Bangalore"/>
    <d v="2010-03-18T00:00:00"/>
    <x v="2"/>
    <x v="28"/>
    <x v="1"/>
    <s v="Royal Challengers Bangalore"/>
    <s v="Rajasthan Royals"/>
    <s v="Royal Challengers Bangalore"/>
    <x v="1"/>
    <x v="4"/>
    <x v="0"/>
    <s v="10"/>
    <s v="N"/>
    <s v="NA"/>
    <x v="1"/>
  </r>
  <r>
    <n v="419126"/>
    <s v="Ahmedabad"/>
    <d v="2010-03-26T00:00:00"/>
    <x v="2"/>
    <x v="2"/>
    <x v="9"/>
    <s v="Rajasthan Royals"/>
    <s v="Deccan Chargers"/>
    <s v="Deccan Chargers"/>
    <x v="0"/>
    <x v="0"/>
    <x v="0"/>
    <s v="8"/>
    <s v="N"/>
    <s v="NA"/>
    <x v="0"/>
  </r>
  <r>
    <n v="419132"/>
    <s v="Mumbai"/>
    <d v="2010-03-30T00:00:00"/>
    <x v="2"/>
    <x v="133"/>
    <x v="33"/>
    <s v="Mumbai Indians"/>
    <s v="Kings XI Punjab"/>
    <s v="Mumbai Indians"/>
    <x v="1"/>
    <x v="9"/>
    <x v="0"/>
    <s v="4"/>
    <s v="N"/>
    <s v="NA"/>
    <x v="1"/>
  </r>
  <r>
    <n v="419139"/>
    <s v="Kolkata"/>
    <d v="2010-04-04T00:00:00"/>
    <x v="2"/>
    <x v="7"/>
    <x v="2"/>
    <s v="Kolkata Knight Riders"/>
    <s v="Kings XI Punjab"/>
    <s v="Kolkata Knight Riders"/>
    <x v="0"/>
    <x v="1"/>
    <x v="0"/>
    <s v="8"/>
    <s v="N"/>
    <s v="NA"/>
    <x v="0"/>
  </r>
  <r>
    <n v="419143"/>
    <s v="Jaipur"/>
    <d v="2010-04-07T00:00:00"/>
    <x v="2"/>
    <x v="147"/>
    <x v="0"/>
    <s v="Rajasthan Royals"/>
    <s v="Kings XI Punjab"/>
    <s v="Kings XI Punjab"/>
    <x v="0"/>
    <x v="0"/>
    <x v="0"/>
    <s v="9"/>
    <s v="N"/>
    <s v="NA"/>
    <x v="0"/>
  </r>
  <r>
    <n v="419153"/>
    <s v="Chennai"/>
    <d v="2010-04-13T00:00:00"/>
    <x v="2"/>
    <x v="148"/>
    <x v="11"/>
    <s v="Chennai Super Kings"/>
    <s v="Kolkata Knight Riders"/>
    <s v="Kolkata Knight Riders"/>
    <x v="0"/>
    <x v="5"/>
    <x v="0"/>
    <s v="9"/>
    <s v="N"/>
    <s v="NA"/>
    <x v="0"/>
  </r>
  <r>
    <n v="419158"/>
    <s v="Kolkata"/>
    <d v="2010-04-17T00:00:00"/>
    <x v="2"/>
    <x v="106"/>
    <x v="2"/>
    <s v="Kolkata Knight Riders"/>
    <s v="Rajasthan Royals"/>
    <s v="Rajasthan Royals"/>
    <x v="0"/>
    <x v="7"/>
    <x v="0"/>
    <s v="8"/>
    <s v="N"/>
    <s v="NA"/>
    <x v="0"/>
  </r>
  <r>
    <n v="419161"/>
    <s v="Kolkata"/>
    <d v="2010-04-19T00:00:00"/>
    <x v="2"/>
    <x v="149"/>
    <x v="2"/>
    <s v="Kolkata Knight Riders"/>
    <s v="Mumbai Indians"/>
    <s v="Mumbai Indians"/>
    <x v="0"/>
    <x v="7"/>
    <x v="0"/>
    <s v="9"/>
    <s v="N"/>
    <s v="NA"/>
    <x v="0"/>
  </r>
  <r>
    <n v="419164"/>
    <s v="Mumbai"/>
    <d v="2010-04-24T00:00:00"/>
    <x v="2"/>
    <x v="150"/>
    <x v="16"/>
    <s v="Royal Challengers Bangalore"/>
    <s v="Deccan Chargers"/>
    <s v="Deccan Chargers"/>
    <x v="0"/>
    <x v="4"/>
    <x v="0"/>
    <s v="9"/>
    <s v="N"/>
    <s v="NA"/>
    <x v="0"/>
  </r>
  <r>
    <n v="501199"/>
    <s v="Hyderabad"/>
    <d v="2011-04-09T00:00:00"/>
    <x v="3"/>
    <x v="151"/>
    <x v="14"/>
    <s v="Deccan Chargers"/>
    <s v="Rajasthan Royals"/>
    <s v="Rajasthan Royals"/>
    <x v="1"/>
    <x v="0"/>
    <x v="0"/>
    <s v="8"/>
    <s v="N"/>
    <s v="NA"/>
    <x v="1"/>
  </r>
  <r>
    <n v="501201"/>
    <s v="Delhi"/>
    <d v="2011-04-10T00:00:00"/>
    <x v="3"/>
    <x v="133"/>
    <x v="18"/>
    <s v="Delhi Daredevils"/>
    <s v="Mumbai Indians"/>
    <s v="Delhi Daredevils"/>
    <x v="0"/>
    <x v="9"/>
    <x v="0"/>
    <s v="8"/>
    <s v="N"/>
    <s v="NA"/>
    <x v="0"/>
  </r>
  <r>
    <n v="501205"/>
    <s v="Bangalore"/>
    <d v="2011-04-12T00:00:00"/>
    <x v="3"/>
    <x v="73"/>
    <x v="1"/>
    <s v="Royal Challengers Bangalore"/>
    <s v="Mumbai Indians"/>
    <s v="Mumbai Indians"/>
    <x v="1"/>
    <x v="9"/>
    <x v="0"/>
    <s v="9"/>
    <s v="N"/>
    <s v="NA"/>
    <x v="1"/>
  </r>
  <r>
    <n v="501207"/>
    <s v="Mumbai"/>
    <d v="2011-04-13T00:00:00"/>
    <x v="3"/>
    <x v="152"/>
    <x v="16"/>
    <s v="Pune Warriors"/>
    <s v="Kochi Tuskers Kerala"/>
    <s v="Kochi Tuskers Kerala"/>
    <x v="0"/>
    <x v="6"/>
    <x v="0"/>
    <s v="4"/>
    <s v="N"/>
    <s v="NA"/>
    <x v="0"/>
  </r>
  <r>
    <n v="501209"/>
    <s v="Jaipur"/>
    <d v="2011-04-15T00:00:00"/>
    <x v="3"/>
    <x v="17"/>
    <x v="0"/>
    <s v="Rajasthan Royals"/>
    <s v="Kolkata Knight Riders"/>
    <s v="Kolkata Knight Riders"/>
    <x v="1"/>
    <x v="7"/>
    <x v="0"/>
    <s v="9"/>
    <s v="N"/>
    <s v="NA"/>
    <x v="1"/>
  </r>
  <r>
    <n v="501210"/>
    <s v="Mumbai"/>
    <d v="2011-04-15T00:00:00"/>
    <x v="3"/>
    <x v="64"/>
    <x v="17"/>
    <s v="Mumbai Indians"/>
    <s v="Kochi Tuskers Kerala"/>
    <s v="Kochi Tuskers Kerala"/>
    <x v="1"/>
    <x v="13"/>
    <x v="0"/>
    <s v="8"/>
    <s v="N"/>
    <s v="NA"/>
    <x v="1"/>
  </r>
  <r>
    <n v="501212"/>
    <s v="Hyderabad"/>
    <d v="2011-04-16T00:00:00"/>
    <x v="3"/>
    <x v="21"/>
    <x v="14"/>
    <s v="Deccan Chargers"/>
    <s v="Kings XI Punjab"/>
    <s v="Kings XI Punjab"/>
    <x v="1"/>
    <x v="1"/>
    <x v="0"/>
    <s v="8"/>
    <s v="N"/>
    <s v="NA"/>
    <x v="1"/>
  </r>
  <r>
    <n v="501213"/>
    <s v="Mumbai"/>
    <d v="2011-04-17T00:00:00"/>
    <x v="3"/>
    <x v="153"/>
    <x v="16"/>
    <s v="Pune Warriors"/>
    <s v="Delhi Daredevils"/>
    <s v="Delhi Daredevils"/>
    <x v="1"/>
    <x v="2"/>
    <x v="0"/>
    <s v="3"/>
    <s v="N"/>
    <s v="NA"/>
    <x v="1"/>
  </r>
  <r>
    <n v="501214"/>
    <s v="Kolkata"/>
    <d v="2011-04-17T00:00:00"/>
    <x v="3"/>
    <x v="154"/>
    <x v="2"/>
    <s v="Kolkata Knight Riders"/>
    <s v="Rajasthan Royals"/>
    <s v="Kolkata Knight Riders"/>
    <x v="1"/>
    <x v="7"/>
    <x v="0"/>
    <s v="8"/>
    <s v="N"/>
    <s v="NA"/>
    <x v="1"/>
  </r>
  <r>
    <n v="501222"/>
    <s v="Kolkata"/>
    <d v="2011-04-22T00:00:00"/>
    <x v="3"/>
    <x v="26"/>
    <x v="2"/>
    <s v="Kolkata Knight Riders"/>
    <s v="Royal Challengers Bangalore"/>
    <s v="Royal Challengers Bangalore"/>
    <x v="1"/>
    <x v="4"/>
    <x v="0"/>
    <s v="9"/>
    <s v="N"/>
    <s v="NA"/>
    <x v="1"/>
  </r>
  <r>
    <n v="501225"/>
    <s v="Jaipur"/>
    <d v="2011-04-24T00:00:00"/>
    <x v="3"/>
    <x v="20"/>
    <x v="0"/>
    <s v="Rajasthan Royals"/>
    <s v="Kochi Tuskers Kerala"/>
    <s v="Rajasthan Royals"/>
    <x v="1"/>
    <x v="0"/>
    <x v="0"/>
    <s v="8"/>
    <s v="N"/>
    <s v="NA"/>
    <x v="1"/>
  </r>
  <r>
    <n v="501227"/>
    <s v="Delhi"/>
    <d v="2011-04-26T00:00:00"/>
    <x v="3"/>
    <x v="45"/>
    <x v="18"/>
    <s v="Delhi Daredevils"/>
    <s v="Royal Challengers Bangalore"/>
    <s v="Royal Challengers Bangalore"/>
    <x v="1"/>
    <x v="4"/>
    <x v="0"/>
    <s v="3"/>
    <s v="N"/>
    <s v="NA"/>
    <x v="1"/>
  </r>
  <r>
    <n v="501228"/>
    <s v="Mumbai"/>
    <d v="2011-04-27T00:00:00"/>
    <x v="3"/>
    <x v="155"/>
    <x v="16"/>
    <s v="Pune Warriors"/>
    <s v="Chennai Super Kings"/>
    <s v="Pune Warriors"/>
    <x v="0"/>
    <x v="5"/>
    <x v="0"/>
    <s v="8"/>
    <s v="N"/>
    <s v="NA"/>
    <x v="0"/>
  </r>
  <r>
    <n v="501234"/>
    <s v="Kolkata"/>
    <d v="2011-04-30T00:00:00"/>
    <x v="3"/>
    <x v="156"/>
    <x v="2"/>
    <s v="Kolkata Knight Riders"/>
    <s v="Kings XI Punjab"/>
    <s v="Kolkata Knight Riders"/>
    <x v="1"/>
    <x v="7"/>
    <x v="0"/>
    <s v="8"/>
    <s v="N"/>
    <s v="NA"/>
    <x v="1"/>
  </r>
  <r>
    <n v="501240"/>
    <s v="Chennai"/>
    <d v="2011-05-04T00:00:00"/>
    <x v="3"/>
    <x v="117"/>
    <x v="11"/>
    <s v="Chennai Super Kings"/>
    <s v="Rajasthan Royals"/>
    <s v="Rajasthan Royals"/>
    <x v="0"/>
    <x v="5"/>
    <x v="0"/>
    <s v="8"/>
    <s v="N"/>
    <s v="NA"/>
    <x v="0"/>
  </r>
  <r>
    <n v="501243"/>
    <s v="Hyderabad"/>
    <d v="2011-05-05T00:00:00"/>
    <x v="3"/>
    <x v="13"/>
    <x v="14"/>
    <s v="Deccan Chargers"/>
    <s v="Delhi Daredevils"/>
    <s v="Delhi Daredevils"/>
    <x v="1"/>
    <x v="2"/>
    <x v="0"/>
    <s v="4"/>
    <s v="N"/>
    <s v="NA"/>
    <x v="1"/>
  </r>
  <r>
    <n v="501247"/>
    <s v="Bangalore"/>
    <d v="2011-05-08T00:00:00"/>
    <x v="3"/>
    <x v="26"/>
    <x v="1"/>
    <s v="Royal Challengers Bangalore"/>
    <s v="Kochi Tuskers Kerala"/>
    <s v="Kochi Tuskers Kerala"/>
    <x v="0"/>
    <x v="4"/>
    <x v="0"/>
    <s v="9"/>
    <s v="N"/>
    <s v="NA"/>
    <x v="0"/>
  </r>
  <r>
    <n v="501252"/>
    <s v="Jaipur"/>
    <d v="2011-05-11T00:00:00"/>
    <x v="3"/>
    <x v="157"/>
    <x v="0"/>
    <s v="Rajasthan Royals"/>
    <s v="Royal Challengers Bangalore"/>
    <s v="Royal Challengers Bangalore"/>
    <x v="1"/>
    <x v="4"/>
    <x v="0"/>
    <s v="9"/>
    <s v="N"/>
    <s v="NA"/>
    <x v="1"/>
  </r>
  <r>
    <n v="501255"/>
    <s v="Bangalore"/>
    <d v="2011-05-14T00:00:00"/>
    <x v="3"/>
    <x v="26"/>
    <x v="1"/>
    <s v="Royal Challengers Bangalore"/>
    <s v="Kolkata Knight Riders"/>
    <s v="Royal Challengers Bangalore"/>
    <x v="1"/>
    <x v="4"/>
    <x v="0"/>
    <s v="4"/>
    <s v="N"/>
    <s v="D/L"/>
    <x v="1"/>
  </r>
  <r>
    <n v="501258"/>
    <s v="Indore"/>
    <d v="2011-05-15T00:00:00"/>
    <x v="3"/>
    <x v="71"/>
    <x v="15"/>
    <s v="Kochi Tuskers Kerala"/>
    <s v="Rajasthan Royals"/>
    <s v="Kochi Tuskers Kerala"/>
    <x v="1"/>
    <x v="13"/>
    <x v="0"/>
    <s v="8"/>
    <s v="N"/>
    <s v="NA"/>
    <x v="1"/>
  </r>
  <r>
    <n v="501263"/>
    <s v="Mumbai"/>
    <d v="2011-05-20T00:00:00"/>
    <x v="3"/>
    <x v="0"/>
    <x v="17"/>
    <s v="Mumbai Indians"/>
    <s v="Rajasthan Royals"/>
    <s v="Mumbai Indians"/>
    <x v="0"/>
    <x v="0"/>
    <x v="0"/>
    <s v="10"/>
    <s v="N"/>
    <s v="NA"/>
    <x v="0"/>
  </r>
  <r>
    <n v="501266"/>
    <s v="Bangalore"/>
    <d v="2011-05-22T00:00:00"/>
    <x v="3"/>
    <x v="26"/>
    <x v="1"/>
    <s v="Royal Challengers Bangalore"/>
    <s v="Chennai Super Kings"/>
    <s v="Royal Challengers Bangalore"/>
    <x v="1"/>
    <x v="4"/>
    <x v="0"/>
    <s v="8"/>
    <s v="N"/>
    <s v="NA"/>
    <x v="1"/>
  </r>
  <r>
    <n v="501269"/>
    <s v="Mumbai"/>
    <d v="2011-05-25T00:00:00"/>
    <x v="3"/>
    <x v="78"/>
    <x v="17"/>
    <s v="Mumbai Indians"/>
    <s v="Kolkata Knight Riders"/>
    <s v="Mumbai Indians"/>
    <x v="1"/>
    <x v="9"/>
    <x v="0"/>
    <s v="4"/>
    <s v="N"/>
    <s v="NA"/>
    <x v="1"/>
  </r>
  <r>
    <n v="548306"/>
    <s v="Chennai"/>
    <d v="2012-04-04T00:00:00"/>
    <x v="4"/>
    <x v="158"/>
    <x v="11"/>
    <s v="Chennai Super Kings"/>
    <s v="Mumbai Indians"/>
    <s v="Mumbai Indians"/>
    <x v="1"/>
    <x v="9"/>
    <x v="0"/>
    <s v="8"/>
    <s v="N"/>
    <s v="NA"/>
    <x v="1"/>
  </r>
  <r>
    <n v="548307"/>
    <s v="Kolkata"/>
    <d v="2012-04-05T00:00:00"/>
    <x v="4"/>
    <x v="159"/>
    <x v="2"/>
    <s v="Kolkata Knight Riders"/>
    <s v="Delhi Daredevils"/>
    <s v="Delhi Daredevils"/>
    <x v="1"/>
    <x v="2"/>
    <x v="0"/>
    <s v="8"/>
    <s v="N"/>
    <s v="NA"/>
    <x v="1"/>
  </r>
  <r>
    <n v="548316"/>
    <s v="Delhi"/>
    <d v="2012-04-10T00:00:00"/>
    <x v="4"/>
    <x v="91"/>
    <x v="18"/>
    <s v="Delhi Daredevils"/>
    <s v="Chennai Super Kings"/>
    <s v="Delhi Daredevils"/>
    <x v="1"/>
    <x v="2"/>
    <x v="0"/>
    <s v="8"/>
    <s v="N"/>
    <s v="NA"/>
    <x v="1"/>
  </r>
  <r>
    <n v="548328"/>
    <s v="Chandigarh"/>
    <d v="2012-04-18T00:00:00"/>
    <x v="4"/>
    <x v="17"/>
    <x v="3"/>
    <s v="Kings XI Punjab"/>
    <s v="Kolkata Knight Riders"/>
    <s v="Kings XI Punjab"/>
    <x v="0"/>
    <x v="7"/>
    <x v="0"/>
    <s v="8"/>
    <s v="N"/>
    <s v="NA"/>
    <x v="0"/>
  </r>
  <r>
    <n v="548329"/>
    <s v="Hyderabad"/>
    <d v="2012-05-10T00:00:00"/>
    <x v="4"/>
    <x v="39"/>
    <x v="14"/>
    <s v="Deccan Chargers"/>
    <s v="Delhi Daredevils"/>
    <s v="Deccan Chargers"/>
    <x v="0"/>
    <x v="2"/>
    <x v="0"/>
    <s v="9"/>
    <s v="N"/>
    <s v="NA"/>
    <x v="0"/>
  </r>
  <r>
    <n v="548337"/>
    <s v="Pune"/>
    <d v="2012-04-24T00:00:00"/>
    <x v="4"/>
    <x v="13"/>
    <x v="34"/>
    <s v="Pune Warriors"/>
    <s v="Delhi Daredevils"/>
    <s v="Pune Warriors"/>
    <x v="0"/>
    <x v="2"/>
    <x v="0"/>
    <s v="8"/>
    <s v="N"/>
    <s v="NA"/>
    <x v="0"/>
  </r>
  <r>
    <n v="548339"/>
    <s v="Chandigarh"/>
    <d v="2012-04-25T00:00:00"/>
    <x v="4"/>
    <x v="89"/>
    <x v="3"/>
    <s v="Kings XI Punjab"/>
    <s v="Mumbai Indians"/>
    <s v="Kings XI Punjab"/>
    <x v="0"/>
    <x v="9"/>
    <x v="0"/>
    <s v="4"/>
    <s v="N"/>
    <s v="NA"/>
    <x v="0"/>
  </r>
  <r>
    <n v="548350"/>
    <s v="Bangalore"/>
    <d v="2012-05-02T00:00:00"/>
    <x v="4"/>
    <x v="160"/>
    <x v="1"/>
    <s v="Royal Challengers Bangalore"/>
    <s v="Kings XI Punjab"/>
    <s v="Kings XI Punjab"/>
    <x v="1"/>
    <x v="1"/>
    <x v="0"/>
    <s v="4"/>
    <s v="N"/>
    <s v="NA"/>
    <x v="1"/>
  </r>
  <r>
    <n v="548355"/>
    <s v="Mumbai"/>
    <d v="2012-05-06T00:00:00"/>
    <x v="4"/>
    <x v="47"/>
    <x v="17"/>
    <s v="Mumbai Indians"/>
    <s v="Chennai Super Kings"/>
    <s v="Mumbai Indians"/>
    <x v="1"/>
    <x v="9"/>
    <x v="0"/>
    <s v="2"/>
    <s v="N"/>
    <s v="NA"/>
    <x v="1"/>
  </r>
  <r>
    <n v="548360"/>
    <s v="Mumbai"/>
    <d v="2012-05-09T00:00:00"/>
    <x v="4"/>
    <x v="26"/>
    <x v="17"/>
    <s v="Mumbai Indians"/>
    <s v="Royal Challengers Bangalore"/>
    <s v="Royal Challengers Bangalore"/>
    <x v="1"/>
    <x v="4"/>
    <x v="0"/>
    <s v="9"/>
    <s v="N"/>
    <s v="NA"/>
    <x v="1"/>
  </r>
  <r>
    <n v="548361"/>
    <s v="Jaipur"/>
    <d v="2012-05-10T00:00:00"/>
    <x v="4"/>
    <x v="161"/>
    <x v="0"/>
    <s v="Rajasthan Royals"/>
    <s v="Chennai Super Kings"/>
    <s v="Chennai Super Kings"/>
    <x v="1"/>
    <x v="5"/>
    <x v="0"/>
    <s v="4"/>
    <s v="N"/>
    <s v="NA"/>
    <x v="1"/>
  </r>
  <r>
    <n v="548364"/>
    <s v="Chennai"/>
    <d v="2012-05-12T00:00:00"/>
    <x v="4"/>
    <x v="161"/>
    <x v="11"/>
    <s v="Chennai Super Kings"/>
    <s v="Delhi Daredevils"/>
    <s v="Chennai Super Kings"/>
    <x v="1"/>
    <x v="5"/>
    <x v="0"/>
    <s v="9"/>
    <s v="N"/>
    <s v="NA"/>
    <x v="1"/>
  </r>
  <r>
    <n v="548366"/>
    <s v="Chandigarh"/>
    <d v="2012-05-13T00:00:00"/>
    <x v="4"/>
    <x v="110"/>
    <x v="3"/>
    <s v="Kings XI Punjab"/>
    <s v="Deccan Chargers"/>
    <s v="Deccan Chargers"/>
    <x v="0"/>
    <x v="1"/>
    <x v="0"/>
    <s v="4"/>
    <s v="N"/>
    <s v="NA"/>
    <x v="0"/>
  </r>
  <r>
    <n v="548377"/>
    <s v="Jaipur"/>
    <d v="2012-05-20T00:00:00"/>
    <x v="4"/>
    <x v="47"/>
    <x v="0"/>
    <s v="Rajasthan Royals"/>
    <s v="Mumbai Indians"/>
    <s v="Rajasthan Royals"/>
    <x v="0"/>
    <x v="9"/>
    <x v="0"/>
    <s v="10"/>
    <s v="N"/>
    <s v="NA"/>
    <x v="0"/>
  </r>
  <r>
    <n v="598003"/>
    <s v="Pune"/>
    <d v="2013-04-07T00:00:00"/>
    <x v="5"/>
    <x v="44"/>
    <x v="34"/>
    <s v="Pune Warriors"/>
    <s v="Kings XI Punjab"/>
    <s v="Pune Warriors"/>
    <x v="0"/>
    <x v="1"/>
    <x v="0"/>
    <s v="8"/>
    <s v="N"/>
    <s v="NA"/>
    <x v="0"/>
  </r>
  <r>
    <n v="598007"/>
    <s v="Chandigarh"/>
    <d v="2013-04-10T00:00:00"/>
    <x v="5"/>
    <x v="117"/>
    <x v="3"/>
    <s v="Kings XI Punjab"/>
    <s v="Chennai Super Kings"/>
    <s v="Chennai Super Kings"/>
    <x v="1"/>
    <x v="5"/>
    <x v="0"/>
    <s v="10"/>
    <s v="N"/>
    <s v="NA"/>
    <x v="1"/>
  </r>
  <r>
    <n v="598008"/>
    <s v="Bangalore"/>
    <d v="2013-04-11T00:00:00"/>
    <x v="5"/>
    <x v="26"/>
    <x v="1"/>
    <s v="Royal Challengers Bangalore"/>
    <s v="Kolkata Knight Riders"/>
    <s v="Royal Challengers Bangalore"/>
    <x v="1"/>
    <x v="4"/>
    <x v="0"/>
    <s v="8"/>
    <s v="N"/>
    <s v="NA"/>
    <x v="1"/>
  </r>
  <r>
    <n v="598010"/>
    <s v="Delhi"/>
    <d v="2013-04-12T00:00:00"/>
    <x v="5"/>
    <x v="24"/>
    <x v="18"/>
    <s v="Delhi Daredevils"/>
    <s v="Sunrisers Hyderabad"/>
    <s v="Delhi Daredevils"/>
    <x v="0"/>
    <x v="8"/>
    <x v="0"/>
    <s v="3"/>
    <s v="N"/>
    <s v="NA"/>
    <x v="0"/>
  </r>
  <r>
    <n v="598012"/>
    <s v="Chennai"/>
    <d v="2013-04-13T00:00:00"/>
    <x v="5"/>
    <x v="55"/>
    <x v="11"/>
    <s v="Chennai Super Kings"/>
    <s v="Royal Challengers Bangalore"/>
    <s v="Chennai Super Kings"/>
    <x v="1"/>
    <x v="5"/>
    <x v="0"/>
    <s v="4"/>
    <s v="N"/>
    <s v="NA"/>
    <x v="1"/>
  </r>
  <r>
    <n v="598022"/>
    <s v="Kolkata"/>
    <d v="2013-04-20T00:00:00"/>
    <x v="5"/>
    <x v="55"/>
    <x v="2"/>
    <s v="Kolkata Knight Riders"/>
    <s v="Chennai Super Kings"/>
    <s v="Kolkata Knight Riders"/>
    <x v="0"/>
    <x v="5"/>
    <x v="0"/>
    <s v="4"/>
    <s v="N"/>
    <s v="NA"/>
    <x v="0"/>
  </r>
  <r>
    <n v="598024"/>
    <s v="Delhi"/>
    <d v="2013-04-21T00:00:00"/>
    <x v="5"/>
    <x v="13"/>
    <x v="18"/>
    <s v="Delhi Daredevils"/>
    <s v="Mumbai Indians"/>
    <s v="Mumbai Indians"/>
    <x v="0"/>
    <x v="2"/>
    <x v="0"/>
    <s v="9"/>
    <s v="N"/>
    <s v="NA"/>
    <x v="0"/>
  </r>
  <r>
    <n v="598032"/>
    <s v="Jaipur"/>
    <d v="2013-04-27T00:00:00"/>
    <x v="5"/>
    <x v="31"/>
    <x v="0"/>
    <s v="Rajasthan Royals"/>
    <s v="Sunrisers Hyderabad"/>
    <s v="Sunrisers Hyderabad"/>
    <x v="0"/>
    <x v="0"/>
    <x v="0"/>
    <s v="8"/>
    <s v="N"/>
    <s v="NA"/>
    <x v="0"/>
  </r>
  <r>
    <n v="598036"/>
    <s v="Jaipur"/>
    <d v="2013-04-29T00:00:00"/>
    <x v="5"/>
    <x v="162"/>
    <x v="0"/>
    <s v="Rajasthan Royals"/>
    <s v="Royal Challengers Bangalore"/>
    <s v="Rajasthan Royals"/>
    <x v="1"/>
    <x v="0"/>
    <x v="0"/>
    <s v="4"/>
    <s v="N"/>
    <s v="NA"/>
    <x v="1"/>
  </r>
  <r>
    <n v="598043"/>
    <s v="Kolkata"/>
    <d v="2013-05-03T00:00:00"/>
    <x v="5"/>
    <x v="2"/>
    <x v="2"/>
    <s v="Kolkata Knight Riders"/>
    <s v="Rajasthan Royals"/>
    <s v="Rajasthan Royals"/>
    <x v="0"/>
    <x v="7"/>
    <x v="0"/>
    <s v="8"/>
    <s v="N"/>
    <s v="NA"/>
    <x v="0"/>
  </r>
  <r>
    <n v="598049"/>
    <s v="Jaipur"/>
    <d v="2013-05-07T00:00:00"/>
    <x v="5"/>
    <x v="40"/>
    <x v="0"/>
    <s v="Rajasthan Royals"/>
    <s v="Delhi Daredevils"/>
    <s v="Delhi Daredevils"/>
    <x v="0"/>
    <x v="0"/>
    <x v="0"/>
    <s v="9"/>
    <s v="N"/>
    <s v="NA"/>
    <x v="0"/>
  </r>
  <r>
    <n v="598052"/>
    <s v="Chandigarh"/>
    <d v="2013-05-09T00:00:00"/>
    <x v="5"/>
    <x v="163"/>
    <x v="3"/>
    <s v="Kings XI Punjab"/>
    <s v="Rajasthan Royals"/>
    <s v="Rajasthan Royals"/>
    <x v="1"/>
    <x v="0"/>
    <x v="0"/>
    <s v="8"/>
    <s v="N"/>
    <s v="NA"/>
    <x v="1"/>
  </r>
  <r>
    <n v="598071"/>
    <s v="Delhi"/>
    <d v="2013-05-22T00:00:00"/>
    <x v="5"/>
    <x v="71"/>
    <x v="18"/>
    <s v="Rajasthan Royals"/>
    <s v="Sunrisers Hyderabad"/>
    <s v="Sunrisers Hyderabad"/>
    <x v="0"/>
    <x v="0"/>
    <x v="0"/>
    <s v="4"/>
    <s v="N"/>
    <s v="NA"/>
    <x v="0"/>
  </r>
  <r>
    <n v="598072"/>
    <s v="Kolkata"/>
    <d v="2013-05-24T00:00:00"/>
    <x v="5"/>
    <x v="103"/>
    <x v="2"/>
    <s v="Mumbai Indians"/>
    <s v="Rajasthan Royals"/>
    <s v="Rajasthan Royals"/>
    <x v="0"/>
    <x v="9"/>
    <x v="0"/>
    <s v="4"/>
    <s v="N"/>
    <s v="NA"/>
    <x v="0"/>
  </r>
  <r>
    <n v="729281"/>
    <s v="NA"/>
    <d v="2014-04-17T00:00:00"/>
    <x v="6"/>
    <x v="164"/>
    <x v="20"/>
    <s v="Delhi Daredevils"/>
    <s v="Royal Challengers Bangalore"/>
    <s v="Royal Challengers Bangalore"/>
    <x v="1"/>
    <x v="4"/>
    <x v="0"/>
    <s v="8"/>
    <s v="N"/>
    <s v="NA"/>
    <x v="1"/>
  </r>
  <r>
    <n v="729285"/>
    <s v="Abu Dhabi"/>
    <d v="2014-04-18T00:00:00"/>
    <x v="6"/>
    <x v="40"/>
    <x v="19"/>
    <s v="Sunrisers Hyderabad"/>
    <s v="Rajasthan Royals"/>
    <s v="Rajasthan Royals"/>
    <x v="1"/>
    <x v="0"/>
    <x v="0"/>
    <s v="4"/>
    <s v="N"/>
    <s v="NA"/>
    <x v="1"/>
  </r>
  <r>
    <n v="729289"/>
    <s v="NA"/>
    <d v="2014-04-19T00:00:00"/>
    <x v="6"/>
    <x v="165"/>
    <x v="30"/>
    <s v="Kolkata Knight Riders"/>
    <s v="Delhi Daredevils"/>
    <s v="Kolkata Knight Riders"/>
    <x v="0"/>
    <x v="2"/>
    <x v="0"/>
    <s v="4"/>
    <s v="N"/>
    <s v="NA"/>
    <x v="0"/>
  </r>
  <r>
    <n v="733977"/>
    <s v="Bangalore"/>
    <d v="2014-05-04T00:00:00"/>
    <x v="6"/>
    <x v="19"/>
    <x v="1"/>
    <s v="Royal Challengers Bangalore"/>
    <s v="Sunrisers Hyderabad"/>
    <s v="Royal Challengers Bangalore"/>
    <x v="1"/>
    <x v="4"/>
    <x v="0"/>
    <s v="4"/>
    <s v="N"/>
    <s v="NA"/>
    <x v="1"/>
  </r>
  <r>
    <n v="733981"/>
    <s v="Delhi"/>
    <d v="2014-05-05T00:00:00"/>
    <x v="6"/>
    <x v="47"/>
    <x v="18"/>
    <s v="Delhi Daredevils"/>
    <s v="Chennai Super Kings"/>
    <s v="Chennai Super Kings"/>
    <x v="1"/>
    <x v="5"/>
    <x v="0"/>
    <s v="8"/>
    <s v="N"/>
    <s v="NA"/>
    <x v="1"/>
  </r>
  <r>
    <n v="733985"/>
    <s v="Delhi"/>
    <d v="2014-05-07T00:00:00"/>
    <x v="6"/>
    <x v="17"/>
    <x v="18"/>
    <s v="Delhi Daredevils"/>
    <s v="Kolkata Knight Riders"/>
    <s v="Delhi Daredevils"/>
    <x v="0"/>
    <x v="7"/>
    <x v="0"/>
    <s v="8"/>
    <s v="N"/>
    <s v="NA"/>
    <x v="0"/>
  </r>
  <r>
    <n v="733993"/>
    <s v="Delhi"/>
    <d v="2014-05-10T00:00:00"/>
    <x v="6"/>
    <x v="116"/>
    <x v="18"/>
    <s v="Delhi Daredevils"/>
    <s v="Sunrisers Hyderabad"/>
    <s v="Sunrisers Hyderabad"/>
    <x v="1"/>
    <x v="8"/>
    <x v="0"/>
    <s v="8"/>
    <s v="N"/>
    <s v="D/L"/>
    <x v="1"/>
  </r>
  <r>
    <n v="733995"/>
    <s v="Mumbai"/>
    <d v="2014-05-10T00:00:00"/>
    <x v="6"/>
    <x v="47"/>
    <x v="17"/>
    <s v="Mumbai Indians"/>
    <s v="Chennai Super Kings"/>
    <s v="Chennai Super Kings"/>
    <x v="1"/>
    <x v="5"/>
    <x v="0"/>
    <s v="4"/>
    <s v="N"/>
    <s v="NA"/>
    <x v="1"/>
  </r>
  <r>
    <n v="733997"/>
    <s v="Cuttack"/>
    <d v="2014-05-11T00:00:00"/>
    <x v="6"/>
    <x v="17"/>
    <x v="21"/>
    <s v="Kings XI Punjab"/>
    <s v="Kolkata Knight Riders"/>
    <s v="Kolkata Knight Riders"/>
    <x v="1"/>
    <x v="7"/>
    <x v="0"/>
    <s v="9"/>
    <s v="N"/>
    <s v="NA"/>
    <x v="1"/>
  </r>
  <r>
    <n v="734019"/>
    <s v="Delhi"/>
    <d v="2014-05-19T00:00:00"/>
    <x v="6"/>
    <x v="166"/>
    <x v="18"/>
    <s v="Delhi Daredevils"/>
    <s v="Kings XI Punjab"/>
    <s v="Kings XI Punjab"/>
    <x v="1"/>
    <x v="1"/>
    <x v="0"/>
    <s v="4"/>
    <s v="N"/>
    <s v="NA"/>
    <x v="1"/>
  </r>
  <r>
    <n v="734023"/>
    <s v="Kolkata"/>
    <d v="2014-05-20T00:00:00"/>
    <x v="6"/>
    <x v="38"/>
    <x v="2"/>
    <s v="Kolkata Knight Riders"/>
    <s v="Chennai Super Kings"/>
    <s v="Kolkata Knight Riders"/>
    <x v="1"/>
    <x v="7"/>
    <x v="0"/>
    <s v="8"/>
    <s v="N"/>
    <s v="NA"/>
    <x v="1"/>
  </r>
  <r>
    <n v="734035"/>
    <s v="Bangalore"/>
    <d v="2014-05-24T00:00:00"/>
    <x v="6"/>
    <x v="18"/>
    <x v="1"/>
    <s v="Royal Challengers Bangalore"/>
    <s v="Chennai Super Kings"/>
    <s v="Chennai Super Kings"/>
    <x v="1"/>
    <x v="5"/>
    <x v="0"/>
    <s v="8"/>
    <s v="N"/>
    <s v="NA"/>
    <x v="1"/>
  </r>
  <r>
    <n v="734037"/>
    <s v="Kolkata"/>
    <d v="2014-05-24T00:00:00"/>
    <x v="6"/>
    <x v="2"/>
    <x v="2"/>
    <s v="Kolkata Knight Riders"/>
    <s v="Sunrisers Hyderabad"/>
    <s v="Kolkata Knight Riders"/>
    <x v="1"/>
    <x v="7"/>
    <x v="0"/>
    <s v="4"/>
    <s v="N"/>
    <s v="NA"/>
    <x v="1"/>
  </r>
  <r>
    <n v="734049"/>
    <s v="Bangalore"/>
    <d v="2014-06-01T00:00:00"/>
    <x v="6"/>
    <x v="12"/>
    <x v="1"/>
    <s v="Kolkata Knight Riders"/>
    <s v="Kings XI Punjab"/>
    <s v="Kolkata Knight Riders"/>
    <x v="1"/>
    <x v="7"/>
    <x v="0"/>
    <s v="3"/>
    <s v="N"/>
    <s v="NA"/>
    <x v="1"/>
  </r>
  <r>
    <n v="829713"/>
    <s v="Kolkata"/>
    <d v="2015-04-11T00:00:00"/>
    <x v="7"/>
    <x v="26"/>
    <x v="2"/>
    <s v="Kolkata Knight Riders"/>
    <s v="Royal Challengers Bangalore"/>
    <s v="Royal Challengers Bangalore"/>
    <x v="1"/>
    <x v="4"/>
    <x v="0"/>
    <s v="3"/>
    <s v="N"/>
    <s v="NA"/>
    <x v="1"/>
  </r>
  <r>
    <n v="829715"/>
    <s v="Delhi"/>
    <d v="2015-04-12T00:00:00"/>
    <x v="7"/>
    <x v="167"/>
    <x v="18"/>
    <s v="Delhi Daredevils"/>
    <s v="Rajasthan Royals"/>
    <s v="Rajasthan Royals"/>
    <x v="1"/>
    <x v="0"/>
    <x v="0"/>
    <s v="3"/>
    <s v="N"/>
    <s v="NA"/>
    <x v="1"/>
  </r>
  <r>
    <n v="829719"/>
    <s v="Bangalore"/>
    <d v="2015-04-13T00:00:00"/>
    <x v="7"/>
    <x v="39"/>
    <x v="1"/>
    <s v="Royal Challengers Bangalore"/>
    <s v="Sunrisers Hyderabad"/>
    <s v="Sunrisers Hyderabad"/>
    <x v="1"/>
    <x v="8"/>
    <x v="0"/>
    <s v="8"/>
    <s v="N"/>
    <s v="NA"/>
    <x v="1"/>
  </r>
  <r>
    <n v="829733"/>
    <s v="Pune"/>
    <d v="2015-04-18T00:00:00"/>
    <x v="7"/>
    <x v="58"/>
    <x v="28"/>
    <s v="Kings XI Punjab"/>
    <s v="Kolkata Knight Riders"/>
    <s v="Kolkata Knight Riders"/>
    <x v="1"/>
    <x v="7"/>
    <x v="0"/>
    <s v="4"/>
    <s v="N"/>
    <s v="NA"/>
    <x v="1"/>
  </r>
  <r>
    <n v="829735"/>
    <s v="Ahmedabad"/>
    <d v="2015-04-19T00:00:00"/>
    <x v="7"/>
    <x v="40"/>
    <x v="9"/>
    <s v="Rajasthan Royals"/>
    <s v="Chennai Super Kings"/>
    <s v="Chennai Super Kings"/>
    <x v="0"/>
    <x v="0"/>
    <x v="0"/>
    <s v="8"/>
    <s v="N"/>
    <s v="NA"/>
    <x v="0"/>
  </r>
  <r>
    <n v="829749"/>
    <s v="Ahmedabad"/>
    <d v="2015-04-24T00:00:00"/>
    <x v="7"/>
    <x v="168"/>
    <x v="9"/>
    <s v="Rajasthan Royals"/>
    <s v="Royal Challengers Bangalore"/>
    <s v="Royal Challengers Bangalore"/>
    <x v="1"/>
    <x v="4"/>
    <x v="0"/>
    <s v="9"/>
    <s v="N"/>
    <s v="NA"/>
    <x v="1"/>
  </r>
  <r>
    <n v="829757"/>
    <s v="Delhi"/>
    <d v="2015-04-26T00:00:00"/>
    <x v="7"/>
    <x v="169"/>
    <x v="18"/>
    <s v="Delhi Daredevils"/>
    <s v="Royal Challengers Bangalore"/>
    <s v="Royal Challengers Bangalore"/>
    <x v="1"/>
    <x v="4"/>
    <x v="0"/>
    <s v="10"/>
    <s v="N"/>
    <s v="NA"/>
    <x v="1"/>
  </r>
  <r>
    <n v="829767"/>
    <s v="Delhi"/>
    <d v="2015-05-01T00:00:00"/>
    <x v="7"/>
    <x v="65"/>
    <x v="18"/>
    <s v="Delhi Daredevils"/>
    <s v="Kings XI Punjab"/>
    <s v="Delhi Daredevils"/>
    <x v="1"/>
    <x v="2"/>
    <x v="0"/>
    <s v="9"/>
    <s v="N"/>
    <s v="NA"/>
    <x v="1"/>
  </r>
  <r>
    <n v="829791"/>
    <s v="Kolkata"/>
    <d v="2015-05-09T00:00:00"/>
    <x v="7"/>
    <x v="58"/>
    <x v="2"/>
    <s v="Kolkata Knight Riders"/>
    <s v="Kings XI Punjab"/>
    <s v="Kings XI Punjab"/>
    <x v="0"/>
    <x v="7"/>
    <x v="0"/>
    <s v="1"/>
    <s v="N"/>
    <s v="NA"/>
    <x v="0"/>
  </r>
  <r>
    <n v="829815"/>
    <s v="Hyderabad"/>
    <d v="2015-05-17T00:00:00"/>
    <x v="7"/>
    <x v="170"/>
    <x v="14"/>
    <s v="Sunrisers Hyderabad"/>
    <s v="Mumbai Indians"/>
    <s v="Sunrisers Hyderabad"/>
    <x v="0"/>
    <x v="9"/>
    <x v="0"/>
    <s v="9"/>
    <s v="N"/>
    <s v="NA"/>
    <x v="0"/>
  </r>
  <r>
    <n v="829821"/>
    <s v="Ranchi"/>
    <d v="2015-05-22T00:00:00"/>
    <x v="7"/>
    <x v="41"/>
    <x v="22"/>
    <s v="Chennai Super Kings"/>
    <s v="Royal Challengers Bangalore"/>
    <s v="Chennai Super Kings"/>
    <x v="1"/>
    <x v="5"/>
    <x v="0"/>
    <s v="3"/>
    <s v="N"/>
    <s v="NA"/>
    <x v="1"/>
  </r>
  <r>
    <n v="980901"/>
    <s v="Mumbai"/>
    <d v="2016-04-09T00:00:00"/>
    <x v="8"/>
    <x v="40"/>
    <x v="17"/>
    <s v="Mumbai Indians"/>
    <s v="Rising Pune Supergiants"/>
    <s v="Mumbai Indians"/>
    <x v="0"/>
    <x v="14"/>
    <x v="0"/>
    <s v="9"/>
    <s v="N"/>
    <s v="NA"/>
    <x v="0"/>
  </r>
  <r>
    <n v="980903"/>
    <s v="Kolkata"/>
    <d v="2016-04-10T00:00:00"/>
    <x v="8"/>
    <x v="58"/>
    <x v="2"/>
    <s v="Kolkata Knight Riders"/>
    <s v="Delhi Daredevils"/>
    <s v="Kolkata Knight Riders"/>
    <x v="1"/>
    <x v="7"/>
    <x v="0"/>
    <s v="9"/>
    <s v="N"/>
    <s v="NA"/>
    <x v="1"/>
  </r>
  <r>
    <n v="980913"/>
    <s v="Delhi"/>
    <d v="2016-04-15T00:00:00"/>
    <x v="8"/>
    <x v="24"/>
    <x v="18"/>
    <s v="Delhi Daredevils"/>
    <s v="Kings XI Punjab"/>
    <s v="Delhi Daredevils"/>
    <x v="1"/>
    <x v="2"/>
    <x v="0"/>
    <s v="8"/>
    <s v="N"/>
    <s v="NA"/>
    <x v="1"/>
  </r>
  <r>
    <n v="980915"/>
    <s v="Hyderabad"/>
    <d v="2016-04-16T00:00:00"/>
    <x v="8"/>
    <x v="17"/>
    <x v="14"/>
    <s v="Sunrisers Hyderabad"/>
    <s v="Kolkata Knight Riders"/>
    <s v="Sunrisers Hyderabad"/>
    <x v="0"/>
    <x v="7"/>
    <x v="0"/>
    <s v="8"/>
    <s v="N"/>
    <s v="NA"/>
    <x v="0"/>
  </r>
  <r>
    <n v="980917"/>
    <s v="Mumbai"/>
    <d v="2016-04-16T00:00:00"/>
    <x v="8"/>
    <x v="84"/>
    <x v="17"/>
    <s v="Mumbai Indians"/>
    <s v="Gujarat Lions"/>
    <s v="Gujarat Lions"/>
    <x v="1"/>
    <x v="10"/>
    <x v="0"/>
    <s v="3"/>
    <s v="N"/>
    <s v="NA"/>
    <x v="1"/>
  </r>
  <r>
    <n v="980929"/>
    <s v="Rajkot"/>
    <d v="2016-04-21T00:00:00"/>
    <x v="8"/>
    <x v="126"/>
    <x v="26"/>
    <s v="Gujarat Lions"/>
    <s v="Sunrisers Hyderabad"/>
    <s v="Sunrisers Hyderabad"/>
    <x v="1"/>
    <x v="8"/>
    <x v="0"/>
    <s v="10"/>
    <s v="N"/>
    <s v="NA"/>
    <x v="1"/>
  </r>
  <r>
    <n v="980939"/>
    <s v="Pune"/>
    <d v="2016-04-24T00:00:00"/>
    <x v="8"/>
    <x v="54"/>
    <x v="28"/>
    <s v="Rising Pune Supergiants"/>
    <s v="Kolkata Knight Riders"/>
    <s v="Kolkata Knight Riders"/>
    <x v="1"/>
    <x v="7"/>
    <x v="0"/>
    <s v="2"/>
    <s v="N"/>
    <s v="NA"/>
    <x v="1"/>
  </r>
  <r>
    <n v="980949"/>
    <s v="Pune"/>
    <d v="2016-04-29T00:00:00"/>
    <x v="8"/>
    <x v="47"/>
    <x v="28"/>
    <s v="Rising Pune Supergiants"/>
    <s v="Gujarat Lions"/>
    <s v="Gujarat Lions"/>
    <x v="1"/>
    <x v="10"/>
    <x v="0"/>
    <s v="3"/>
    <s v="N"/>
    <s v="NA"/>
    <x v="1"/>
  </r>
  <r>
    <n v="980957"/>
    <s v="Pune"/>
    <d v="2016-05-01T00:00:00"/>
    <x v="8"/>
    <x v="10"/>
    <x v="28"/>
    <s v="Rising Pune Supergiants"/>
    <s v="Mumbai Indians"/>
    <s v="Mumbai Indians"/>
    <x v="1"/>
    <x v="9"/>
    <x v="0"/>
    <s v="8"/>
    <s v="N"/>
    <s v="NA"/>
    <x v="1"/>
  </r>
  <r>
    <n v="980961"/>
    <s v="Rajkot"/>
    <d v="2016-05-03T00:00:00"/>
    <x v="8"/>
    <x v="59"/>
    <x v="26"/>
    <s v="Gujarat Lions"/>
    <s v="Delhi Daredevils"/>
    <s v="Delhi Daredevils"/>
    <x v="1"/>
    <x v="2"/>
    <x v="0"/>
    <s v="8"/>
    <s v="N"/>
    <s v="NA"/>
    <x v="1"/>
  </r>
  <r>
    <n v="980989"/>
    <s v="Kolkata"/>
    <d v="2016-05-14T00:00:00"/>
    <x v="8"/>
    <x v="2"/>
    <x v="2"/>
    <s v="Kolkata Knight Riders"/>
    <s v="Rising Pune Supergiants"/>
    <s v="Rising Pune Supergiants"/>
    <x v="0"/>
    <x v="7"/>
    <x v="0"/>
    <s v="8"/>
    <s v="N"/>
    <s v="D/L"/>
    <x v="0"/>
  </r>
  <r>
    <n v="980995"/>
    <s v="Kolkata"/>
    <d v="2016-05-16T00:00:00"/>
    <x v="8"/>
    <x v="45"/>
    <x v="2"/>
    <s v="Kolkata Knight Riders"/>
    <s v="Royal Challengers Bangalore"/>
    <s v="Royal Challengers Bangalore"/>
    <x v="1"/>
    <x v="4"/>
    <x v="0"/>
    <s v="9"/>
    <s v="N"/>
    <s v="NA"/>
    <x v="1"/>
  </r>
  <r>
    <n v="981005"/>
    <s v="Visakhapatnam"/>
    <d v="2016-05-21T00:00:00"/>
    <x v="8"/>
    <x v="18"/>
    <x v="23"/>
    <s v="Rising Pune Supergiants"/>
    <s v="Kings XI Punjab"/>
    <s v="Kings XI Punjab"/>
    <x v="0"/>
    <x v="14"/>
    <x v="0"/>
    <s v="4"/>
    <s v="N"/>
    <s v="NA"/>
    <x v="0"/>
  </r>
  <r>
    <n v="981013"/>
    <s v="Bangalore"/>
    <d v="2016-05-24T00:00:00"/>
    <x v="8"/>
    <x v="19"/>
    <x v="1"/>
    <s v="Gujarat Lions"/>
    <s v="Royal Challengers Bangalore"/>
    <s v="Royal Challengers Bangalore"/>
    <x v="1"/>
    <x v="4"/>
    <x v="0"/>
    <s v="4"/>
    <s v="N"/>
    <s v="NA"/>
    <x v="1"/>
  </r>
  <r>
    <n v="981017"/>
    <s v="Delhi"/>
    <d v="2016-05-27T00:00:00"/>
    <x v="8"/>
    <x v="39"/>
    <x v="18"/>
    <s v="Gujarat Lions"/>
    <s v="Sunrisers Hyderabad"/>
    <s v="Sunrisers Hyderabad"/>
    <x v="1"/>
    <x v="8"/>
    <x v="0"/>
    <s v="4"/>
    <s v="N"/>
    <s v="NA"/>
    <x v="1"/>
  </r>
  <r>
    <n v="1082593"/>
    <s v="Rajkot"/>
    <d v="2017-04-07T00:00:00"/>
    <x v="9"/>
    <x v="53"/>
    <x v="26"/>
    <s v="Gujarat Lions"/>
    <s v="Kolkata Knight Riders"/>
    <s v="Kolkata Knight Riders"/>
    <x v="1"/>
    <x v="7"/>
    <x v="0"/>
    <s v="10"/>
    <s v="N"/>
    <s v="NA"/>
    <x v="1"/>
  </r>
  <r>
    <n v="1082596"/>
    <s v="Hyderabad"/>
    <d v="2017-04-09T00:00:00"/>
    <x v="9"/>
    <x v="101"/>
    <x v="14"/>
    <s v="Sunrisers Hyderabad"/>
    <s v="Gujarat Lions"/>
    <s v="Sunrisers Hyderabad"/>
    <x v="1"/>
    <x v="8"/>
    <x v="0"/>
    <s v="9"/>
    <s v="N"/>
    <s v="NA"/>
    <x v="1"/>
  </r>
  <r>
    <n v="1082597"/>
    <s v="Mumbai"/>
    <d v="2017-04-09T00:00:00"/>
    <x v="9"/>
    <x v="49"/>
    <x v="17"/>
    <s v="Mumbai Indians"/>
    <s v="Kolkata Knight Riders"/>
    <s v="Mumbai Indians"/>
    <x v="1"/>
    <x v="9"/>
    <x v="0"/>
    <s v="4"/>
    <s v="N"/>
    <s v="NA"/>
    <x v="1"/>
  </r>
  <r>
    <n v="1082598"/>
    <s v="Indore"/>
    <d v="2017-04-10T00:00:00"/>
    <x v="9"/>
    <x v="166"/>
    <x v="15"/>
    <s v="Kings XI Punjab"/>
    <s v="Royal Challengers Bangalore"/>
    <s v="Royal Challengers Bangalore"/>
    <x v="0"/>
    <x v="1"/>
    <x v="0"/>
    <s v="8"/>
    <s v="N"/>
    <s v="NA"/>
    <x v="0"/>
  </r>
  <r>
    <n v="1082600"/>
    <s v="Mumbai"/>
    <d v="2017-04-12T00:00:00"/>
    <x v="9"/>
    <x v="171"/>
    <x v="17"/>
    <s v="Mumbai Indians"/>
    <s v="Sunrisers Hyderabad"/>
    <s v="Mumbai Indians"/>
    <x v="1"/>
    <x v="9"/>
    <x v="0"/>
    <s v="4"/>
    <s v="N"/>
    <s v="NA"/>
    <x v="1"/>
  </r>
  <r>
    <n v="1082601"/>
    <s v="Kolkata"/>
    <d v="2017-04-13T00:00:00"/>
    <x v="9"/>
    <x v="30"/>
    <x v="2"/>
    <s v="Kolkata Knight Riders"/>
    <s v="Kings XI Punjab"/>
    <s v="Kolkata Knight Riders"/>
    <x v="1"/>
    <x v="7"/>
    <x v="0"/>
    <s v="8"/>
    <s v="N"/>
    <s v="NA"/>
    <x v="1"/>
  </r>
  <r>
    <n v="1082602"/>
    <s v="Bangalore"/>
    <d v="2017-04-14T00:00:00"/>
    <x v="9"/>
    <x v="86"/>
    <x v="1"/>
    <s v="Royal Challengers Bangalore"/>
    <s v="Mumbai Indians"/>
    <s v="Mumbai Indians"/>
    <x v="1"/>
    <x v="9"/>
    <x v="0"/>
    <s v="4"/>
    <s v="N"/>
    <s v="NA"/>
    <x v="1"/>
  </r>
  <r>
    <n v="1082608"/>
    <s v="Delhi"/>
    <d v="2017-04-17T00:00:00"/>
    <x v="9"/>
    <x v="65"/>
    <x v="18"/>
    <s v="Delhi Daredevils"/>
    <s v="Kolkata Knight Riders"/>
    <s v="Delhi Daredevils"/>
    <x v="0"/>
    <x v="7"/>
    <x v="0"/>
    <s v="4"/>
    <s v="N"/>
    <s v="NA"/>
    <x v="0"/>
  </r>
  <r>
    <n v="1082612"/>
    <s v="Indore"/>
    <d v="2017-04-20T00:00:00"/>
    <x v="9"/>
    <x v="102"/>
    <x v="15"/>
    <s v="Kings XI Punjab"/>
    <s v="Mumbai Indians"/>
    <s v="Mumbai Indians"/>
    <x v="1"/>
    <x v="9"/>
    <x v="0"/>
    <s v="8"/>
    <s v="N"/>
    <s v="NA"/>
    <x v="1"/>
  </r>
  <r>
    <n v="1082613"/>
    <s v="Kolkata"/>
    <d v="2017-04-21T00:00:00"/>
    <x v="9"/>
    <x v="25"/>
    <x v="2"/>
    <s v="Kolkata Knight Riders"/>
    <s v="Gujarat Lions"/>
    <s v="Gujarat Lions"/>
    <x v="1"/>
    <x v="10"/>
    <x v="0"/>
    <s v="4"/>
    <s v="N"/>
    <s v="NA"/>
    <x v="1"/>
  </r>
  <r>
    <n v="1082626"/>
    <s v="Chandigarh"/>
    <d v="2017-04-30T00:00:00"/>
    <x v="9"/>
    <x v="122"/>
    <x v="25"/>
    <s v="Kings XI Punjab"/>
    <s v="Delhi Daredevils"/>
    <s v="Kings XI Punjab"/>
    <x v="1"/>
    <x v="1"/>
    <x v="0"/>
    <s v="10"/>
    <s v="N"/>
    <s v="NA"/>
    <x v="1"/>
  </r>
  <r>
    <n v="1082631"/>
    <s v="Kolkata"/>
    <d v="2017-05-03T00:00:00"/>
    <x v="9"/>
    <x v="172"/>
    <x v="2"/>
    <s v="Kolkata Knight Riders"/>
    <s v="Rising Pune Supergiants"/>
    <s v="Rising Pune Supergiant"/>
    <x v="1"/>
    <x v="11"/>
    <x v="0"/>
    <s v="4"/>
    <s v="N"/>
    <s v="NA"/>
    <x v="1"/>
  </r>
  <r>
    <n v="1082640"/>
    <s v="Kanpur"/>
    <d v="2017-05-10T00:00:00"/>
    <x v="9"/>
    <x v="134"/>
    <x v="27"/>
    <s v="Gujarat Lions"/>
    <s v="Delhi Daredevils"/>
    <s v="Delhi Daredevils"/>
    <x v="1"/>
    <x v="2"/>
    <x v="0"/>
    <s v="2"/>
    <s v="N"/>
    <s v="NA"/>
    <x v="1"/>
  </r>
  <r>
    <n v="1082643"/>
    <s v="Kanpur"/>
    <d v="2017-05-13T00:00:00"/>
    <x v="9"/>
    <x v="173"/>
    <x v="27"/>
    <s v="Gujarat Lions"/>
    <s v="Sunrisers Hyderabad"/>
    <s v="Sunrisers Hyderabad"/>
    <x v="1"/>
    <x v="8"/>
    <x v="0"/>
    <s v="8"/>
    <s v="N"/>
    <s v="NA"/>
    <x v="1"/>
  </r>
  <r>
    <n v="1082645"/>
    <s v="Pune"/>
    <d v="2017-05-14T00:00:00"/>
    <x v="9"/>
    <x v="106"/>
    <x v="28"/>
    <s v="Rising Pune Supergiants"/>
    <s v="Kings XI Punjab"/>
    <s v="Rising Pune Supergiant"/>
    <x v="1"/>
    <x v="11"/>
    <x v="0"/>
    <s v="9"/>
    <s v="N"/>
    <s v="NA"/>
    <x v="1"/>
  </r>
  <r>
    <n v="1136561"/>
    <s v="Mumbai"/>
    <d v="2018-04-07T00:00:00"/>
    <x v="10"/>
    <x v="174"/>
    <x v="17"/>
    <s v="Mumbai Indians"/>
    <s v="Chennai Super Kings"/>
    <s v="Chennai Super Kings"/>
    <x v="1"/>
    <x v="5"/>
    <x v="0"/>
    <s v="1"/>
    <s v="N"/>
    <s v="NA"/>
    <x v="1"/>
  </r>
  <r>
    <n v="1136563"/>
    <s v="Kolkata"/>
    <d v="2018-04-08T00:00:00"/>
    <x v="10"/>
    <x v="30"/>
    <x v="2"/>
    <s v="Kolkata Knight Riders"/>
    <s v="Royal Challengers Bangalore"/>
    <s v="Kolkata Knight Riders"/>
    <x v="1"/>
    <x v="7"/>
    <x v="0"/>
    <s v="4"/>
    <s v="N"/>
    <s v="NA"/>
    <x v="1"/>
  </r>
  <r>
    <n v="1136564"/>
    <s v="Hyderabad"/>
    <d v="2018-04-09T00:00:00"/>
    <x v="10"/>
    <x v="99"/>
    <x v="14"/>
    <s v="Sunrisers Hyderabad"/>
    <s v="Rajasthan Royals"/>
    <s v="Sunrisers Hyderabad"/>
    <x v="1"/>
    <x v="8"/>
    <x v="0"/>
    <s v="9"/>
    <s v="N"/>
    <s v="NA"/>
    <x v="1"/>
  </r>
  <r>
    <n v="1136567"/>
    <s v="Hyderabad"/>
    <d v="2018-04-12T00:00:00"/>
    <x v="10"/>
    <x v="101"/>
    <x v="14"/>
    <s v="Sunrisers Hyderabad"/>
    <s v="Mumbai Indians"/>
    <s v="Sunrisers Hyderabad"/>
    <x v="1"/>
    <x v="8"/>
    <x v="0"/>
    <s v="1"/>
    <s v="N"/>
    <s v="NA"/>
    <x v="1"/>
  </r>
  <r>
    <n v="1136568"/>
    <s v="Bengaluru"/>
    <d v="2018-04-13T00:00:00"/>
    <x v="10"/>
    <x v="29"/>
    <x v="29"/>
    <s v="Royal Challengers Bangalore"/>
    <s v="Kings XI Punjab"/>
    <s v="Royal Challengers Bangalore"/>
    <x v="1"/>
    <x v="4"/>
    <x v="0"/>
    <s v="4"/>
    <s v="N"/>
    <s v="NA"/>
    <x v="1"/>
  </r>
  <r>
    <n v="1136578"/>
    <s v="Kolkata"/>
    <d v="2018-04-21T00:00:00"/>
    <x v="10"/>
    <x v="52"/>
    <x v="2"/>
    <s v="Kolkata Knight Riders"/>
    <s v="Kings XI Punjab"/>
    <s v="Kings XI Punjab"/>
    <x v="1"/>
    <x v="1"/>
    <x v="0"/>
    <s v="9"/>
    <s v="N"/>
    <s v="D/L"/>
    <x v="1"/>
  </r>
  <r>
    <n v="1136581"/>
    <s v="Jaipur"/>
    <d v="2018-04-22T00:00:00"/>
    <x v="10"/>
    <x v="175"/>
    <x v="0"/>
    <s v="Rajasthan Royals"/>
    <s v="Mumbai Indians"/>
    <s v="Mumbai Indians"/>
    <x v="0"/>
    <x v="0"/>
    <x v="0"/>
    <s v="3"/>
    <s v="N"/>
    <s v="NA"/>
    <x v="0"/>
  </r>
  <r>
    <n v="1136587"/>
    <s v="Pune"/>
    <d v="2018-04-28T00:00:00"/>
    <x v="10"/>
    <x v="10"/>
    <x v="28"/>
    <s v="Chennai Super Kings"/>
    <s v="Mumbai Indians"/>
    <s v="Mumbai Indians"/>
    <x v="1"/>
    <x v="9"/>
    <x v="0"/>
    <s v="8"/>
    <s v="N"/>
    <s v="NA"/>
    <x v="1"/>
  </r>
  <r>
    <n v="1136602"/>
    <s v="Delhi"/>
    <d v="2018-05-10T00:00:00"/>
    <x v="10"/>
    <x v="99"/>
    <x v="18"/>
    <s v="Delhi Daredevils"/>
    <s v="Sunrisers Hyderabad"/>
    <s v="Delhi Daredevils"/>
    <x v="0"/>
    <x v="8"/>
    <x v="0"/>
    <s v="9"/>
    <s v="N"/>
    <s v="NA"/>
    <x v="0"/>
  </r>
  <r>
    <n v="1136603"/>
    <s v="Jaipur"/>
    <d v="2018-05-11T00:00:00"/>
    <x v="10"/>
    <x v="102"/>
    <x v="0"/>
    <s v="Rajasthan Royals"/>
    <s v="Chennai Super Kings"/>
    <s v="Chennai Super Kings"/>
    <x v="0"/>
    <x v="0"/>
    <x v="0"/>
    <s v="4"/>
    <s v="N"/>
    <s v="NA"/>
    <x v="0"/>
  </r>
  <r>
    <n v="1136606"/>
    <s v="Pune"/>
    <d v="2018-05-13T00:00:00"/>
    <x v="10"/>
    <x v="89"/>
    <x v="28"/>
    <s v="Chennai Super Kings"/>
    <s v="Sunrisers Hyderabad"/>
    <s v="Chennai Super Kings"/>
    <x v="1"/>
    <x v="5"/>
    <x v="0"/>
    <s v="8"/>
    <s v="N"/>
    <s v="NA"/>
    <x v="1"/>
  </r>
  <r>
    <n v="1136608"/>
    <s v="Indore"/>
    <d v="2018-05-14T00:00:00"/>
    <x v="10"/>
    <x v="29"/>
    <x v="15"/>
    <s v="Kings XI Punjab"/>
    <s v="Royal Challengers Bangalore"/>
    <s v="Royal Challengers Bangalore"/>
    <x v="1"/>
    <x v="4"/>
    <x v="0"/>
    <s v="10"/>
    <s v="N"/>
    <s v="NA"/>
    <x v="1"/>
  </r>
  <r>
    <n v="1136617"/>
    <s v="Mumbai"/>
    <d v="2018-05-22T00:00:00"/>
    <x v="10"/>
    <x v="60"/>
    <x v="17"/>
    <s v="Sunrisers Hyderabad"/>
    <s v="Chennai Super Kings"/>
    <s v="Chennai Super Kings"/>
    <x v="1"/>
    <x v="5"/>
    <x v="0"/>
    <s v="2"/>
    <s v="N"/>
    <s v="NA"/>
    <x v="1"/>
  </r>
  <r>
    <n v="1136620"/>
    <s v="Mumbai"/>
    <d v="2018-05-27T00:00:00"/>
    <x v="10"/>
    <x v="0"/>
    <x v="17"/>
    <s v="Chennai Super Kings"/>
    <s v="Sunrisers Hyderabad"/>
    <s v="Chennai Super Kings"/>
    <x v="1"/>
    <x v="5"/>
    <x v="0"/>
    <s v="8"/>
    <s v="N"/>
    <s v="NA"/>
    <x v="1"/>
  </r>
  <r>
    <n v="1175364"/>
    <s v="Chandigarh"/>
    <d v="2019-03-30T00:00:00"/>
    <x v="11"/>
    <x v="124"/>
    <x v="25"/>
    <s v="Kings XI Punjab"/>
    <s v="Mumbai Indians"/>
    <s v="Kings XI Punjab"/>
    <x v="1"/>
    <x v="1"/>
    <x v="0"/>
    <s v="8"/>
    <s v="N"/>
    <s v="NA"/>
    <x v="1"/>
  </r>
  <r>
    <n v="1178395"/>
    <s v="Bengaluru"/>
    <d v="2019-04-07T00:00:00"/>
    <x v="11"/>
    <x v="176"/>
    <x v="29"/>
    <s v="Royal Challengers Bangalore"/>
    <s v="Delhi Capitals"/>
    <s v="Delhi Capitals"/>
    <x v="1"/>
    <x v="12"/>
    <x v="0"/>
    <s v="4"/>
    <s v="N"/>
    <s v="NA"/>
    <x v="1"/>
  </r>
  <r>
    <n v="1178396"/>
    <s v="Jaipur"/>
    <d v="2019-04-07T00:00:00"/>
    <x v="11"/>
    <x v="177"/>
    <x v="0"/>
    <s v="Rajasthan Royals"/>
    <s v="Kolkata Knight Riders"/>
    <s v="Kolkata Knight Riders"/>
    <x v="1"/>
    <x v="7"/>
    <x v="0"/>
    <s v="8"/>
    <s v="N"/>
    <s v="NA"/>
    <x v="1"/>
  </r>
  <r>
    <n v="1178399"/>
    <s v="Mumbai"/>
    <d v="2019-04-10T00:00:00"/>
    <x v="11"/>
    <x v="86"/>
    <x v="17"/>
    <s v="Mumbai Indians"/>
    <s v="Kings XI Punjab"/>
    <s v="Mumbai Indians"/>
    <x v="1"/>
    <x v="9"/>
    <x v="0"/>
    <s v="3"/>
    <s v="N"/>
    <s v="NA"/>
    <x v="1"/>
  </r>
  <r>
    <n v="1178400"/>
    <s v="Jaipur"/>
    <d v="2019-04-11T00:00:00"/>
    <x v="11"/>
    <x v="18"/>
    <x v="0"/>
    <s v="Rajasthan Royals"/>
    <s v="Chennai Super Kings"/>
    <s v="Chennai Super Kings"/>
    <x v="1"/>
    <x v="5"/>
    <x v="0"/>
    <s v="4"/>
    <s v="N"/>
    <s v="NA"/>
    <x v="1"/>
  </r>
  <r>
    <n v="1178402"/>
    <s v="Mumbai"/>
    <d v="2019-04-13T00:00:00"/>
    <x v="11"/>
    <x v="102"/>
    <x v="17"/>
    <s v="Mumbai Indians"/>
    <s v="Rajasthan Royals"/>
    <s v="Rajasthan Royals"/>
    <x v="1"/>
    <x v="0"/>
    <x v="0"/>
    <s v="4"/>
    <s v="N"/>
    <s v="NA"/>
    <x v="1"/>
  </r>
  <r>
    <n v="1178403"/>
    <s v="Chandigarh"/>
    <d v="2019-04-13T00:00:00"/>
    <x v="11"/>
    <x v="19"/>
    <x v="25"/>
    <s v="Kings XI Punjab"/>
    <s v="Royal Challengers Bangalore"/>
    <s v="Royal Challengers Bangalore"/>
    <x v="1"/>
    <x v="4"/>
    <x v="0"/>
    <s v="8"/>
    <s v="N"/>
    <s v="NA"/>
    <x v="1"/>
  </r>
  <r>
    <n v="1178413"/>
    <s v="Hyderabad"/>
    <d v="2019-04-21T00:00:00"/>
    <x v="11"/>
    <x v="178"/>
    <x v="14"/>
    <s v="Sunrisers Hyderabad"/>
    <s v="Kolkata Knight Riders"/>
    <s v="Sunrisers Hyderabad"/>
    <x v="1"/>
    <x v="8"/>
    <x v="0"/>
    <s v="9"/>
    <s v="N"/>
    <s v="NA"/>
    <x v="1"/>
  </r>
  <r>
    <n v="1178418"/>
    <s v="Kolkata"/>
    <d v="2019-04-25T00:00:00"/>
    <x v="11"/>
    <x v="169"/>
    <x v="2"/>
    <s v="Kolkata Knight Riders"/>
    <s v="Rajasthan Royals"/>
    <s v="Rajasthan Royals"/>
    <x v="1"/>
    <x v="0"/>
    <x v="0"/>
    <s v="3"/>
    <s v="N"/>
    <s v="NA"/>
    <x v="1"/>
  </r>
  <r>
    <n v="1178429"/>
    <s v="Bengaluru"/>
    <d v="2019-05-04T00:00:00"/>
    <x v="11"/>
    <x v="179"/>
    <x v="29"/>
    <s v="Royal Challengers Bangalore"/>
    <s v="Sunrisers Hyderabad"/>
    <s v="Royal Challengers Bangalore"/>
    <x v="1"/>
    <x v="4"/>
    <x v="0"/>
    <s v="4"/>
    <s v="N"/>
    <s v="NA"/>
    <x v="1"/>
  </r>
  <r>
    <n v="1178431"/>
    <s v="Mumbai"/>
    <d v="2019-05-05T00:00:00"/>
    <x v="11"/>
    <x v="42"/>
    <x v="17"/>
    <s v="Mumbai Indians"/>
    <s v="Kolkata Knight Riders"/>
    <s v="Mumbai Indians"/>
    <x v="1"/>
    <x v="9"/>
    <x v="0"/>
    <s v="9"/>
    <s v="N"/>
    <s v="NA"/>
    <x v="1"/>
  </r>
  <r>
    <n v="1181766"/>
    <s v="Visakhapatnam"/>
    <d v="2019-05-08T00:00:00"/>
    <x v="11"/>
    <x v="59"/>
    <x v="23"/>
    <s v="Delhi Capitals"/>
    <s v="Sunrisers Hyderabad"/>
    <s v="Delhi Capitals"/>
    <x v="1"/>
    <x v="12"/>
    <x v="0"/>
    <s v="2"/>
    <s v="N"/>
    <s v="NA"/>
    <x v="1"/>
  </r>
  <r>
    <n v="1216494"/>
    <s v="Abu Dhabi"/>
    <d v="2020-10-21T00:00:00"/>
    <x v="12"/>
    <x v="173"/>
    <x v="19"/>
    <s v="Kolkata Knight Riders"/>
    <s v="Royal Challengers Bangalore"/>
    <s v="Kolkata Knight Riders"/>
    <x v="0"/>
    <x v="4"/>
    <x v="0"/>
    <s v="8"/>
    <s v="N"/>
    <s v="NA"/>
    <x v="0"/>
  </r>
  <r>
    <n v="1216495"/>
    <s v="Sharjah"/>
    <d v="2020-11-03T00:00:00"/>
    <x v="12"/>
    <x v="83"/>
    <x v="20"/>
    <s v="Mumbai Indians"/>
    <s v="Sunrisers Hyderabad"/>
    <s v="Sunrisers Hyderabad"/>
    <x v="1"/>
    <x v="8"/>
    <x v="0"/>
    <s v="10"/>
    <s v="N"/>
    <s v="NA"/>
    <x v="1"/>
  </r>
  <r>
    <n v="1216506"/>
    <s v="Abu Dhabi"/>
    <d v="2020-11-01T00:00:00"/>
    <x v="12"/>
    <x v="62"/>
    <x v="19"/>
    <s v="Kings XI Punjab"/>
    <s v="Chennai Super Kings"/>
    <s v="Chennai Super Kings"/>
    <x v="1"/>
    <x v="5"/>
    <x v="0"/>
    <s v="9"/>
    <s v="N"/>
    <s v="NA"/>
    <x v="1"/>
  </r>
  <r>
    <n v="1216513"/>
    <s v="Dubai"/>
    <d v="2020-10-04T00:00:00"/>
    <x v="12"/>
    <x v="0"/>
    <x v="30"/>
    <s v="Kings XI Punjab"/>
    <s v="Chennai Super Kings"/>
    <s v="Kings XI Punjab"/>
    <x v="0"/>
    <x v="5"/>
    <x v="0"/>
    <s v="10"/>
    <s v="N"/>
    <s v="NA"/>
    <x v="0"/>
  </r>
  <r>
    <n v="1216514"/>
    <s v="Abu Dhabi"/>
    <d v="2020-10-03T00:00:00"/>
    <x v="12"/>
    <x v="164"/>
    <x v="19"/>
    <s v="Rajasthan Royals"/>
    <s v="Royal Challengers Bangalore"/>
    <s v="Rajasthan Royals"/>
    <x v="0"/>
    <x v="4"/>
    <x v="0"/>
    <s v="8"/>
    <s v="N"/>
    <s v="NA"/>
    <x v="0"/>
  </r>
  <r>
    <n v="1216518"/>
    <s v="Dubai"/>
    <d v="2020-10-22T00:00:00"/>
    <x v="12"/>
    <x v="12"/>
    <x v="30"/>
    <s v="Rajasthan Royals"/>
    <s v="Sunrisers Hyderabad"/>
    <s v="Sunrisers Hyderabad"/>
    <x v="1"/>
    <x v="8"/>
    <x v="0"/>
    <s v="8"/>
    <s v="N"/>
    <s v="NA"/>
    <x v="1"/>
  </r>
  <r>
    <n v="1216520"/>
    <s v="Sharjah"/>
    <d v="2020-10-26T00:00:00"/>
    <x v="12"/>
    <x v="26"/>
    <x v="20"/>
    <s v="Kolkata Knight Riders"/>
    <s v="Kings XI Punjab"/>
    <s v="Kings XI Punjab"/>
    <x v="1"/>
    <x v="1"/>
    <x v="0"/>
    <s v="8"/>
    <s v="N"/>
    <s v="NA"/>
    <x v="1"/>
  </r>
  <r>
    <n v="1216521"/>
    <s v="Sharjah"/>
    <d v="2020-10-23T00:00:00"/>
    <x v="12"/>
    <x v="136"/>
    <x v="20"/>
    <s v="Chennai Super Kings"/>
    <s v="Mumbai Indians"/>
    <s v="Mumbai Indians"/>
    <x v="1"/>
    <x v="9"/>
    <x v="0"/>
    <s v="10"/>
    <s v="N"/>
    <s v="NA"/>
    <x v="1"/>
  </r>
  <r>
    <n v="1216526"/>
    <s v="Abu Dhabi"/>
    <d v="2020-10-16T00:00:00"/>
    <x v="12"/>
    <x v="94"/>
    <x v="19"/>
    <s v="Kolkata Knight Riders"/>
    <s v="Mumbai Indians"/>
    <s v="Kolkata Knight Riders"/>
    <x v="0"/>
    <x v="9"/>
    <x v="0"/>
    <s v="8"/>
    <s v="N"/>
    <s v="NA"/>
    <x v="0"/>
  </r>
  <r>
    <n v="1216527"/>
    <s v="Sharjah"/>
    <d v="2020-09-27T00:00:00"/>
    <x v="12"/>
    <x v="162"/>
    <x v="20"/>
    <s v="Kings XI Punjab"/>
    <s v="Rajasthan Royals"/>
    <s v="Rajasthan Royals"/>
    <x v="1"/>
    <x v="0"/>
    <x v="0"/>
    <s v="4"/>
    <s v="N"/>
    <s v="NA"/>
    <x v="1"/>
  </r>
  <r>
    <n v="1216531"/>
    <s v="Sharjah"/>
    <d v="2020-10-15T00:00:00"/>
    <x v="12"/>
    <x v="52"/>
    <x v="20"/>
    <s v="Royal Challengers Bangalore"/>
    <s v="Kings XI Punjab"/>
    <s v="Royal Challengers Bangalore"/>
    <x v="0"/>
    <x v="1"/>
    <x v="0"/>
    <s v="8"/>
    <s v="N"/>
    <s v="NA"/>
    <x v="0"/>
  </r>
  <r>
    <n v="1216535"/>
    <s v="Dubai"/>
    <d v="2020-10-31T00:00:00"/>
    <x v="12"/>
    <x v="180"/>
    <x v="30"/>
    <s v="Delhi Capitals"/>
    <s v="Mumbai Indians"/>
    <s v="Mumbai Indians"/>
    <x v="1"/>
    <x v="9"/>
    <x v="0"/>
    <s v="9"/>
    <s v="N"/>
    <s v="NA"/>
    <x v="1"/>
  </r>
  <r>
    <n v="1216541"/>
    <s v="Abu Dhabi"/>
    <d v="2020-10-25T00:00:00"/>
    <x v="12"/>
    <x v="108"/>
    <x v="19"/>
    <s v="Mumbai Indians"/>
    <s v="Rajasthan Royals"/>
    <s v="Mumbai Indians"/>
    <x v="0"/>
    <x v="0"/>
    <x v="0"/>
    <s v="8"/>
    <s v="N"/>
    <s v="NA"/>
    <x v="0"/>
  </r>
  <r>
    <n v="1216544"/>
    <s v="Dubai"/>
    <d v="2020-10-25T00:00:00"/>
    <x v="12"/>
    <x v="62"/>
    <x v="30"/>
    <s v="Royal Challengers Bangalore"/>
    <s v="Chennai Super Kings"/>
    <s v="Royal Challengers Bangalore"/>
    <x v="0"/>
    <x v="5"/>
    <x v="0"/>
    <s v="8"/>
    <s v="N"/>
    <s v="NA"/>
    <x v="0"/>
  </r>
  <r>
    <n v="336022"/>
    <s v="Delhi"/>
    <d v="2008-05-17T00:00:00"/>
    <x v="0"/>
    <x v="7"/>
    <x v="18"/>
    <s v="Delhi Daredevils"/>
    <s v="Kings XI Punjab"/>
    <s v="Delhi Daredevils"/>
    <x v="0"/>
    <x v="1"/>
    <x v="1"/>
    <s v="6"/>
    <s v="N"/>
    <s v="D/L"/>
    <x v="0"/>
  </r>
  <r>
    <n v="336025"/>
    <s v="Kolkata"/>
    <d v="2008-05-18T00:00:00"/>
    <x v="0"/>
    <x v="143"/>
    <x v="2"/>
    <s v="Kolkata Knight Riders"/>
    <s v="Chennai Super Kings"/>
    <s v="Kolkata Knight Riders"/>
    <x v="0"/>
    <x v="5"/>
    <x v="1"/>
    <s v="3"/>
    <s v="N"/>
    <s v="D/L"/>
    <x v="0"/>
  </r>
  <r>
    <n v="392186"/>
    <s v="Durban"/>
    <d v="2009-04-21T00:00:00"/>
    <x v="1"/>
    <x v="26"/>
    <x v="5"/>
    <s v="Kings XI Punjab"/>
    <s v="Kolkata Knight Riders"/>
    <s v="Kolkata Knight Riders"/>
    <x v="1"/>
    <x v="7"/>
    <x v="1"/>
    <s v="11"/>
    <s v="N"/>
    <s v="D/L"/>
    <x v="1"/>
  </r>
  <r>
    <n v="392214"/>
    <s v="Centurion"/>
    <d v="2009-05-07T00:00:00"/>
    <x v="1"/>
    <x v="70"/>
    <x v="6"/>
    <s v="Chennai Super Kings"/>
    <s v="Kings XI Punjab"/>
    <s v="Chennai Super Kings"/>
    <x v="0"/>
    <x v="5"/>
    <x v="1"/>
    <s v="12"/>
    <s v="N"/>
    <s v="D/L"/>
    <x v="1"/>
  </r>
  <r>
    <n v="501245"/>
    <s v="Kolkata"/>
    <d v="2011-05-07T00:00:00"/>
    <x v="3"/>
    <x v="156"/>
    <x v="2"/>
    <s v="Kolkata Knight Riders"/>
    <s v="Chennai Super Kings"/>
    <s v="Chennai Super Kings"/>
    <x v="0"/>
    <x v="7"/>
    <x v="1"/>
    <s v="10"/>
    <s v="N"/>
    <s v="D/L"/>
    <x v="0"/>
  </r>
  <r>
    <n v="829743"/>
    <s v="Visakhapatnam"/>
    <d v="2015-04-22T00:00:00"/>
    <x v="7"/>
    <x v="39"/>
    <x v="23"/>
    <s v="Sunrisers Hyderabad"/>
    <s v="Kolkata Knight Riders"/>
    <s v="Kolkata Knight Riders"/>
    <x v="1"/>
    <x v="8"/>
    <x v="1"/>
    <s v="16"/>
    <s v="N"/>
    <s v="D/L"/>
    <x v="0"/>
  </r>
  <r>
    <n v="980943"/>
    <s v="Hyderabad"/>
    <d v="2016-04-26T00:00:00"/>
    <x v="8"/>
    <x v="181"/>
    <x v="14"/>
    <s v="Sunrisers Hyderabad"/>
    <s v="Rising Pune Supergiants"/>
    <s v="Rising Pune Supergiants"/>
    <x v="1"/>
    <x v="14"/>
    <x v="1"/>
    <s v="34"/>
    <s v="N"/>
    <s v="D/L"/>
    <x v="1"/>
  </r>
  <r>
    <n v="980997"/>
    <s v="Visakhapatnam"/>
    <d v="2016-05-17T00:00:00"/>
    <x v="8"/>
    <x v="181"/>
    <x v="23"/>
    <s v="Rising Pune Supergiants"/>
    <s v="Delhi Daredevils"/>
    <s v="Rising Pune Supergiants"/>
    <x v="1"/>
    <x v="14"/>
    <x v="1"/>
    <s v="19"/>
    <s v="N"/>
    <s v="D/L"/>
    <x v="1"/>
  </r>
  <r>
    <n v="980999"/>
    <s v="Bangalore"/>
    <d v="2016-05-18T00:00:00"/>
    <x v="8"/>
    <x v="45"/>
    <x v="1"/>
    <s v="Royal Challengers Bangalore"/>
    <s v="Kings XI Punjab"/>
    <s v="Kings XI Punjab"/>
    <x v="1"/>
    <x v="4"/>
    <x v="1"/>
    <s v="82"/>
    <s v="N"/>
    <s v="D/L"/>
    <x v="0"/>
  </r>
  <r>
    <n v="1136566"/>
    <s v="Jaipur"/>
    <d v="2018-04-11T00:00:00"/>
    <x v="10"/>
    <x v="162"/>
    <x v="0"/>
    <s v="Rajasthan Royals"/>
    <s v="Delhi Daredevils"/>
    <s v="Delhi Daredevils"/>
    <x v="1"/>
    <x v="0"/>
    <x v="1"/>
    <s v="10"/>
    <s v="N"/>
    <s v="D/L"/>
    <x v="0"/>
  </r>
  <r>
    <n v="1136592"/>
    <s v="Delhi"/>
    <d v="2018-05-02T00:00:00"/>
    <x v="10"/>
    <x v="59"/>
    <x v="18"/>
    <s v="Delhi Daredevils"/>
    <s v="Rajasthan Royals"/>
    <s v="Rajasthan Royals"/>
    <x v="1"/>
    <x v="2"/>
    <x v="1"/>
    <s v="4"/>
    <s v="N"/>
    <s v="D/L"/>
    <x v="0"/>
  </r>
  <r>
    <n v="335982"/>
    <s v="Bangalore"/>
    <d v="2008-04-18T00:00:00"/>
    <x v="0"/>
    <x v="64"/>
    <x v="1"/>
    <s v="Royal Challengers Bangalore"/>
    <s v="Kolkata Knight Riders"/>
    <s v="Royal Challengers Bangalore"/>
    <x v="1"/>
    <x v="7"/>
    <x v="1"/>
    <s v="140"/>
    <s v="N"/>
    <s v="NA"/>
    <x v="0"/>
  </r>
  <r>
    <n v="335983"/>
    <s v="Chandigarh"/>
    <d v="2008-04-19T00:00:00"/>
    <x v="0"/>
    <x v="117"/>
    <x v="3"/>
    <s v="Kings XI Punjab"/>
    <s v="Chennai Super Kings"/>
    <s v="Chennai Super Kings"/>
    <x v="0"/>
    <x v="5"/>
    <x v="1"/>
    <s v="33"/>
    <s v="N"/>
    <s v="NA"/>
    <x v="1"/>
  </r>
  <r>
    <n v="335989"/>
    <s v="Chennai"/>
    <d v="2008-04-23T00:00:00"/>
    <x v="0"/>
    <x v="70"/>
    <x v="11"/>
    <s v="Chennai Super Kings"/>
    <s v="Mumbai Indians"/>
    <s v="Mumbai Indians"/>
    <x v="1"/>
    <x v="5"/>
    <x v="1"/>
    <s v="6"/>
    <s v="N"/>
    <s v="NA"/>
    <x v="0"/>
  </r>
  <r>
    <n v="335991"/>
    <s v="Chandigarh"/>
    <d v="2008-04-25T00:00:00"/>
    <x v="0"/>
    <x v="15"/>
    <x v="3"/>
    <s v="Kings XI Punjab"/>
    <s v="Mumbai Indians"/>
    <s v="Mumbai Indians"/>
    <x v="1"/>
    <x v="1"/>
    <x v="1"/>
    <s v="66"/>
    <s v="N"/>
    <s v="NA"/>
    <x v="0"/>
  </r>
  <r>
    <n v="335996"/>
    <s v="Bangalore"/>
    <d v="2008-04-28T00:00:00"/>
    <x v="0"/>
    <x v="18"/>
    <x v="1"/>
    <s v="Royal Challengers Bangalore"/>
    <s v="Chennai Super Kings"/>
    <s v="Chennai Super Kings"/>
    <x v="0"/>
    <x v="5"/>
    <x v="1"/>
    <s v="13"/>
    <s v="N"/>
    <s v="NA"/>
    <x v="1"/>
  </r>
  <r>
    <n v="335998"/>
    <s v="Delhi"/>
    <d v="2008-04-30T00:00:00"/>
    <x v="0"/>
    <x v="182"/>
    <x v="18"/>
    <s v="Delhi Daredevils"/>
    <s v="Royal Challengers Bangalore"/>
    <s v="Royal Challengers Bangalore"/>
    <x v="1"/>
    <x v="2"/>
    <x v="1"/>
    <s v="10"/>
    <s v="N"/>
    <s v="NA"/>
    <x v="0"/>
  </r>
  <r>
    <n v="336000"/>
    <s v="Jaipur"/>
    <d v="2008-05-01T00:00:00"/>
    <x v="0"/>
    <x v="183"/>
    <x v="0"/>
    <s v="Rajasthan Royals"/>
    <s v="Kolkata Knight Riders"/>
    <s v="Rajasthan Royals"/>
    <x v="0"/>
    <x v="0"/>
    <x v="1"/>
    <s v="45"/>
    <s v="N"/>
    <s v="NA"/>
    <x v="1"/>
  </r>
  <r>
    <n v="336003"/>
    <s v="Chandigarh"/>
    <d v="2008-05-03T00:00:00"/>
    <x v="0"/>
    <x v="159"/>
    <x v="3"/>
    <s v="Kings XI Punjab"/>
    <s v="Kolkata Knight Riders"/>
    <s v="Kings XI Punjab"/>
    <x v="0"/>
    <x v="1"/>
    <x v="1"/>
    <s v="9"/>
    <s v="N"/>
    <s v="NA"/>
    <x v="1"/>
  </r>
  <r>
    <n v="336004"/>
    <s v="Mumbai"/>
    <d v="2008-05-04T00:00:00"/>
    <x v="0"/>
    <x v="141"/>
    <x v="16"/>
    <s v="Mumbai Indians"/>
    <s v="Delhi Daredevils"/>
    <s v="Delhi Daredevils"/>
    <x v="1"/>
    <x v="9"/>
    <x v="1"/>
    <s v="29"/>
    <s v="N"/>
    <s v="NA"/>
    <x v="0"/>
  </r>
  <r>
    <n v="336010"/>
    <s v="Kolkata"/>
    <d v="2008-05-08T00:00:00"/>
    <x v="0"/>
    <x v="184"/>
    <x v="2"/>
    <s v="Kolkata Knight Riders"/>
    <s v="Royal Challengers Bangalore"/>
    <s v="Kolkata Knight Riders"/>
    <x v="0"/>
    <x v="7"/>
    <x v="1"/>
    <s v="5"/>
    <s v="N"/>
    <s v="NA"/>
    <x v="1"/>
  </r>
  <r>
    <n v="336013"/>
    <s v="Chennai"/>
    <d v="2008-05-10T00:00:00"/>
    <x v="0"/>
    <x v="154"/>
    <x v="11"/>
    <s v="Chennai Super Kings"/>
    <s v="Kings XI Punjab"/>
    <s v="Kings XI Punjab"/>
    <x v="1"/>
    <x v="5"/>
    <x v="1"/>
    <s v="18"/>
    <s v="N"/>
    <s v="NA"/>
    <x v="0"/>
  </r>
  <r>
    <n v="336014"/>
    <s v="Hyderabad"/>
    <d v="2008-05-11T00:00:00"/>
    <x v="0"/>
    <x v="184"/>
    <x v="14"/>
    <s v="Deccan Chargers"/>
    <s v="Kolkata Knight Riders"/>
    <s v="Kolkata Knight Riders"/>
    <x v="0"/>
    <x v="7"/>
    <x v="1"/>
    <s v="23"/>
    <s v="N"/>
    <s v="NA"/>
    <x v="1"/>
  </r>
  <r>
    <n v="336017"/>
    <s v="Kolkata"/>
    <d v="2008-05-13T00:00:00"/>
    <x v="0"/>
    <x v="185"/>
    <x v="2"/>
    <s v="Kolkata Knight Riders"/>
    <s v="Delhi Daredevils"/>
    <s v="Kolkata Knight Riders"/>
    <x v="0"/>
    <x v="7"/>
    <x v="1"/>
    <s v="23"/>
    <s v="N"/>
    <s v="NA"/>
    <x v="1"/>
  </r>
  <r>
    <n v="336019"/>
    <s v="Chandigarh"/>
    <d v="2008-05-28T00:00:00"/>
    <x v="0"/>
    <x v="3"/>
    <x v="3"/>
    <s v="Kings XI Punjab"/>
    <s v="Rajasthan Royals"/>
    <s v="Rajasthan Royals"/>
    <x v="1"/>
    <x v="1"/>
    <x v="1"/>
    <s v="41"/>
    <s v="N"/>
    <s v="NA"/>
    <x v="0"/>
  </r>
  <r>
    <n v="336020"/>
    <s v="Delhi"/>
    <d v="2008-05-15T00:00:00"/>
    <x v="0"/>
    <x v="24"/>
    <x v="18"/>
    <s v="Delhi Daredevils"/>
    <s v="Deccan Chargers"/>
    <s v="Deccan Chargers"/>
    <x v="1"/>
    <x v="2"/>
    <x v="1"/>
    <s v="12"/>
    <s v="N"/>
    <s v="NA"/>
    <x v="0"/>
  </r>
  <r>
    <n v="336023"/>
    <s v="Jaipur"/>
    <d v="2008-05-17T00:00:00"/>
    <x v="0"/>
    <x v="186"/>
    <x v="0"/>
    <s v="Rajasthan Royals"/>
    <s v="Royal Challengers Bangalore"/>
    <s v="Royal Challengers Bangalore"/>
    <x v="1"/>
    <x v="0"/>
    <x v="1"/>
    <s v="65"/>
    <s v="N"/>
    <s v="NA"/>
    <x v="0"/>
  </r>
  <r>
    <n v="336024"/>
    <s v="Hyderabad"/>
    <d v="2008-05-18T00:00:00"/>
    <x v="0"/>
    <x v="174"/>
    <x v="14"/>
    <s v="Deccan Chargers"/>
    <s v="Mumbai Indians"/>
    <s v="Deccan Chargers"/>
    <x v="1"/>
    <x v="9"/>
    <x v="1"/>
    <s v="25"/>
    <s v="N"/>
    <s v="NA"/>
    <x v="0"/>
  </r>
  <r>
    <n v="336028"/>
    <s v="Mumbai"/>
    <d v="2008-05-21T00:00:00"/>
    <x v="0"/>
    <x v="3"/>
    <x v="17"/>
    <s v="Mumbai Indians"/>
    <s v="Kings XI Punjab"/>
    <s v="Mumbai Indians"/>
    <x v="1"/>
    <x v="1"/>
    <x v="1"/>
    <s v="1"/>
    <s v="N"/>
    <s v="NA"/>
    <x v="0"/>
  </r>
  <r>
    <n v="336029"/>
    <s v="Chennai"/>
    <d v="2008-05-21T00:00:00"/>
    <x v="0"/>
    <x v="150"/>
    <x v="11"/>
    <s v="Chennai Super Kings"/>
    <s v="Royal Challengers Bangalore"/>
    <s v="Royal Challengers Bangalore"/>
    <x v="0"/>
    <x v="4"/>
    <x v="1"/>
    <s v="14"/>
    <s v="N"/>
    <s v="NA"/>
    <x v="1"/>
  </r>
  <r>
    <n v="336033"/>
    <s v="Chennai"/>
    <d v="2008-05-24T00:00:00"/>
    <x v="0"/>
    <x v="187"/>
    <x v="11"/>
    <s v="Chennai Super Kings"/>
    <s v="Rajasthan Royals"/>
    <s v="Rajasthan Royals"/>
    <x v="0"/>
    <x v="0"/>
    <x v="1"/>
    <s v="10"/>
    <s v="N"/>
    <s v="NA"/>
    <x v="1"/>
  </r>
  <r>
    <n v="336034"/>
    <s v="Bangalore"/>
    <d v="2008-05-03T00:00:00"/>
    <x v="0"/>
    <x v="127"/>
    <x v="1"/>
    <s v="Royal Challengers Bangalore"/>
    <s v="Deccan Chargers"/>
    <s v="Deccan Chargers"/>
    <x v="1"/>
    <x v="4"/>
    <x v="1"/>
    <s v="3"/>
    <s v="N"/>
    <s v="NA"/>
    <x v="0"/>
  </r>
  <r>
    <n v="336038"/>
    <s v="Mumbai"/>
    <d v="2008-05-30T00:00:00"/>
    <x v="0"/>
    <x v="0"/>
    <x v="17"/>
    <s v="Delhi Daredevils"/>
    <s v="Rajasthan Royals"/>
    <s v="Delhi Daredevils"/>
    <x v="1"/>
    <x v="0"/>
    <x v="1"/>
    <s v="105"/>
    <s v="N"/>
    <s v="NA"/>
    <x v="0"/>
  </r>
  <r>
    <n v="392181"/>
    <s v="Cape Town"/>
    <d v="2009-04-18T00:00:00"/>
    <x v="1"/>
    <x v="73"/>
    <x v="35"/>
    <s v="Chennai Super Kings"/>
    <s v="Mumbai Indians"/>
    <s v="Chennai Super Kings"/>
    <x v="1"/>
    <x v="9"/>
    <x v="1"/>
    <s v="19"/>
    <s v="N"/>
    <s v="NA"/>
    <x v="0"/>
  </r>
  <r>
    <n v="392182"/>
    <s v="Cape Town"/>
    <d v="2009-04-18T00:00:00"/>
    <x v="1"/>
    <x v="188"/>
    <x v="35"/>
    <s v="Royal Challengers Bangalore"/>
    <s v="Rajasthan Royals"/>
    <s v="Royal Challengers Bangalore"/>
    <x v="0"/>
    <x v="4"/>
    <x v="1"/>
    <s v="75"/>
    <s v="N"/>
    <s v="NA"/>
    <x v="1"/>
  </r>
  <r>
    <n v="392185"/>
    <s v="Port Elizabeth"/>
    <d v="2009-04-20T00:00:00"/>
    <x v="1"/>
    <x v="189"/>
    <x v="4"/>
    <s v="Royal Challengers Bangalore"/>
    <s v="Chennai Super Kings"/>
    <s v="Chennai Super Kings"/>
    <x v="0"/>
    <x v="5"/>
    <x v="1"/>
    <s v="92"/>
    <s v="N"/>
    <s v="NA"/>
    <x v="1"/>
  </r>
  <r>
    <n v="392188"/>
    <s v="Cape Town"/>
    <d v="2009-04-22T00:00:00"/>
    <x v="1"/>
    <x v="11"/>
    <x v="35"/>
    <s v="Royal Challengers Bangalore"/>
    <s v="Deccan Chargers"/>
    <s v="Deccan Chargers"/>
    <x v="0"/>
    <x v="3"/>
    <x v="1"/>
    <s v="24"/>
    <s v="N"/>
    <s v="NA"/>
    <x v="1"/>
  </r>
  <r>
    <n v="392189"/>
    <s v="Durban"/>
    <d v="2009-04-23T00:00:00"/>
    <x v="1"/>
    <x v="19"/>
    <x v="5"/>
    <s v="Chennai Super Kings"/>
    <s v="Delhi Daredevils"/>
    <s v="Delhi Daredevils"/>
    <x v="0"/>
    <x v="2"/>
    <x v="1"/>
    <s v="9"/>
    <s v="N"/>
    <s v="NA"/>
    <x v="1"/>
  </r>
  <r>
    <n v="392192"/>
    <s v="Durban"/>
    <d v="2009-04-25T00:00:00"/>
    <x v="1"/>
    <x v="190"/>
    <x v="5"/>
    <s v="Deccan Chargers"/>
    <s v="Mumbai Indians"/>
    <s v="Deccan Chargers"/>
    <x v="0"/>
    <x v="3"/>
    <x v="1"/>
    <s v="12"/>
    <s v="N"/>
    <s v="NA"/>
    <x v="1"/>
  </r>
  <r>
    <n v="392195"/>
    <s v="Cape Town"/>
    <d v="2009-04-26T00:00:00"/>
    <x v="1"/>
    <x v="15"/>
    <x v="35"/>
    <s v="Kings XI Punjab"/>
    <s v="Rajasthan Royals"/>
    <s v="Kings XI Punjab"/>
    <x v="0"/>
    <x v="1"/>
    <x v="1"/>
    <s v="27"/>
    <s v="N"/>
    <s v="NA"/>
    <x v="1"/>
  </r>
  <r>
    <n v="392197"/>
    <s v="Port Elizabeth"/>
    <d v="2009-04-27T00:00:00"/>
    <x v="1"/>
    <x v="73"/>
    <x v="4"/>
    <s v="Kolkata Knight Riders"/>
    <s v="Mumbai Indians"/>
    <s v="Mumbai Indians"/>
    <x v="0"/>
    <x v="9"/>
    <x v="1"/>
    <s v="92"/>
    <s v="N"/>
    <s v="NA"/>
    <x v="1"/>
  </r>
  <r>
    <n v="392200"/>
    <s v="Durban"/>
    <d v="2009-04-29T00:00:00"/>
    <x v="1"/>
    <x v="15"/>
    <x v="5"/>
    <s v="Kings XI Punjab"/>
    <s v="Mumbai Indians"/>
    <s v="Kings XI Punjab"/>
    <x v="0"/>
    <x v="1"/>
    <x v="1"/>
    <s v="3"/>
    <s v="N"/>
    <s v="NA"/>
    <x v="1"/>
  </r>
  <r>
    <n v="392202"/>
    <s v="Centurion"/>
    <d v="2009-04-30T00:00:00"/>
    <x v="1"/>
    <x v="25"/>
    <x v="6"/>
    <s v="Chennai Super Kings"/>
    <s v="Rajasthan Royals"/>
    <s v="Rajasthan Royals"/>
    <x v="1"/>
    <x v="5"/>
    <x v="1"/>
    <s v="38"/>
    <s v="N"/>
    <s v="NA"/>
    <x v="0"/>
  </r>
  <r>
    <n v="392203"/>
    <s v="East London"/>
    <d v="2009-05-01T00:00:00"/>
    <x v="1"/>
    <x v="165"/>
    <x v="31"/>
    <s v="Kolkata Knight Riders"/>
    <s v="Mumbai Indians"/>
    <s v="Mumbai Indians"/>
    <x v="0"/>
    <x v="9"/>
    <x v="1"/>
    <s v="9"/>
    <s v="N"/>
    <s v="NA"/>
    <x v="1"/>
  </r>
  <r>
    <n v="392204"/>
    <s v="Durban"/>
    <d v="2009-05-01T00:00:00"/>
    <x v="1"/>
    <x v="153"/>
    <x v="5"/>
    <s v="Royal Challengers Bangalore"/>
    <s v="Kings XI Punjab"/>
    <s v="Royal Challengers Bangalore"/>
    <x v="0"/>
    <x v="4"/>
    <x v="1"/>
    <s v="8"/>
    <s v="N"/>
    <s v="NA"/>
    <x v="1"/>
  </r>
  <r>
    <n v="392206"/>
    <s v="Johannesburg"/>
    <d v="2009-05-02T00:00:00"/>
    <x v="1"/>
    <x v="191"/>
    <x v="8"/>
    <s v="Chennai Super Kings"/>
    <s v="Delhi Daredevils"/>
    <s v="Delhi Daredevils"/>
    <x v="1"/>
    <x v="5"/>
    <x v="1"/>
    <s v="18"/>
    <s v="N"/>
    <s v="NA"/>
    <x v="0"/>
  </r>
  <r>
    <n v="392209"/>
    <s v="East London"/>
    <d v="2009-05-04T00:00:00"/>
    <x v="1"/>
    <x v="18"/>
    <x v="31"/>
    <s v="Chennai Super Kings"/>
    <s v="Deccan Chargers"/>
    <s v="Chennai Super Kings"/>
    <x v="0"/>
    <x v="5"/>
    <x v="1"/>
    <s v="78"/>
    <s v="N"/>
    <s v="NA"/>
    <x v="1"/>
  </r>
  <r>
    <n v="392210"/>
    <s v="Durban"/>
    <d v="2009-05-05T00:00:00"/>
    <x v="1"/>
    <x v="186"/>
    <x v="5"/>
    <s v="Kings XI Punjab"/>
    <s v="Rajasthan Royals"/>
    <s v="Kings XI Punjab"/>
    <x v="1"/>
    <x v="0"/>
    <x v="1"/>
    <s v="78"/>
    <s v="N"/>
    <s v="NA"/>
    <x v="0"/>
  </r>
  <r>
    <n v="392212"/>
    <s v="Centurion"/>
    <d v="2009-05-06T00:00:00"/>
    <x v="1"/>
    <x v="10"/>
    <x v="6"/>
    <s v="Deccan Chargers"/>
    <s v="Mumbai Indians"/>
    <s v="Deccan Chargers"/>
    <x v="0"/>
    <x v="3"/>
    <x v="1"/>
    <s v="19"/>
    <s v="N"/>
    <s v="NA"/>
    <x v="1"/>
  </r>
  <r>
    <n v="392218"/>
    <s v="Port Elizabeth"/>
    <d v="2009-05-10T00:00:00"/>
    <x v="1"/>
    <x v="165"/>
    <x v="4"/>
    <s v="Royal Challengers Bangalore"/>
    <s v="Mumbai Indians"/>
    <s v="Mumbai Indians"/>
    <x v="0"/>
    <x v="9"/>
    <x v="1"/>
    <s v="16"/>
    <s v="N"/>
    <s v="NA"/>
    <x v="1"/>
  </r>
  <r>
    <n v="392220"/>
    <s v="Kimberley"/>
    <d v="2009-05-11T00:00:00"/>
    <x v="1"/>
    <x v="47"/>
    <x v="32"/>
    <s v="Deccan Chargers"/>
    <s v="Rajasthan Royals"/>
    <s v="Deccan Chargers"/>
    <x v="0"/>
    <x v="3"/>
    <x v="1"/>
    <s v="53"/>
    <s v="N"/>
    <s v="NA"/>
    <x v="1"/>
  </r>
  <r>
    <n v="392223"/>
    <s v="Durban"/>
    <d v="2009-05-13T00:00:00"/>
    <x v="1"/>
    <x v="192"/>
    <x v="5"/>
    <s v="Deccan Chargers"/>
    <s v="Delhi Daredevils"/>
    <s v="Deccan Chargers"/>
    <x v="1"/>
    <x v="2"/>
    <x v="1"/>
    <s v="12"/>
    <s v="N"/>
    <s v="NA"/>
    <x v="0"/>
  </r>
  <r>
    <n v="392225"/>
    <s v="Durban"/>
    <d v="2009-05-14T00:00:00"/>
    <x v="1"/>
    <x v="20"/>
    <x v="5"/>
    <s v="Mumbai Indians"/>
    <s v="Rajasthan Royals"/>
    <s v="Rajasthan Royals"/>
    <x v="0"/>
    <x v="0"/>
    <x v="1"/>
    <s v="2"/>
    <s v="N"/>
    <s v="NA"/>
    <x v="1"/>
  </r>
  <r>
    <n v="392229"/>
    <s v="Johannesburg"/>
    <d v="2009-05-17T00:00:00"/>
    <x v="1"/>
    <x v="153"/>
    <x v="8"/>
    <s v="Deccan Chargers"/>
    <s v="Kings XI Punjab"/>
    <s v="Deccan Chargers"/>
    <x v="1"/>
    <x v="1"/>
    <x v="1"/>
    <s v="1"/>
    <s v="N"/>
    <s v="NA"/>
    <x v="0"/>
  </r>
  <r>
    <n v="392230"/>
    <s v="Bloemfontein"/>
    <d v="2009-05-17T00:00:00"/>
    <x v="1"/>
    <x v="19"/>
    <x v="7"/>
    <s v="Delhi Daredevils"/>
    <s v="Rajasthan Royals"/>
    <s v="Delhi Daredevils"/>
    <x v="0"/>
    <x v="2"/>
    <x v="1"/>
    <s v="14"/>
    <s v="N"/>
    <s v="NA"/>
    <x v="1"/>
  </r>
  <r>
    <n v="392234"/>
    <s v="Durban"/>
    <d v="2009-05-20T00:00:00"/>
    <x v="1"/>
    <x v="189"/>
    <x v="5"/>
    <s v="Chennai Super Kings"/>
    <s v="Kings XI Punjab"/>
    <s v="Chennai Super Kings"/>
    <x v="0"/>
    <x v="5"/>
    <x v="1"/>
    <s v="24"/>
    <s v="N"/>
    <s v="NA"/>
    <x v="1"/>
  </r>
  <r>
    <n v="392236"/>
    <s v="Centurion"/>
    <d v="2009-05-21T00:00:00"/>
    <x v="1"/>
    <x v="12"/>
    <x v="6"/>
    <s v="Royal Challengers Bangalore"/>
    <s v="Deccan Chargers"/>
    <s v="Royal Challengers Bangalore"/>
    <x v="0"/>
    <x v="4"/>
    <x v="1"/>
    <s v="12"/>
    <s v="N"/>
    <s v="NA"/>
    <x v="1"/>
  </r>
  <r>
    <n v="392239"/>
    <s v="Johannesburg"/>
    <d v="2009-05-24T00:00:00"/>
    <x v="1"/>
    <x v="150"/>
    <x v="8"/>
    <s v="Royal Challengers Bangalore"/>
    <s v="Deccan Chargers"/>
    <s v="Royal Challengers Bangalore"/>
    <x v="1"/>
    <x v="3"/>
    <x v="1"/>
    <s v="6"/>
    <s v="N"/>
    <s v="NA"/>
    <x v="0"/>
  </r>
  <r>
    <n v="419106"/>
    <s v="Mumbai"/>
    <d v="2010-03-12T00:00:00"/>
    <x v="2"/>
    <x v="193"/>
    <x v="16"/>
    <s v="Deccan Chargers"/>
    <s v="Kolkata Knight Riders"/>
    <s v="Deccan Chargers"/>
    <x v="1"/>
    <x v="7"/>
    <x v="1"/>
    <s v="11"/>
    <s v="N"/>
    <s v="NA"/>
    <x v="0"/>
  </r>
  <r>
    <n v="419107"/>
    <s v="Mumbai"/>
    <d v="2010-03-13T00:00:00"/>
    <x v="2"/>
    <x v="2"/>
    <x v="33"/>
    <s v="Mumbai Indians"/>
    <s v="Rajasthan Royals"/>
    <s v="Mumbai Indians"/>
    <x v="0"/>
    <x v="9"/>
    <x v="1"/>
    <s v="4"/>
    <s v="N"/>
    <s v="NA"/>
    <x v="1"/>
  </r>
  <r>
    <n v="419110"/>
    <s v="Chennai"/>
    <d v="2010-03-14T00:00:00"/>
    <x v="2"/>
    <x v="194"/>
    <x v="11"/>
    <s v="Chennai Super Kings"/>
    <s v="Deccan Chargers"/>
    <s v="Deccan Chargers"/>
    <x v="0"/>
    <x v="3"/>
    <x v="1"/>
    <s v="31"/>
    <s v="N"/>
    <s v="NA"/>
    <x v="1"/>
  </r>
  <r>
    <n v="419113"/>
    <s v="Kolkata"/>
    <d v="2010-03-16T00:00:00"/>
    <x v="2"/>
    <x v="18"/>
    <x v="2"/>
    <s v="Kolkata Knight Riders"/>
    <s v="Chennai Super Kings"/>
    <s v="Chennai Super Kings"/>
    <x v="0"/>
    <x v="5"/>
    <x v="1"/>
    <s v="55"/>
    <s v="N"/>
    <s v="NA"/>
    <x v="1"/>
  </r>
  <r>
    <n v="419114"/>
    <s v="Delhi"/>
    <d v="2010-03-17T00:00:00"/>
    <x v="2"/>
    <x v="73"/>
    <x v="18"/>
    <s v="Delhi Daredevils"/>
    <s v="Mumbai Indians"/>
    <s v="Delhi Daredevils"/>
    <x v="1"/>
    <x v="9"/>
    <x v="1"/>
    <s v="98"/>
    <s v="N"/>
    <s v="NA"/>
    <x v="0"/>
  </r>
  <r>
    <n v="419117"/>
    <s v="Cuttack"/>
    <d v="2010-03-19T00:00:00"/>
    <x v="2"/>
    <x v="195"/>
    <x v="21"/>
    <s v="Deccan Chargers"/>
    <s v="Kings XI Punjab"/>
    <s v="Kings XI Punjab"/>
    <x v="1"/>
    <x v="3"/>
    <x v="1"/>
    <s v="6"/>
    <s v="N"/>
    <s v="NA"/>
    <x v="0"/>
  </r>
  <r>
    <n v="419118"/>
    <s v="Ahmedabad"/>
    <d v="2010-03-20T00:00:00"/>
    <x v="2"/>
    <x v="196"/>
    <x v="9"/>
    <s v="Rajasthan Royals"/>
    <s v="Kolkata Knight Riders"/>
    <s v="Rajasthan Royals"/>
    <x v="0"/>
    <x v="0"/>
    <x v="1"/>
    <s v="34"/>
    <s v="N"/>
    <s v="NA"/>
    <x v="1"/>
  </r>
  <r>
    <n v="419120"/>
    <s v="Cuttack"/>
    <d v="2010-03-21T00:00:00"/>
    <x v="2"/>
    <x v="195"/>
    <x v="21"/>
    <s v="Deccan Chargers"/>
    <s v="Delhi Daredevils"/>
    <s v="Deccan Chargers"/>
    <x v="0"/>
    <x v="3"/>
    <x v="1"/>
    <s v="10"/>
    <s v="N"/>
    <s v="NA"/>
    <x v="1"/>
  </r>
  <r>
    <n v="419123"/>
    <s v="Bangalore"/>
    <d v="2010-03-23T00:00:00"/>
    <x v="2"/>
    <x v="38"/>
    <x v="1"/>
    <s v="Royal Challengers Bangalore"/>
    <s v="Chennai Super Kings"/>
    <s v="Chennai Super Kings"/>
    <x v="1"/>
    <x v="4"/>
    <x v="1"/>
    <s v="36"/>
    <s v="N"/>
    <s v="NA"/>
    <x v="0"/>
  </r>
  <r>
    <n v="419124"/>
    <s v="Chandigarh"/>
    <d v="2010-03-24T00:00:00"/>
    <x v="2"/>
    <x v="197"/>
    <x v="3"/>
    <s v="Kings XI Punjab"/>
    <s v="Rajasthan Royals"/>
    <s v="Kings XI Punjab"/>
    <x v="1"/>
    <x v="0"/>
    <x v="1"/>
    <s v="31"/>
    <s v="N"/>
    <s v="NA"/>
    <x v="0"/>
  </r>
  <r>
    <n v="419127"/>
    <s v="Chandigarh"/>
    <d v="2010-03-27T00:00:00"/>
    <x v="2"/>
    <x v="72"/>
    <x v="3"/>
    <s v="Kings XI Punjab"/>
    <s v="Kolkata Knight Riders"/>
    <s v="Kolkata Knight Riders"/>
    <x v="0"/>
    <x v="7"/>
    <x v="1"/>
    <s v="39"/>
    <s v="N"/>
    <s v="NA"/>
    <x v="1"/>
  </r>
  <r>
    <n v="419128"/>
    <s v="Bangalore"/>
    <d v="2010-03-25T00:00:00"/>
    <x v="2"/>
    <x v="198"/>
    <x v="1"/>
    <s v="Royal Challengers Bangalore"/>
    <s v="Delhi Daredevils"/>
    <s v="Royal Challengers Bangalore"/>
    <x v="1"/>
    <x v="2"/>
    <x v="1"/>
    <s v="17"/>
    <s v="N"/>
    <s v="NA"/>
    <x v="0"/>
  </r>
  <r>
    <n v="419129"/>
    <s v="Ahmedabad"/>
    <d v="2010-03-28T00:00:00"/>
    <x v="2"/>
    <x v="199"/>
    <x v="9"/>
    <s v="Rajasthan Royals"/>
    <s v="Chennai Super Kings"/>
    <s v="Rajasthan Royals"/>
    <x v="0"/>
    <x v="0"/>
    <x v="1"/>
    <s v="17"/>
    <s v="N"/>
    <s v="NA"/>
    <x v="1"/>
  </r>
  <r>
    <n v="419130"/>
    <s v="Mumbai"/>
    <d v="2010-03-28T00:00:00"/>
    <x v="2"/>
    <x v="103"/>
    <x v="16"/>
    <s v="Deccan Chargers"/>
    <s v="Mumbai Indians"/>
    <s v="Deccan Chargers"/>
    <x v="1"/>
    <x v="9"/>
    <x v="1"/>
    <s v="41"/>
    <s v="N"/>
    <s v="NA"/>
    <x v="0"/>
  </r>
  <r>
    <n v="419131"/>
    <s v="Delhi"/>
    <d v="2010-03-29T00:00:00"/>
    <x v="2"/>
    <x v="39"/>
    <x v="18"/>
    <s v="Delhi Daredevils"/>
    <s v="Kolkata Knight Riders"/>
    <s v="Delhi Daredevils"/>
    <x v="0"/>
    <x v="2"/>
    <x v="1"/>
    <s v="40"/>
    <s v="N"/>
    <s v="NA"/>
    <x v="1"/>
  </r>
  <r>
    <n v="419134"/>
    <s v="Delhi"/>
    <d v="2010-03-31T00:00:00"/>
    <x v="2"/>
    <x v="23"/>
    <x v="18"/>
    <s v="Delhi Daredevils"/>
    <s v="Rajasthan Royals"/>
    <s v="Delhi Daredevils"/>
    <x v="0"/>
    <x v="2"/>
    <x v="1"/>
    <s v="67"/>
    <s v="N"/>
    <s v="NA"/>
    <x v="1"/>
  </r>
  <r>
    <n v="419135"/>
    <s v="Kolkata"/>
    <d v="2010-04-01T00:00:00"/>
    <x v="2"/>
    <x v="184"/>
    <x v="2"/>
    <s v="Kolkata Knight Riders"/>
    <s v="Deccan Chargers"/>
    <s v="Kolkata Knight Riders"/>
    <x v="0"/>
    <x v="7"/>
    <x v="1"/>
    <s v="24"/>
    <s v="N"/>
    <s v="NA"/>
    <x v="1"/>
  </r>
  <r>
    <n v="419137"/>
    <s v="Chennai"/>
    <d v="2010-04-03T00:00:00"/>
    <x v="2"/>
    <x v="36"/>
    <x v="11"/>
    <s v="Chennai Super Kings"/>
    <s v="Rajasthan Royals"/>
    <s v="Chennai Super Kings"/>
    <x v="0"/>
    <x v="5"/>
    <x v="1"/>
    <s v="23"/>
    <s v="N"/>
    <s v="NA"/>
    <x v="1"/>
  </r>
  <r>
    <n v="419138"/>
    <s v="Mumbai"/>
    <d v="2010-04-03T00:00:00"/>
    <x v="2"/>
    <x v="89"/>
    <x v="33"/>
    <s v="Mumbai Indians"/>
    <s v="Deccan Chargers"/>
    <s v="Mumbai Indians"/>
    <x v="0"/>
    <x v="9"/>
    <x v="1"/>
    <s v="63"/>
    <s v="N"/>
    <s v="NA"/>
    <x v="1"/>
  </r>
  <r>
    <n v="419140"/>
    <s v="Delhi"/>
    <d v="2010-04-04T00:00:00"/>
    <x v="2"/>
    <x v="200"/>
    <x v="18"/>
    <s v="Delhi Daredevils"/>
    <s v="Royal Challengers Bangalore"/>
    <s v="Delhi Daredevils"/>
    <x v="0"/>
    <x v="2"/>
    <x v="1"/>
    <s v="37"/>
    <s v="N"/>
    <s v="NA"/>
    <x v="1"/>
  </r>
  <r>
    <n v="419141"/>
    <s v="Nagpur"/>
    <d v="2010-04-05T00:00:00"/>
    <x v="2"/>
    <x v="20"/>
    <x v="10"/>
    <s v="Deccan Chargers"/>
    <s v="Rajasthan Royals"/>
    <s v="Rajasthan Royals"/>
    <x v="0"/>
    <x v="0"/>
    <x v="1"/>
    <s v="2"/>
    <s v="N"/>
    <s v="NA"/>
    <x v="1"/>
  </r>
  <r>
    <n v="419142"/>
    <s v="Chennai"/>
    <d v="2010-04-06T00:00:00"/>
    <x v="2"/>
    <x v="25"/>
    <x v="11"/>
    <s v="Chennai Super Kings"/>
    <s v="Mumbai Indians"/>
    <s v="Chennai Super Kings"/>
    <x v="0"/>
    <x v="5"/>
    <x v="1"/>
    <s v="24"/>
    <s v="N"/>
    <s v="NA"/>
    <x v="1"/>
  </r>
  <r>
    <n v="419144"/>
    <s v="Kolkata"/>
    <d v="2010-04-07T00:00:00"/>
    <x v="2"/>
    <x v="184"/>
    <x v="2"/>
    <s v="Kolkata Knight Riders"/>
    <s v="Delhi Daredevils"/>
    <s v="Kolkata Knight Riders"/>
    <x v="0"/>
    <x v="7"/>
    <x v="1"/>
    <s v="14"/>
    <s v="N"/>
    <s v="NA"/>
    <x v="1"/>
  </r>
  <r>
    <n v="419150"/>
    <s v="Jaipur"/>
    <d v="2010-04-11T00:00:00"/>
    <x v="2"/>
    <x v="73"/>
    <x v="0"/>
    <s v="Rajasthan Royals"/>
    <s v="Mumbai Indians"/>
    <s v="Rajasthan Royals"/>
    <x v="1"/>
    <x v="9"/>
    <x v="1"/>
    <s v="37"/>
    <s v="N"/>
    <s v="NA"/>
    <x v="0"/>
  </r>
  <r>
    <n v="419151"/>
    <s v="Nagpur"/>
    <d v="2010-04-12T00:00:00"/>
    <x v="2"/>
    <x v="121"/>
    <x v="10"/>
    <s v="Deccan Chargers"/>
    <s v="Royal Challengers Bangalore"/>
    <s v="Royal Challengers Bangalore"/>
    <x v="1"/>
    <x v="3"/>
    <x v="1"/>
    <s v="13"/>
    <s v="N"/>
    <s v="NA"/>
    <x v="0"/>
  </r>
  <r>
    <n v="419152"/>
    <s v="Mumbai"/>
    <d v="2010-04-13T00:00:00"/>
    <x v="2"/>
    <x v="86"/>
    <x v="33"/>
    <s v="Mumbai Indians"/>
    <s v="Delhi Daredevils"/>
    <s v="Mumbai Indians"/>
    <x v="0"/>
    <x v="9"/>
    <x v="1"/>
    <s v="39"/>
    <s v="N"/>
    <s v="NA"/>
    <x v="1"/>
  </r>
  <r>
    <n v="419157"/>
    <s v="Bangalore"/>
    <d v="2010-04-17T00:00:00"/>
    <x v="2"/>
    <x v="201"/>
    <x v="1"/>
    <s v="Royal Challengers Bangalore"/>
    <s v="Mumbai Indians"/>
    <s v="Royal Challengers Bangalore"/>
    <x v="1"/>
    <x v="9"/>
    <x v="1"/>
    <s v="57"/>
    <s v="N"/>
    <s v="NA"/>
    <x v="0"/>
  </r>
  <r>
    <n v="419160"/>
    <s v="Delhi"/>
    <d v="2010-04-18T00:00:00"/>
    <x v="2"/>
    <x v="195"/>
    <x v="18"/>
    <s v="Delhi Daredevils"/>
    <s v="Deccan Chargers"/>
    <s v="Deccan Chargers"/>
    <x v="0"/>
    <x v="3"/>
    <x v="1"/>
    <s v="11"/>
    <s v="N"/>
    <s v="NA"/>
    <x v="1"/>
  </r>
  <r>
    <n v="419162"/>
    <s v="Mumbai"/>
    <d v="2010-04-21T00:00:00"/>
    <x v="2"/>
    <x v="86"/>
    <x v="16"/>
    <s v="Royal Challengers Bangalore"/>
    <s v="Mumbai Indians"/>
    <s v="Mumbai Indians"/>
    <x v="0"/>
    <x v="9"/>
    <x v="1"/>
    <s v="35"/>
    <s v="N"/>
    <s v="NA"/>
    <x v="1"/>
  </r>
  <r>
    <n v="419163"/>
    <s v="Mumbai"/>
    <d v="2010-04-22T00:00:00"/>
    <x v="2"/>
    <x v="155"/>
    <x v="16"/>
    <s v="Chennai Super Kings"/>
    <s v="Deccan Chargers"/>
    <s v="Chennai Super Kings"/>
    <x v="0"/>
    <x v="5"/>
    <x v="1"/>
    <s v="38"/>
    <s v="N"/>
    <s v="NA"/>
    <x v="1"/>
  </r>
  <r>
    <n v="419165"/>
    <s v="Mumbai"/>
    <d v="2010-04-25T00:00:00"/>
    <x v="2"/>
    <x v="25"/>
    <x v="16"/>
    <s v="Chennai Super Kings"/>
    <s v="Mumbai Indians"/>
    <s v="Chennai Super Kings"/>
    <x v="0"/>
    <x v="5"/>
    <x v="1"/>
    <s v="22"/>
    <s v="N"/>
    <s v="NA"/>
    <x v="1"/>
  </r>
  <r>
    <n v="501198"/>
    <s v="Chennai"/>
    <d v="2011-04-08T00:00:00"/>
    <x v="3"/>
    <x v="202"/>
    <x v="11"/>
    <s v="Chennai Super Kings"/>
    <s v="Kolkata Knight Riders"/>
    <s v="Chennai Super Kings"/>
    <x v="0"/>
    <x v="5"/>
    <x v="1"/>
    <s v="2"/>
    <s v="N"/>
    <s v="NA"/>
    <x v="1"/>
  </r>
  <r>
    <n v="501203"/>
    <s v="Kolkata"/>
    <d v="2011-04-11T00:00:00"/>
    <x v="3"/>
    <x v="28"/>
    <x v="2"/>
    <s v="Kolkata Knight Riders"/>
    <s v="Deccan Chargers"/>
    <s v="Kolkata Knight Riders"/>
    <x v="0"/>
    <x v="7"/>
    <x v="1"/>
    <s v="9"/>
    <s v="N"/>
    <s v="NA"/>
    <x v="1"/>
  </r>
  <r>
    <n v="501208"/>
    <s v="Hyderabad"/>
    <d v="2011-04-14T00:00:00"/>
    <x v="3"/>
    <x v="116"/>
    <x v="14"/>
    <s v="Deccan Chargers"/>
    <s v="Royal Challengers Bangalore"/>
    <s v="Royal Challengers Bangalore"/>
    <x v="1"/>
    <x v="3"/>
    <x v="1"/>
    <s v="33"/>
    <s v="N"/>
    <s v="NA"/>
    <x v="0"/>
  </r>
  <r>
    <n v="501211"/>
    <s v="Chennai"/>
    <d v="2011-04-16T00:00:00"/>
    <x v="3"/>
    <x v="117"/>
    <x v="11"/>
    <s v="Chennai Super Kings"/>
    <s v="Royal Challengers Bangalore"/>
    <s v="Chennai Super Kings"/>
    <x v="0"/>
    <x v="5"/>
    <x v="1"/>
    <s v="21"/>
    <s v="N"/>
    <s v="NA"/>
    <x v="1"/>
  </r>
  <r>
    <n v="501216"/>
    <s v="Delhi"/>
    <d v="2011-04-19T00:00:00"/>
    <x v="3"/>
    <x v="203"/>
    <x v="18"/>
    <s v="Delhi Daredevils"/>
    <s v="Deccan Chargers"/>
    <s v="Deccan Chargers"/>
    <x v="0"/>
    <x v="3"/>
    <x v="1"/>
    <s v="16"/>
    <s v="N"/>
    <s v="NA"/>
    <x v="1"/>
  </r>
  <r>
    <n v="501219"/>
    <s v="Kolkata"/>
    <d v="2011-04-20T00:00:00"/>
    <x v="3"/>
    <x v="7"/>
    <x v="2"/>
    <s v="Kolkata Knight Riders"/>
    <s v="Kochi Tuskers Kerala"/>
    <s v="Kolkata Knight Riders"/>
    <x v="1"/>
    <x v="13"/>
    <x v="1"/>
    <s v="6"/>
    <s v="N"/>
    <s v="NA"/>
    <x v="0"/>
  </r>
  <r>
    <n v="501220"/>
    <s v="Chandigarh"/>
    <d v="2011-04-21T00:00:00"/>
    <x v="3"/>
    <x v="3"/>
    <x v="3"/>
    <s v="Kings XI Punjab"/>
    <s v="Rajasthan Royals"/>
    <s v="Rajasthan Royals"/>
    <x v="1"/>
    <x v="1"/>
    <x v="1"/>
    <s v="48"/>
    <s v="N"/>
    <s v="NA"/>
    <x v="0"/>
  </r>
  <r>
    <n v="501221"/>
    <s v="Mumbai"/>
    <d v="2011-04-22T00:00:00"/>
    <x v="3"/>
    <x v="103"/>
    <x v="17"/>
    <s v="Mumbai Indians"/>
    <s v="Chennai Super Kings"/>
    <s v="Chennai Super Kings"/>
    <x v="1"/>
    <x v="9"/>
    <x v="1"/>
    <s v="8"/>
    <s v="N"/>
    <s v="NA"/>
    <x v="0"/>
  </r>
  <r>
    <n v="501223"/>
    <s v="Delhi"/>
    <d v="2011-04-23T00:00:00"/>
    <x v="3"/>
    <x v="39"/>
    <x v="18"/>
    <s v="Delhi Daredevils"/>
    <s v="Kings XI Punjab"/>
    <s v="Kings XI Punjab"/>
    <x v="1"/>
    <x v="2"/>
    <x v="1"/>
    <s v="29"/>
    <s v="N"/>
    <s v="NA"/>
    <x v="0"/>
  </r>
  <r>
    <n v="501224"/>
    <s v="Hyderabad"/>
    <d v="2011-04-24T00:00:00"/>
    <x v="3"/>
    <x v="133"/>
    <x v="14"/>
    <s v="Deccan Chargers"/>
    <s v="Mumbai Indians"/>
    <s v="Deccan Chargers"/>
    <x v="1"/>
    <x v="9"/>
    <x v="1"/>
    <s v="37"/>
    <s v="N"/>
    <s v="NA"/>
    <x v="0"/>
  </r>
  <r>
    <n v="501226"/>
    <s v="Chennai"/>
    <d v="2011-04-25T00:00:00"/>
    <x v="3"/>
    <x v="117"/>
    <x v="11"/>
    <s v="Chennai Super Kings"/>
    <s v="Pune Warriors"/>
    <s v="Pune Warriors"/>
    <x v="1"/>
    <x v="5"/>
    <x v="1"/>
    <s v="25"/>
    <s v="N"/>
    <s v="NA"/>
    <x v="0"/>
  </r>
  <r>
    <n v="501229"/>
    <s v="Kochi"/>
    <d v="2011-04-27T00:00:00"/>
    <x v="3"/>
    <x v="85"/>
    <x v="13"/>
    <s v="Kochi Tuskers Kerala"/>
    <s v="Deccan Chargers"/>
    <s v="Kochi Tuskers Kerala"/>
    <x v="1"/>
    <x v="3"/>
    <x v="1"/>
    <s v="55"/>
    <s v="N"/>
    <s v="NA"/>
    <x v="0"/>
  </r>
  <r>
    <n v="501230"/>
    <s v="Delhi"/>
    <d v="2011-04-28T00:00:00"/>
    <x v="3"/>
    <x v="72"/>
    <x v="18"/>
    <s v="Delhi Daredevils"/>
    <s v="Kolkata Knight Riders"/>
    <s v="Delhi Daredevils"/>
    <x v="1"/>
    <x v="7"/>
    <x v="1"/>
    <s v="17"/>
    <s v="N"/>
    <s v="NA"/>
    <x v="0"/>
  </r>
  <r>
    <n v="501232"/>
    <s v="Bangalore"/>
    <d v="2011-04-29T00:00:00"/>
    <x v="3"/>
    <x v="45"/>
    <x v="1"/>
    <s v="Royal Challengers Bangalore"/>
    <s v="Pune Warriors"/>
    <s v="Pune Warriors"/>
    <x v="1"/>
    <x v="4"/>
    <x v="1"/>
    <s v="26"/>
    <s v="N"/>
    <s v="NA"/>
    <x v="0"/>
  </r>
  <r>
    <n v="501233"/>
    <s v="Kochi"/>
    <d v="2011-04-30T00:00:00"/>
    <x v="3"/>
    <x v="13"/>
    <x v="13"/>
    <s v="Kochi Tuskers Kerala"/>
    <s v="Delhi Daredevils"/>
    <s v="Delhi Daredevils"/>
    <x v="0"/>
    <x v="2"/>
    <x v="1"/>
    <s v="38"/>
    <s v="N"/>
    <s v="NA"/>
    <x v="1"/>
  </r>
  <r>
    <n v="501236"/>
    <s v="Chennai"/>
    <d v="2011-05-01T00:00:00"/>
    <x v="3"/>
    <x v="187"/>
    <x v="11"/>
    <s v="Chennai Super Kings"/>
    <s v="Deccan Chargers"/>
    <s v="Chennai Super Kings"/>
    <x v="0"/>
    <x v="5"/>
    <x v="1"/>
    <s v="19"/>
    <s v="N"/>
    <s v="NA"/>
    <x v="1"/>
  </r>
  <r>
    <n v="501237"/>
    <s v="Mumbai"/>
    <d v="2011-05-02T00:00:00"/>
    <x v="3"/>
    <x v="86"/>
    <x v="17"/>
    <s v="Mumbai Indians"/>
    <s v="Kings XI Punjab"/>
    <s v="Kings XI Punjab"/>
    <x v="1"/>
    <x v="9"/>
    <x v="1"/>
    <s v="23"/>
    <s v="N"/>
    <s v="NA"/>
    <x v="0"/>
  </r>
  <r>
    <n v="501239"/>
    <s v="Hyderabad"/>
    <d v="2011-05-03T00:00:00"/>
    <x v="3"/>
    <x v="2"/>
    <x v="14"/>
    <s v="Deccan Chargers"/>
    <s v="Kolkata Knight Riders"/>
    <s v="Deccan Chargers"/>
    <x v="1"/>
    <x v="7"/>
    <x v="1"/>
    <s v="20"/>
    <s v="N"/>
    <s v="NA"/>
    <x v="0"/>
  </r>
  <r>
    <n v="501241"/>
    <s v="Mumbai"/>
    <d v="2011-05-04T00:00:00"/>
    <x v="3"/>
    <x v="113"/>
    <x v="16"/>
    <s v="Pune Warriors"/>
    <s v="Mumbai Indians"/>
    <s v="Pune Warriors"/>
    <x v="1"/>
    <x v="9"/>
    <x v="1"/>
    <s v="21"/>
    <s v="N"/>
    <s v="NA"/>
    <x v="0"/>
  </r>
  <r>
    <n v="501242"/>
    <s v="Kochi"/>
    <d v="2011-05-05T00:00:00"/>
    <x v="3"/>
    <x v="71"/>
    <x v="13"/>
    <s v="Kochi Tuskers Kerala"/>
    <s v="Kolkata Knight Riders"/>
    <s v="Kolkata Knight Riders"/>
    <x v="1"/>
    <x v="13"/>
    <x v="1"/>
    <s v="17"/>
    <s v="N"/>
    <s v="NA"/>
    <x v="0"/>
  </r>
  <r>
    <n v="501244"/>
    <s v="Bangalore"/>
    <d v="2011-05-06T00:00:00"/>
    <x v="3"/>
    <x v="26"/>
    <x v="1"/>
    <s v="Royal Challengers Bangalore"/>
    <s v="Kings XI Punjab"/>
    <s v="Kings XI Punjab"/>
    <x v="1"/>
    <x v="4"/>
    <x v="1"/>
    <s v="85"/>
    <s v="N"/>
    <s v="NA"/>
    <x v="0"/>
  </r>
  <r>
    <n v="501246"/>
    <s v="Mumbai"/>
    <d v="2011-05-07T00:00:00"/>
    <x v="3"/>
    <x v="89"/>
    <x v="17"/>
    <s v="Mumbai Indians"/>
    <s v="Delhi Daredevils"/>
    <s v="Delhi Daredevils"/>
    <x v="1"/>
    <x v="9"/>
    <x v="1"/>
    <s v="32"/>
    <s v="N"/>
    <s v="NA"/>
    <x v="0"/>
  </r>
  <r>
    <n v="501249"/>
    <s v="Jaipur"/>
    <d v="2011-05-09T00:00:00"/>
    <x v="3"/>
    <x v="36"/>
    <x v="0"/>
    <s v="Rajasthan Royals"/>
    <s v="Chennai Super Kings"/>
    <s v="Rajasthan Royals"/>
    <x v="1"/>
    <x v="5"/>
    <x v="1"/>
    <s v="63"/>
    <s v="N"/>
    <s v="NA"/>
    <x v="0"/>
  </r>
  <r>
    <n v="501251"/>
    <s v="Chandigarh"/>
    <d v="2011-05-10T00:00:00"/>
    <x v="3"/>
    <x v="204"/>
    <x v="3"/>
    <s v="Kings XI Punjab"/>
    <s v="Mumbai Indians"/>
    <s v="Mumbai Indians"/>
    <x v="1"/>
    <x v="1"/>
    <x v="1"/>
    <s v="76"/>
    <s v="N"/>
    <s v="NA"/>
    <x v="0"/>
  </r>
  <r>
    <n v="501253"/>
    <s v="Chennai"/>
    <d v="2011-05-12T00:00:00"/>
    <x v="3"/>
    <x v="18"/>
    <x v="11"/>
    <s v="Chennai Super Kings"/>
    <s v="Delhi Daredevils"/>
    <s v="Chennai Super Kings"/>
    <x v="0"/>
    <x v="5"/>
    <x v="1"/>
    <s v="18"/>
    <s v="N"/>
    <s v="NA"/>
    <x v="1"/>
  </r>
  <r>
    <n v="501256"/>
    <s v="Mumbai"/>
    <d v="2011-05-14T00:00:00"/>
    <x v="3"/>
    <x v="24"/>
    <x v="17"/>
    <s v="Mumbai Indians"/>
    <s v="Deccan Chargers"/>
    <s v="Deccan Chargers"/>
    <x v="0"/>
    <x v="3"/>
    <x v="1"/>
    <s v="10"/>
    <s v="N"/>
    <s v="NA"/>
    <x v="1"/>
  </r>
  <r>
    <n v="501257"/>
    <s v="Dharamsala"/>
    <d v="2011-05-15T00:00:00"/>
    <x v="3"/>
    <x v="76"/>
    <x v="12"/>
    <s v="Kings XI Punjab"/>
    <s v="Delhi Daredevils"/>
    <s v="Delhi Daredevils"/>
    <x v="1"/>
    <x v="1"/>
    <x v="1"/>
    <s v="29"/>
    <s v="N"/>
    <s v="NA"/>
    <x v="0"/>
  </r>
  <r>
    <n v="501260"/>
    <s v="Dharamsala"/>
    <d v="2011-05-17T00:00:00"/>
    <x v="3"/>
    <x v="11"/>
    <x v="12"/>
    <s v="Kings XI Punjab"/>
    <s v="Royal Challengers Bangalore"/>
    <s v="Kings XI Punjab"/>
    <x v="0"/>
    <x v="1"/>
    <x v="1"/>
    <s v="111"/>
    <s v="N"/>
    <s v="NA"/>
    <x v="1"/>
  </r>
  <r>
    <n v="501261"/>
    <s v="Chennai"/>
    <d v="2011-05-18T00:00:00"/>
    <x v="3"/>
    <x v="37"/>
    <x v="11"/>
    <s v="Chennai Super Kings"/>
    <s v="Kochi Tuskers Kerala"/>
    <s v="Chennai Super Kings"/>
    <x v="0"/>
    <x v="5"/>
    <x v="1"/>
    <s v="11"/>
    <s v="N"/>
    <s v="NA"/>
    <x v="1"/>
  </r>
  <r>
    <n v="501264"/>
    <s v="Dharamsala"/>
    <d v="2011-05-21T00:00:00"/>
    <x v="3"/>
    <x v="99"/>
    <x v="12"/>
    <s v="Kings XI Punjab"/>
    <s v="Deccan Chargers"/>
    <s v="Kings XI Punjab"/>
    <x v="1"/>
    <x v="3"/>
    <x v="1"/>
    <s v="82"/>
    <s v="N"/>
    <s v="NA"/>
    <x v="0"/>
  </r>
  <r>
    <n v="501270"/>
    <s v="Chennai"/>
    <d v="2011-05-27T00:00:00"/>
    <x v="3"/>
    <x v="26"/>
    <x v="11"/>
    <s v="Royal Challengers Bangalore"/>
    <s v="Mumbai Indians"/>
    <s v="Mumbai Indians"/>
    <x v="1"/>
    <x v="4"/>
    <x v="1"/>
    <s v="43"/>
    <s v="N"/>
    <s v="NA"/>
    <x v="0"/>
  </r>
  <r>
    <n v="501271"/>
    <s v="Chennai"/>
    <d v="2011-05-28T00:00:00"/>
    <x v="3"/>
    <x v="36"/>
    <x v="11"/>
    <s v="Chennai Super Kings"/>
    <s v="Royal Challengers Bangalore"/>
    <s v="Chennai Super Kings"/>
    <x v="0"/>
    <x v="5"/>
    <x v="1"/>
    <s v="58"/>
    <s v="N"/>
    <s v="NA"/>
    <x v="1"/>
  </r>
  <r>
    <n v="548308"/>
    <s v="Mumbai"/>
    <d v="2012-04-06T00:00:00"/>
    <x v="4"/>
    <x v="92"/>
    <x v="17"/>
    <s v="Mumbai Indians"/>
    <s v="Pune Warriors"/>
    <s v="Mumbai Indians"/>
    <x v="1"/>
    <x v="6"/>
    <x v="1"/>
    <s v="28"/>
    <s v="N"/>
    <s v="NA"/>
    <x v="0"/>
  </r>
  <r>
    <n v="548309"/>
    <s v="Jaipur"/>
    <d v="2012-04-06T00:00:00"/>
    <x v="4"/>
    <x v="40"/>
    <x v="0"/>
    <s v="Rajasthan Royals"/>
    <s v="Kings XI Punjab"/>
    <s v="Kings XI Punjab"/>
    <x v="1"/>
    <x v="0"/>
    <x v="1"/>
    <s v="31"/>
    <s v="N"/>
    <s v="NA"/>
    <x v="0"/>
  </r>
  <r>
    <n v="548310"/>
    <s v="Bangalore"/>
    <d v="2012-04-07T00:00:00"/>
    <x v="4"/>
    <x v="19"/>
    <x v="1"/>
    <s v="Royal Challengers Bangalore"/>
    <s v="Delhi Daredevils"/>
    <s v="Delhi Daredevils"/>
    <x v="1"/>
    <x v="4"/>
    <x v="1"/>
    <s v="20"/>
    <s v="N"/>
    <s v="NA"/>
    <x v="0"/>
  </r>
  <r>
    <n v="548311"/>
    <s v="Visakhapatnam"/>
    <d v="2012-04-07T00:00:00"/>
    <x v="4"/>
    <x v="55"/>
    <x v="23"/>
    <s v="Deccan Chargers"/>
    <s v="Chennai Super Kings"/>
    <s v="Deccan Chargers"/>
    <x v="1"/>
    <x v="5"/>
    <x v="1"/>
    <s v="74"/>
    <s v="N"/>
    <s v="NA"/>
    <x v="0"/>
  </r>
  <r>
    <n v="548312"/>
    <s v="Jaipur"/>
    <d v="2012-04-08T00:00:00"/>
    <x v="4"/>
    <x v="71"/>
    <x v="0"/>
    <s v="Rajasthan Royals"/>
    <s v="Kolkata Knight Riders"/>
    <s v="Kolkata Knight Riders"/>
    <x v="1"/>
    <x v="0"/>
    <x v="1"/>
    <s v="22"/>
    <s v="N"/>
    <s v="NA"/>
    <x v="0"/>
  </r>
  <r>
    <n v="548313"/>
    <s v="Pune"/>
    <d v="2012-04-08T00:00:00"/>
    <x v="4"/>
    <x v="205"/>
    <x v="34"/>
    <s v="Pune Warriors"/>
    <s v="Kings XI Punjab"/>
    <s v="Pune Warriors"/>
    <x v="0"/>
    <x v="6"/>
    <x v="1"/>
    <s v="22"/>
    <s v="N"/>
    <s v="NA"/>
    <x v="1"/>
  </r>
  <r>
    <n v="548315"/>
    <s v="Bangalore"/>
    <d v="2012-04-10T00:00:00"/>
    <x v="4"/>
    <x v="154"/>
    <x v="1"/>
    <s v="Royal Challengers Bangalore"/>
    <s v="Kolkata Knight Riders"/>
    <s v="Royal Challengers Bangalore"/>
    <x v="1"/>
    <x v="7"/>
    <x v="1"/>
    <s v="42"/>
    <s v="N"/>
    <s v="NA"/>
    <x v="0"/>
  </r>
  <r>
    <n v="548317"/>
    <s v="Mumbai"/>
    <d v="2012-04-11T00:00:00"/>
    <x v="4"/>
    <x v="86"/>
    <x v="17"/>
    <s v="Mumbai Indians"/>
    <s v="Rajasthan Royals"/>
    <s v="Rajasthan Royals"/>
    <x v="1"/>
    <x v="9"/>
    <x v="1"/>
    <s v="27"/>
    <s v="N"/>
    <s v="NA"/>
    <x v="0"/>
  </r>
  <r>
    <n v="548323"/>
    <s v="Kolkata"/>
    <d v="2012-04-15T00:00:00"/>
    <x v="4"/>
    <x v="30"/>
    <x v="2"/>
    <s v="Kolkata Knight Riders"/>
    <s v="Kings XI Punjab"/>
    <s v="Kolkata Knight Riders"/>
    <x v="1"/>
    <x v="1"/>
    <x v="1"/>
    <s v="2"/>
    <s v="N"/>
    <s v="NA"/>
    <x v="0"/>
  </r>
  <r>
    <n v="548324"/>
    <s v="Bangalore"/>
    <d v="2012-04-15T00:00:00"/>
    <x v="4"/>
    <x v="40"/>
    <x v="1"/>
    <s v="Royal Challengers Bangalore"/>
    <s v="Rajasthan Royals"/>
    <s v="Rajasthan Royals"/>
    <x v="0"/>
    <x v="0"/>
    <x v="1"/>
    <s v="59"/>
    <s v="N"/>
    <s v="NA"/>
    <x v="1"/>
  </r>
  <r>
    <n v="548330"/>
    <s v="Chennai"/>
    <d v="2012-04-19T00:00:00"/>
    <x v="4"/>
    <x v="206"/>
    <x v="11"/>
    <s v="Chennai Super Kings"/>
    <s v="Pune Warriors"/>
    <s v="Pune Warriors"/>
    <x v="1"/>
    <x v="5"/>
    <x v="1"/>
    <s v="13"/>
    <s v="N"/>
    <s v="NA"/>
    <x v="0"/>
  </r>
  <r>
    <n v="548333"/>
    <s v="Delhi"/>
    <d v="2012-04-21T00:00:00"/>
    <x v="4"/>
    <x v="184"/>
    <x v="18"/>
    <s v="Delhi Daredevils"/>
    <s v="Pune Warriors"/>
    <s v="Delhi Daredevils"/>
    <x v="1"/>
    <x v="6"/>
    <x v="1"/>
    <s v="20"/>
    <s v="N"/>
    <s v="NA"/>
    <x v="0"/>
  </r>
  <r>
    <n v="548336"/>
    <s v="Jaipur"/>
    <d v="2012-04-23T00:00:00"/>
    <x v="4"/>
    <x v="19"/>
    <x v="0"/>
    <s v="Rajasthan Royals"/>
    <s v="Royal Challengers Bangalore"/>
    <s v="Rajasthan Royals"/>
    <x v="1"/>
    <x v="4"/>
    <x v="1"/>
    <s v="46"/>
    <s v="N"/>
    <s v="NA"/>
    <x v="0"/>
  </r>
  <r>
    <n v="548341"/>
    <s v="Pune"/>
    <d v="2012-04-26T00:00:00"/>
    <x v="4"/>
    <x v="207"/>
    <x v="34"/>
    <s v="Pune Warriors"/>
    <s v="Deccan Chargers"/>
    <s v="Deccan Chargers"/>
    <x v="0"/>
    <x v="3"/>
    <x v="1"/>
    <s v="18"/>
    <s v="N"/>
    <s v="NA"/>
    <x v="1"/>
  </r>
  <r>
    <n v="548342"/>
    <s v="Delhi"/>
    <d v="2012-04-27T00:00:00"/>
    <x v="4"/>
    <x v="13"/>
    <x v="18"/>
    <s v="Delhi Daredevils"/>
    <s v="Mumbai Indians"/>
    <s v="Mumbai Indians"/>
    <x v="1"/>
    <x v="2"/>
    <x v="1"/>
    <s v="37"/>
    <s v="N"/>
    <s v="NA"/>
    <x v="0"/>
  </r>
  <r>
    <n v="548343"/>
    <s v="Chennai"/>
    <d v="2012-04-28T00:00:00"/>
    <x v="4"/>
    <x v="93"/>
    <x v="11"/>
    <s v="Chennai Super Kings"/>
    <s v="Kings XI Punjab"/>
    <s v="Kings XI Punjab"/>
    <x v="0"/>
    <x v="1"/>
    <x v="1"/>
    <s v="7"/>
    <s v="N"/>
    <s v="NA"/>
    <x v="1"/>
  </r>
  <r>
    <n v="548344"/>
    <s v="Kolkata"/>
    <d v="2012-04-28T00:00:00"/>
    <x v="4"/>
    <x v="17"/>
    <x v="2"/>
    <s v="Kolkata Knight Riders"/>
    <s v="Royal Challengers Bangalore"/>
    <s v="Kolkata Knight Riders"/>
    <x v="0"/>
    <x v="7"/>
    <x v="1"/>
    <s v="47"/>
    <s v="N"/>
    <s v="NA"/>
    <x v="1"/>
  </r>
  <r>
    <n v="548345"/>
    <s v="Delhi"/>
    <d v="2012-04-29T00:00:00"/>
    <x v="4"/>
    <x v="13"/>
    <x v="18"/>
    <s v="Delhi Daredevils"/>
    <s v="Rajasthan Royals"/>
    <s v="Delhi Daredevils"/>
    <x v="0"/>
    <x v="2"/>
    <x v="1"/>
    <s v="1"/>
    <s v="N"/>
    <s v="NA"/>
    <x v="1"/>
  </r>
  <r>
    <n v="548348"/>
    <s v="Cuttack"/>
    <d v="2012-05-01T00:00:00"/>
    <x v="4"/>
    <x v="15"/>
    <x v="21"/>
    <s v="Deccan Chargers"/>
    <s v="Pune Warriors"/>
    <s v="Deccan Chargers"/>
    <x v="0"/>
    <x v="3"/>
    <x v="1"/>
    <s v="13"/>
    <s v="N"/>
    <s v="NA"/>
    <x v="1"/>
  </r>
  <r>
    <n v="548351"/>
    <s v="Pune"/>
    <d v="2012-05-03T00:00:00"/>
    <x v="4"/>
    <x v="133"/>
    <x v="34"/>
    <s v="Pune Warriors"/>
    <s v="Mumbai Indians"/>
    <s v="Mumbai Indians"/>
    <x v="0"/>
    <x v="9"/>
    <x v="1"/>
    <s v="1"/>
    <s v="N"/>
    <s v="NA"/>
    <x v="1"/>
  </r>
  <r>
    <n v="548352"/>
    <s v="Chennai"/>
    <d v="2012-05-04T00:00:00"/>
    <x v="4"/>
    <x v="25"/>
    <x v="11"/>
    <s v="Chennai Super Kings"/>
    <s v="Deccan Chargers"/>
    <s v="Chennai Super Kings"/>
    <x v="0"/>
    <x v="5"/>
    <x v="1"/>
    <s v="10"/>
    <s v="N"/>
    <s v="NA"/>
    <x v="1"/>
  </r>
  <r>
    <n v="548353"/>
    <s v="Kolkata"/>
    <d v="2012-05-05T00:00:00"/>
    <x v="4"/>
    <x v="30"/>
    <x v="2"/>
    <s v="Kolkata Knight Riders"/>
    <s v="Pune Warriors"/>
    <s v="Kolkata Knight Riders"/>
    <x v="0"/>
    <x v="7"/>
    <x v="1"/>
    <s v="7"/>
    <s v="N"/>
    <s v="NA"/>
    <x v="1"/>
  </r>
  <r>
    <n v="548354"/>
    <s v="Chandigarh"/>
    <d v="2012-05-05T00:00:00"/>
    <x v="4"/>
    <x v="0"/>
    <x v="3"/>
    <s v="Kings XI Punjab"/>
    <s v="Rajasthan Royals"/>
    <s v="Rajasthan Royals"/>
    <x v="0"/>
    <x v="0"/>
    <x v="1"/>
    <s v="43"/>
    <s v="N"/>
    <s v="NA"/>
    <x v="1"/>
  </r>
  <r>
    <n v="548359"/>
    <s v="Hyderabad"/>
    <d v="2012-05-08T00:00:00"/>
    <x v="4"/>
    <x v="93"/>
    <x v="14"/>
    <s v="Deccan Chargers"/>
    <s v="Kings XI Punjab"/>
    <s v="Deccan Chargers"/>
    <x v="1"/>
    <x v="1"/>
    <x v="1"/>
    <s v="25"/>
    <s v="N"/>
    <s v="NA"/>
    <x v="0"/>
  </r>
  <r>
    <n v="548362"/>
    <s v="Pune"/>
    <d v="2012-05-11T00:00:00"/>
    <x v="4"/>
    <x v="26"/>
    <x v="34"/>
    <s v="Pune Warriors"/>
    <s v="Royal Challengers Bangalore"/>
    <s v="Pune Warriors"/>
    <x v="1"/>
    <x v="4"/>
    <x v="1"/>
    <s v="35"/>
    <s v="N"/>
    <s v="NA"/>
    <x v="0"/>
  </r>
  <r>
    <n v="548363"/>
    <s v="Kolkata"/>
    <d v="2012-05-12T00:00:00"/>
    <x v="4"/>
    <x v="10"/>
    <x v="2"/>
    <s v="Kolkata Knight Riders"/>
    <s v="Mumbai Indians"/>
    <s v="Mumbai Indians"/>
    <x v="0"/>
    <x v="9"/>
    <x v="1"/>
    <s v="27"/>
    <s v="N"/>
    <s v="NA"/>
    <x v="1"/>
  </r>
  <r>
    <n v="548365"/>
    <s v="Jaipur"/>
    <d v="2012-05-13T00:00:00"/>
    <x v="4"/>
    <x v="208"/>
    <x v="0"/>
    <s v="Rajasthan Royals"/>
    <s v="Pune Warriors"/>
    <s v="Rajasthan Royals"/>
    <x v="0"/>
    <x v="0"/>
    <x v="1"/>
    <s v="45"/>
    <s v="N"/>
    <s v="NA"/>
    <x v="1"/>
  </r>
  <r>
    <n v="548370"/>
    <s v="Mumbai"/>
    <d v="2012-05-16T00:00:00"/>
    <x v="4"/>
    <x v="30"/>
    <x v="17"/>
    <s v="Mumbai Indians"/>
    <s v="Kolkata Knight Riders"/>
    <s v="Mumbai Indians"/>
    <x v="1"/>
    <x v="7"/>
    <x v="1"/>
    <s v="32"/>
    <s v="N"/>
    <s v="NA"/>
    <x v="0"/>
  </r>
  <r>
    <n v="548372"/>
    <s v="Delhi"/>
    <d v="2012-05-17T00:00:00"/>
    <x v="4"/>
    <x v="26"/>
    <x v="18"/>
    <s v="Delhi Daredevils"/>
    <s v="Royal Challengers Bangalore"/>
    <s v="Delhi Daredevils"/>
    <x v="1"/>
    <x v="4"/>
    <x v="1"/>
    <s v="21"/>
    <s v="N"/>
    <s v="NA"/>
    <x v="0"/>
  </r>
  <r>
    <n v="548375"/>
    <s v="Pune"/>
    <d v="2012-05-19T00:00:00"/>
    <x v="4"/>
    <x v="115"/>
    <x v="34"/>
    <s v="Pune Warriors"/>
    <s v="Kolkata Knight Riders"/>
    <s v="Kolkata Knight Riders"/>
    <x v="0"/>
    <x v="7"/>
    <x v="1"/>
    <s v="34"/>
    <s v="N"/>
    <s v="NA"/>
    <x v="1"/>
  </r>
  <r>
    <n v="548376"/>
    <s v="Hyderabad"/>
    <d v="2012-05-20T00:00:00"/>
    <x v="4"/>
    <x v="116"/>
    <x v="14"/>
    <s v="Deccan Chargers"/>
    <s v="Royal Challengers Bangalore"/>
    <s v="Royal Challengers Bangalore"/>
    <x v="1"/>
    <x v="3"/>
    <x v="1"/>
    <s v="9"/>
    <s v="N"/>
    <s v="NA"/>
    <x v="0"/>
  </r>
  <r>
    <n v="548378"/>
    <s v="Pune"/>
    <d v="2012-05-22T00:00:00"/>
    <x v="4"/>
    <x v="2"/>
    <x v="34"/>
    <s v="Delhi Daredevils"/>
    <s v="Kolkata Knight Riders"/>
    <s v="Kolkata Knight Riders"/>
    <x v="0"/>
    <x v="7"/>
    <x v="1"/>
    <s v="18"/>
    <s v="N"/>
    <s v="NA"/>
    <x v="1"/>
  </r>
  <r>
    <n v="548379"/>
    <s v="Bangalore"/>
    <d v="2012-05-23T00:00:00"/>
    <x v="4"/>
    <x v="18"/>
    <x v="1"/>
    <s v="Chennai Super Kings"/>
    <s v="Mumbai Indians"/>
    <s v="Mumbai Indians"/>
    <x v="1"/>
    <x v="5"/>
    <x v="1"/>
    <s v="38"/>
    <s v="N"/>
    <s v="NA"/>
    <x v="0"/>
  </r>
  <r>
    <n v="548380"/>
    <s v="Chennai"/>
    <d v="2012-05-25T00:00:00"/>
    <x v="4"/>
    <x v="36"/>
    <x v="11"/>
    <s v="Delhi Daredevils"/>
    <s v="Chennai Super Kings"/>
    <s v="Delhi Daredevils"/>
    <x v="1"/>
    <x v="5"/>
    <x v="1"/>
    <s v="86"/>
    <s v="N"/>
    <s v="NA"/>
    <x v="0"/>
  </r>
  <r>
    <n v="597999"/>
    <s v="Bangalore"/>
    <d v="2013-04-04T00:00:00"/>
    <x v="5"/>
    <x v="26"/>
    <x v="1"/>
    <s v="Royal Challengers Bangalore"/>
    <s v="Mumbai Indians"/>
    <s v="Mumbai Indians"/>
    <x v="1"/>
    <x v="4"/>
    <x v="1"/>
    <s v="2"/>
    <s v="N"/>
    <s v="NA"/>
    <x v="0"/>
  </r>
  <r>
    <n v="598000"/>
    <s v="Hyderabad"/>
    <d v="2013-04-05T00:00:00"/>
    <x v="5"/>
    <x v="24"/>
    <x v="14"/>
    <s v="Sunrisers Hyderabad"/>
    <s v="Pune Warriors"/>
    <s v="Pune Warriors"/>
    <x v="1"/>
    <x v="8"/>
    <x v="1"/>
    <s v="22"/>
    <s v="N"/>
    <s v="NA"/>
    <x v="0"/>
  </r>
  <r>
    <n v="598001"/>
    <s v="Delhi"/>
    <d v="2013-04-06T00:00:00"/>
    <x v="5"/>
    <x v="188"/>
    <x v="18"/>
    <s v="Delhi Daredevils"/>
    <s v="Rajasthan Royals"/>
    <s v="Rajasthan Royals"/>
    <x v="0"/>
    <x v="0"/>
    <x v="1"/>
    <s v="5"/>
    <s v="N"/>
    <s v="NA"/>
    <x v="1"/>
  </r>
  <r>
    <n v="598002"/>
    <s v="Chennai"/>
    <d v="2013-04-06T00:00:00"/>
    <x v="5"/>
    <x v="86"/>
    <x v="11"/>
    <s v="Chennai Super Kings"/>
    <s v="Mumbai Indians"/>
    <s v="Mumbai Indians"/>
    <x v="0"/>
    <x v="9"/>
    <x v="1"/>
    <s v="9"/>
    <s v="N"/>
    <s v="NA"/>
    <x v="1"/>
  </r>
  <r>
    <n v="598005"/>
    <s v="Jaipur"/>
    <d v="2013-04-08T00:00:00"/>
    <x v="5"/>
    <x v="151"/>
    <x v="0"/>
    <s v="Rajasthan Royals"/>
    <s v="Kolkata Knight Riders"/>
    <s v="Kolkata Knight Riders"/>
    <x v="1"/>
    <x v="0"/>
    <x v="1"/>
    <s v="19"/>
    <s v="N"/>
    <s v="NA"/>
    <x v="0"/>
  </r>
  <r>
    <n v="598006"/>
    <s v="Mumbai"/>
    <d v="2013-04-09T00:00:00"/>
    <x v="5"/>
    <x v="23"/>
    <x v="17"/>
    <s v="Mumbai Indians"/>
    <s v="Delhi Daredevils"/>
    <s v="Mumbai Indians"/>
    <x v="0"/>
    <x v="9"/>
    <x v="1"/>
    <s v="44"/>
    <s v="N"/>
    <s v="NA"/>
    <x v="1"/>
  </r>
  <r>
    <n v="598011"/>
    <s v="Mumbai"/>
    <d v="2013-04-13T00:00:00"/>
    <x v="5"/>
    <x v="10"/>
    <x v="17"/>
    <s v="Mumbai Indians"/>
    <s v="Pune Warriors"/>
    <s v="Mumbai Indians"/>
    <x v="0"/>
    <x v="9"/>
    <x v="1"/>
    <s v="41"/>
    <s v="N"/>
    <s v="NA"/>
    <x v="1"/>
  </r>
  <r>
    <n v="598013"/>
    <s v="Kolkata"/>
    <d v="2013-04-14T00:00:00"/>
    <x v="5"/>
    <x v="17"/>
    <x v="2"/>
    <s v="Kolkata Knight Riders"/>
    <s v="Sunrisers Hyderabad"/>
    <s v="Kolkata Knight Riders"/>
    <x v="0"/>
    <x v="7"/>
    <x v="1"/>
    <s v="48"/>
    <s v="N"/>
    <s v="NA"/>
    <x v="1"/>
  </r>
  <r>
    <n v="598015"/>
    <s v="Chennai"/>
    <d v="2013-04-15T00:00:00"/>
    <x v="5"/>
    <x v="92"/>
    <x v="11"/>
    <s v="Chennai Super Kings"/>
    <s v="Pune Warriors"/>
    <s v="Pune Warriors"/>
    <x v="0"/>
    <x v="6"/>
    <x v="1"/>
    <s v="24"/>
    <s v="N"/>
    <s v="NA"/>
    <x v="1"/>
  </r>
  <r>
    <n v="598016"/>
    <s v="Chandigarh"/>
    <d v="2013-04-16T00:00:00"/>
    <x v="5"/>
    <x v="209"/>
    <x v="3"/>
    <s v="Kings XI Punjab"/>
    <s v="Kolkata Knight Riders"/>
    <s v="Kolkata Knight Riders"/>
    <x v="1"/>
    <x v="1"/>
    <x v="1"/>
    <s v="4"/>
    <s v="N"/>
    <s v="NA"/>
    <x v="0"/>
  </r>
  <r>
    <n v="598018"/>
    <s v="Pune"/>
    <d v="2013-04-17T00:00:00"/>
    <x v="5"/>
    <x v="24"/>
    <x v="34"/>
    <s v="Pune Warriors"/>
    <s v="Sunrisers Hyderabad"/>
    <s v="Pune Warriors"/>
    <x v="1"/>
    <x v="8"/>
    <x v="1"/>
    <s v="11"/>
    <s v="N"/>
    <s v="NA"/>
    <x v="0"/>
  </r>
  <r>
    <n v="598019"/>
    <s v="Jaipur"/>
    <d v="2013-04-17T00:00:00"/>
    <x v="5"/>
    <x v="40"/>
    <x v="0"/>
    <s v="Rajasthan Royals"/>
    <s v="Mumbai Indians"/>
    <s v="Rajasthan Royals"/>
    <x v="0"/>
    <x v="0"/>
    <x v="1"/>
    <s v="87"/>
    <s v="N"/>
    <s v="NA"/>
    <x v="1"/>
  </r>
  <r>
    <n v="598020"/>
    <s v="Delhi"/>
    <d v="2013-04-18T00:00:00"/>
    <x v="5"/>
    <x v="117"/>
    <x v="18"/>
    <s v="Delhi Daredevils"/>
    <s v="Chennai Super Kings"/>
    <s v="Chennai Super Kings"/>
    <x v="0"/>
    <x v="5"/>
    <x v="1"/>
    <s v="86"/>
    <s v="N"/>
    <s v="NA"/>
    <x v="1"/>
  </r>
  <r>
    <n v="598027"/>
    <s v="Bangalore"/>
    <d v="2013-04-23T00:00:00"/>
    <x v="5"/>
    <x v="26"/>
    <x v="1"/>
    <s v="Royal Challengers Bangalore"/>
    <s v="Pune Warriors"/>
    <s v="Pune Warriors"/>
    <x v="1"/>
    <x v="4"/>
    <x v="1"/>
    <s v="130"/>
    <s v="N"/>
    <s v="NA"/>
    <x v="0"/>
  </r>
  <r>
    <n v="598028"/>
    <s v="Dharamsala"/>
    <d v="2013-05-16T00:00:00"/>
    <x v="5"/>
    <x v="33"/>
    <x v="12"/>
    <s v="Kings XI Punjab"/>
    <s v="Delhi Daredevils"/>
    <s v="Delhi Daredevils"/>
    <x v="1"/>
    <x v="1"/>
    <x v="1"/>
    <s v="7"/>
    <s v="N"/>
    <s v="NA"/>
    <x v="0"/>
  </r>
  <r>
    <n v="598033"/>
    <s v="Mumbai"/>
    <d v="2013-04-27T00:00:00"/>
    <x v="5"/>
    <x v="47"/>
    <x v="17"/>
    <s v="Mumbai Indians"/>
    <s v="Royal Challengers Bangalore"/>
    <s v="Mumbai Indians"/>
    <x v="0"/>
    <x v="9"/>
    <x v="1"/>
    <s v="58"/>
    <s v="N"/>
    <s v="NA"/>
    <x v="1"/>
  </r>
  <r>
    <n v="598034"/>
    <s v="Chennai"/>
    <d v="2013-04-28T00:00:00"/>
    <x v="5"/>
    <x v="117"/>
    <x v="11"/>
    <s v="Chennai Super Kings"/>
    <s v="Kolkata Knight Riders"/>
    <s v="Kolkata Knight Riders"/>
    <x v="1"/>
    <x v="5"/>
    <x v="1"/>
    <s v="14"/>
    <s v="N"/>
    <s v="NA"/>
    <x v="0"/>
  </r>
  <r>
    <n v="598035"/>
    <s v="Raipur"/>
    <d v="2013-04-28T00:00:00"/>
    <x v="5"/>
    <x v="39"/>
    <x v="24"/>
    <s v="Delhi Daredevils"/>
    <s v="Pune Warriors"/>
    <s v="Pune Warriors"/>
    <x v="1"/>
    <x v="2"/>
    <x v="1"/>
    <s v="15"/>
    <s v="N"/>
    <s v="NA"/>
    <x v="0"/>
  </r>
  <r>
    <n v="598037"/>
    <s v="Mumbai"/>
    <d v="2013-04-29T00:00:00"/>
    <x v="5"/>
    <x v="10"/>
    <x v="17"/>
    <s v="Mumbai Indians"/>
    <s v="Kings XI Punjab"/>
    <s v="Mumbai Indians"/>
    <x v="0"/>
    <x v="9"/>
    <x v="1"/>
    <s v="4"/>
    <s v="N"/>
    <s v="NA"/>
    <x v="1"/>
  </r>
  <r>
    <n v="598038"/>
    <s v="Pune"/>
    <d v="2013-04-30T00:00:00"/>
    <x v="5"/>
    <x v="18"/>
    <x v="34"/>
    <s v="Pune Warriors"/>
    <s v="Chennai Super Kings"/>
    <s v="Chennai Super Kings"/>
    <x v="0"/>
    <x v="5"/>
    <x v="1"/>
    <s v="37"/>
    <s v="N"/>
    <s v="NA"/>
    <x v="1"/>
  </r>
  <r>
    <n v="598041"/>
    <s v="Chennai"/>
    <d v="2013-05-02T00:00:00"/>
    <x v="5"/>
    <x v="25"/>
    <x v="11"/>
    <s v="Chennai Super Kings"/>
    <s v="Kings XI Punjab"/>
    <s v="Chennai Super Kings"/>
    <x v="0"/>
    <x v="5"/>
    <x v="1"/>
    <s v="15"/>
    <s v="N"/>
    <s v="NA"/>
    <x v="1"/>
  </r>
  <r>
    <n v="598042"/>
    <s v="Pune"/>
    <d v="2013-05-02T00:00:00"/>
    <x v="5"/>
    <x v="19"/>
    <x v="34"/>
    <s v="Pune Warriors"/>
    <s v="Royal Challengers Bangalore"/>
    <s v="Royal Challengers Bangalore"/>
    <x v="0"/>
    <x v="4"/>
    <x v="1"/>
    <s v="17"/>
    <s v="N"/>
    <s v="NA"/>
    <x v="1"/>
  </r>
  <r>
    <n v="598046"/>
    <s v="Mumbai"/>
    <d v="2013-05-05T00:00:00"/>
    <x v="5"/>
    <x v="120"/>
    <x v="17"/>
    <s v="Mumbai Indians"/>
    <s v="Chennai Super Kings"/>
    <s v="Mumbai Indians"/>
    <x v="0"/>
    <x v="9"/>
    <x v="1"/>
    <s v="60"/>
    <s v="N"/>
    <s v="NA"/>
    <x v="1"/>
  </r>
  <r>
    <n v="598050"/>
    <s v="Mumbai"/>
    <d v="2013-05-07T00:00:00"/>
    <x v="5"/>
    <x v="73"/>
    <x v="17"/>
    <s v="Mumbai Indians"/>
    <s v="Kolkata Knight Riders"/>
    <s v="Mumbai Indians"/>
    <x v="0"/>
    <x v="9"/>
    <x v="1"/>
    <s v="65"/>
    <s v="N"/>
    <s v="NA"/>
    <x v="1"/>
  </r>
  <r>
    <n v="598051"/>
    <s v="Hyderabad"/>
    <d v="2013-05-08T00:00:00"/>
    <x v="5"/>
    <x v="25"/>
    <x v="14"/>
    <s v="Sunrisers Hyderabad"/>
    <s v="Chennai Super Kings"/>
    <s v="Sunrisers Hyderabad"/>
    <x v="1"/>
    <x v="5"/>
    <x v="1"/>
    <s v="77"/>
    <s v="N"/>
    <s v="NA"/>
    <x v="0"/>
  </r>
  <r>
    <n v="598053"/>
    <s v="Pune"/>
    <d v="2013-05-09T00:00:00"/>
    <x v="5"/>
    <x v="17"/>
    <x v="34"/>
    <s v="Pune Warriors"/>
    <s v="Kolkata Knight Riders"/>
    <s v="Kolkata Knight Riders"/>
    <x v="0"/>
    <x v="7"/>
    <x v="1"/>
    <s v="46"/>
    <s v="N"/>
    <s v="NA"/>
    <x v="1"/>
  </r>
  <r>
    <n v="598054"/>
    <s v="Delhi"/>
    <d v="2013-05-10T00:00:00"/>
    <x v="5"/>
    <x v="106"/>
    <x v="18"/>
    <s v="Delhi Daredevils"/>
    <s v="Royal Challengers Bangalore"/>
    <s v="Delhi Daredevils"/>
    <x v="1"/>
    <x v="4"/>
    <x v="1"/>
    <s v="4"/>
    <s v="N"/>
    <s v="NA"/>
    <x v="0"/>
  </r>
  <r>
    <n v="598056"/>
    <s v="Chandigarh"/>
    <d v="2013-05-11T00:00:00"/>
    <x v="5"/>
    <x v="87"/>
    <x v="3"/>
    <s v="Kings XI Punjab"/>
    <s v="Sunrisers Hyderabad"/>
    <s v="Kings XI Punjab"/>
    <x v="1"/>
    <x v="8"/>
    <x v="1"/>
    <s v="30"/>
    <s v="N"/>
    <s v="NA"/>
    <x v="0"/>
  </r>
  <r>
    <n v="598061"/>
    <s v="Ranchi"/>
    <d v="2013-05-15T00:00:00"/>
    <x v="5"/>
    <x v="12"/>
    <x v="22"/>
    <s v="Kolkata Knight Riders"/>
    <s v="Pune Warriors"/>
    <s v="Kolkata Knight Riders"/>
    <x v="1"/>
    <x v="6"/>
    <x v="1"/>
    <s v="7"/>
    <s v="N"/>
    <s v="NA"/>
    <x v="0"/>
  </r>
  <r>
    <n v="598062"/>
    <s v="Chennai"/>
    <d v="2013-05-14T00:00:00"/>
    <x v="5"/>
    <x v="18"/>
    <x v="11"/>
    <s v="Chennai Super Kings"/>
    <s v="Delhi Daredevils"/>
    <s v="Chennai Super Kings"/>
    <x v="0"/>
    <x v="5"/>
    <x v="1"/>
    <s v="33"/>
    <s v="N"/>
    <s v="NA"/>
    <x v="1"/>
  </r>
  <r>
    <n v="598063"/>
    <s v="Mumbai"/>
    <d v="2013-05-15T00:00:00"/>
    <x v="5"/>
    <x v="210"/>
    <x v="17"/>
    <s v="Mumbai Indians"/>
    <s v="Rajasthan Royals"/>
    <s v="Rajasthan Royals"/>
    <x v="1"/>
    <x v="9"/>
    <x v="1"/>
    <s v="14"/>
    <s v="N"/>
    <s v="NA"/>
    <x v="0"/>
  </r>
  <r>
    <n v="598065"/>
    <s v="Hyderabad"/>
    <d v="2013-05-17T00:00:00"/>
    <x v="5"/>
    <x v="24"/>
    <x v="14"/>
    <s v="Sunrisers Hyderabad"/>
    <s v="Rajasthan Royals"/>
    <s v="Sunrisers Hyderabad"/>
    <x v="0"/>
    <x v="8"/>
    <x v="1"/>
    <s v="23"/>
    <s v="N"/>
    <s v="NA"/>
    <x v="1"/>
  </r>
  <r>
    <n v="598066"/>
    <s v="Dharamsala"/>
    <d v="2013-05-18T00:00:00"/>
    <x v="5"/>
    <x v="160"/>
    <x v="12"/>
    <s v="Kings XI Punjab"/>
    <s v="Mumbai Indians"/>
    <s v="Mumbai Indians"/>
    <x v="1"/>
    <x v="1"/>
    <x v="1"/>
    <s v="50"/>
    <s v="N"/>
    <s v="NA"/>
    <x v="0"/>
  </r>
  <r>
    <n v="598067"/>
    <s v="Pune"/>
    <d v="2013-05-19T00:00:00"/>
    <x v="5"/>
    <x v="211"/>
    <x v="34"/>
    <s v="Pune Warriors"/>
    <s v="Delhi Daredevils"/>
    <s v="Pune Warriors"/>
    <x v="0"/>
    <x v="6"/>
    <x v="1"/>
    <s v="38"/>
    <s v="N"/>
    <s v="NA"/>
    <x v="1"/>
  </r>
  <r>
    <n v="598068"/>
    <s v="Bangalore"/>
    <d v="2013-05-18T00:00:00"/>
    <x v="5"/>
    <x v="45"/>
    <x v="1"/>
    <s v="Royal Challengers Bangalore"/>
    <s v="Chennai Super Kings"/>
    <s v="Chennai Super Kings"/>
    <x v="1"/>
    <x v="4"/>
    <x v="1"/>
    <s v="24"/>
    <s v="N"/>
    <s v="NA"/>
    <x v="0"/>
  </r>
  <r>
    <n v="598070"/>
    <s v="Delhi"/>
    <d v="2013-05-21T00:00:00"/>
    <x v="5"/>
    <x v="117"/>
    <x v="18"/>
    <s v="Chennai Super Kings"/>
    <s v="Mumbai Indians"/>
    <s v="Chennai Super Kings"/>
    <x v="0"/>
    <x v="5"/>
    <x v="1"/>
    <s v="48"/>
    <s v="N"/>
    <s v="NA"/>
    <x v="1"/>
  </r>
  <r>
    <n v="598073"/>
    <s v="Kolkata"/>
    <d v="2013-05-26T00:00:00"/>
    <x v="5"/>
    <x v="86"/>
    <x v="2"/>
    <s v="Chennai Super Kings"/>
    <s v="Mumbai Indians"/>
    <s v="Mumbai Indians"/>
    <x v="0"/>
    <x v="9"/>
    <x v="1"/>
    <s v="23"/>
    <s v="N"/>
    <s v="NA"/>
    <x v="1"/>
  </r>
  <r>
    <n v="729279"/>
    <s v="Abu Dhabi"/>
    <d v="2014-04-16T00:00:00"/>
    <x v="6"/>
    <x v="28"/>
    <x v="19"/>
    <s v="Mumbai Indians"/>
    <s v="Kolkata Knight Riders"/>
    <s v="Kolkata Knight Riders"/>
    <x v="0"/>
    <x v="7"/>
    <x v="1"/>
    <s v="41"/>
    <s v="N"/>
    <s v="NA"/>
    <x v="1"/>
  </r>
  <r>
    <n v="729293"/>
    <s v="Abu Dhabi"/>
    <d v="2014-04-21T00:00:00"/>
    <x v="6"/>
    <x v="25"/>
    <x v="19"/>
    <s v="Chennai Super Kings"/>
    <s v="Delhi Daredevils"/>
    <s v="Chennai Super Kings"/>
    <x v="0"/>
    <x v="5"/>
    <x v="1"/>
    <s v="93"/>
    <s v="N"/>
    <s v="NA"/>
    <x v="1"/>
  </r>
  <r>
    <n v="729295"/>
    <s v="NA"/>
    <d v="2014-04-22T00:00:00"/>
    <x v="6"/>
    <x v="34"/>
    <x v="20"/>
    <s v="Kings XI Punjab"/>
    <s v="Sunrisers Hyderabad"/>
    <s v="Sunrisers Hyderabad"/>
    <x v="1"/>
    <x v="1"/>
    <x v="1"/>
    <s v="72"/>
    <s v="N"/>
    <s v="NA"/>
    <x v="0"/>
  </r>
  <r>
    <n v="729297"/>
    <s v="NA"/>
    <d v="2014-04-23T00:00:00"/>
    <x v="6"/>
    <x v="55"/>
    <x v="30"/>
    <s v="Rajasthan Royals"/>
    <s v="Chennai Super Kings"/>
    <s v="Rajasthan Royals"/>
    <x v="1"/>
    <x v="5"/>
    <x v="1"/>
    <s v="7"/>
    <s v="N"/>
    <s v="NA"/>
    <x v="0"/>
  </r>
  <r>
    <n v="729299"/>
    <s v="NA"/>
    <d v="2014-04-24T00:00:00"/>
    <x v="6"/>
    <x v="53"/>
    <x v="20"/>
    <s v="Royal Challengers Bangalore"/>
    <s v="Kolkata Knight Riders"/>
    <s v="Royal Challengers Bangalore"/>
    <x v="1"/>
    <x v="7"/>
    <x v="1"/>
    <s v="2"/>
    <s v="N"/>
    <s v="NA"/>
    <x v="0"/>
  </r>
  <r>
    <n v="729301"/>
    <s v="NA"/>
    <d v="2014-04-25T00:00:00"/>
    <x v="6"/>
    <x v="84"/>
    <x v="30"/>
    <s v="Sunrisers Hyderabad"/>
    <s v="Delhi Daredevils"/>
    <s v="Sunrisers Hyderabad"/>
    <x v="0"/>
    <x v="8"/>
    <x v="1"/>
    <s v="4"/>
    <s v="N"/>
    <s v="NA"/>
    <x v="1"/>
  </r>
  <r>
    <n v="729307"/>
    <s v="Abu Dhabi"/>
    <d v="2014-04-26T00:00:00"/>
    <x v="6"/>
    <x v="122"/>
    <x v="19"/>
    <s v="Kolkata Knight Riders"/>
    <s v="Kings XI Punjab"/>
    <s v="Kolkata Knight Riders"/>
    <x v="1"/>
    <x v="1"/>
    <x v="1"/>
    <s v="23"/>
    <s v="N"/>
    <s v="NA"/>
    <x v="0"/>
  </r>
  <r>
    <n v="729317"/>
    <s v="NA"/>
    <d v="2014-04-30T00:00:00"/>
    <x v="6"/>
    <x v="126"/>
    <x v="30"/>
    <s v="Mumbai Indians"/>
    <s v="Sunrisers Hyderabad"/>
    <s v="Mumbai Indians"/>
    <x v="1"/>
    <x v="8"/>
    <x v="1"/>
    <s v="15"/>
    <s v="N"/>
    <s v="NA"/>
    <x v="0"/>
  </r>
  <r>
    <n v="733971"/>
    <s v="Ranchi"/>
    <d v="2014-05-02T00:00:00"/>
    <x v="6"/>
    <x v="55"/>
    <x v="22"/>
    <s v="Chennai Super Kings"/>
    <s v="Kolkata Knight Riders"/>
    <s v="Chennai Super Kings"/>
    <x v="0"/>
    <x v="5"/>
    <x v="1"/>
    <s v="34"/>
    <s v="N"/>
    <s v="NA"/>
    <x v="1"/>
  </r>
  <r>
    <n v="733979"/>
    <s v="Ahmedabad"/>
    <d v="2014-05-05T00:00:00"/>
    <x v="6"/>
    <x v="35"/>
    <x v="9"/>
    <s v="Rajasthan Royals"/>
    <s v="Kolkata Knight Riders"/>
    <s v="Kolkata Knight Riders"/>
    <x v="1"/>
    <x v="0"/>
    <x v="1"/>
    <s v="10"/>
    <s v="N"/>
    <s v="NA"/>
    <x v="0"/>
  </r>
  <r>
    <n v="733983"/>
    <s v="Mumbai"/>
    <d v="2014-05-06T00:00:00"/>
    <x v="6"/>
    <x v="10"/>
    <x v="17"/>
    <s v="Mumbai Indians"/>
    <s v="Royal Challengers Bangalore"/>
    <s v="Royal Challengers Bangalore"/>
    <x v="1"/>
    <x v="9"/>
    <x v="1"/>
    <s v="19"/>
    <s v="N"/>
    <s v="NA"/>
    <x v="0"/>
  </r>
  <r>
    <n v="733987"/>
    <s v="Cuttack"/>
    <d v="2014-05-07T00:00:00"/>
    <x v="6"/>
    <x v="34"/>
    <x v="21"/>
    <s v="Kings XI Punjab"/>
    <s v="Chennai Super Kings"/>
    <s v="Chennai Super Kings"/>
    <x v="1"/>
    <x v="1"/>
    <x v="1"/>
    <s v="44"/>
    <s v="N"/>
    <s v="NA"/>
    <x v="0"/>
  </r>
  <r>
    <n v="733989"/>
    <s v="Ahmedabad"/>
    <d v="2014-05-08T00:00:00"/>
    <x v="6"/>
    <x v="126"/>
    <x v="9"/>
    <s v="Rajasthan Royals"/>
    <s v="Sunrisers Hyderabad"/>
    <s v="Rajasthan Royals"/>
    <x v="1"/>
    <x v="8"/>
    <x v="1"/>
    <s v="32"/>
    <s v="N"/>
    <s v="NA"/>
    <x v="0"/>
  </r>
  <r>
    <n v="733991"/>
    <s v="Bangalore"/>
    <d v="2014-05-09T00:00:00"/>
    <x v="6"/>
    <x v="122"/>
    <x v="1"/>
    <s v="Royal Challengers Bangalore"/>
    <s v="Kings XI Punjab"/>
    <s v="Royal Challengers Bangalore"/>
    <x v="1"/>
    <x v="1"/>
    <x v="1"/>
    <s v="32"/>
    <s v="N"/>
    <s v="NA"/>
    <x v="0"/>
  </r>
  <r>
    <n v="734005"/>
    <s v="Bangalore"/>
    <d v="2014-05-13T00:00:00"/>
    <x v="6"/>
    <x v="153"/>
    <x v="1"/>
    <s v="Royal Challengers Bangalore"/>
    <s v="Delhi Daredevils"/>
    <s v="Delhi Daredevils"/>
    <x v="1"/>
    <x v="4"/>
    <x v="1"/>
    <s v="16"/>
    <s v="N"/>
    <s v="NA"/>
    <x v="0"/>
  </r>
  <r>
    <n v="734011"/>
    <s v="Ahmedabad"/>
    <d v="2014-05-15T00:00:00"/>
    <x v="6"/>
    <x v="40"/>
    <x v="9"/>
    <s v="Rajasthan Royals"/>
    <s v="Delhi Daredevils"/>
    <s v="Delhi Daredevils"/>
    <x v="1"/>
    <x v="0"/>
    <x v="1"/>
    <s v="62"/>
    <s v="N"/>
    <s v="NA"/>
    <x v="0"/>
  </r>
  <r>
    <n v="734017"/>
    <s v="Ahmedabad"/>
    <d v="2014-05-19T00:00:00"/>
    <x v="6"/>
    <x v="117"/>
    <x v="9"/>
    <s v="Rajasthan Royals"/>
    <s v="Mumbai Indians"/>
    <s v="Mumbai Indians"/>
    <x v="0"/>
    <x v="9"/>
    <x v="1"/>
    <s v="25"/>
    <s v="N"/>
    <s v="NA"/>
    <x v="1"/>
  </r>
  <r>
    <n v="734027"/>
    <s v="Kolkata"/>
    <d v="2014-05-22T00:00:00"/>
    <x v="6"/>
    <x v="38"/>
    <x v="2"/>
    <s v="Kolkata Knight Riders"/>
    <s v="Royal Challengers Bangalore"/>
    <s v="Royal Challengers Bangalore"/>
    <x v="1"/>
    <x v="7"/>
    <x v="1"/>
    <s v="30"/>
    <s v="N"/>
    <s v="NA"/>
    <x v="0"/>
  </r>
  <r>
    <n v="734031"/>
    <s v="Mumbai"/>
    <d v="2014-05-23T00:00:00"/>
    <x v="6"/>
    <x v="117"/>
    <x v="17"/>
    <s v="Mumbai Indians"/>
    <s v="Delhi Daredevils"/>
    <s v="Delhi Daredevils"/>
    <x v="1"/>
    <x v="9"/>
    <x v="1"/>
    <s v="15"/>
    <s v="N"/>
    <s v="NA"/>
    <x v="0"/>
  </r>
  <r>
    <n v="734033"/>
    <s v="Chandigarh"/>
    <d v="2014-05-23T00:00:00"/>
    <x v="6"/>
    <x v="3"/>
    <x v="3"/>
    <s v="Kings XI Punjab"/>
    <s v="Rajasthan Royals"/>
    <s v="Rajasthan Royals"/>
    <x v="1"/>
    <x v="1"/>
    <x v="1"/>
    <s v="16"/>
    <s v="N"/>
    <s v="NA"/>
    <x v="0"/>
  </r>
  <r>
    <n v="734043"/>
    <s v="Kolkata"/>
    <d v="2014-05-27T00:00:00"/>
    <x v="6"/>
    <x v="29"/>
    <x v="2"/>
    <s v="Kings XI Punjab"/>
    <s v="Kolkata Knight Riders"/>
    <s v="Kings XI Punjab"/>
    <x v="1"/>
    <x v="7"/>
    <x v="1"/>
    <s v="28"/>
    <s v="N"/>
    <s v="NA"/>
    <x v="0"/>
  </r>
  <r>
    <n v="734047"/>
    <s v="Mumbai"/>
    <d v="2014-05-30T00:00:00"/>
    <x v="6"/>
    <x v="13"/>
    <x v="17"/>
    <s v="Chennai Super Kings"/>
    <s v="Kings XI Punjab"/>
    <s v="Chennai Super Kings"/>
    <x v="1"/>
    <x v="1"/>
    <x v="1"/>
    <s v="24"/>
    <s v="N"/>
    <s v="NA"/>
    <x v="0"/>
  </r>
  <r>
    <n v="829707"/>
    <s v="Chennai"/>
    <d v="2015-04-09T00:00:00"/>
    <x v="7"/>
    <x v="41"/>
    <x v="11"/>
    <s v="Chennai Super Kings"/>
    <s v="Delhi Daredevils"/>
    <s v="Delhi Daredevils"/>
    <x v="1"/>
    <x v="5"/>
    <x v="1"/>
    <s v="1"/>
    <s v="N"/>
    <s v="NA"/>
    <x v="0"/>
  </r>
  <r>
    <n v="829709"/>
    <s v="Pune"/>
    <d v="2015-04-10T00:00:00"/>
    <x v="7"/>
    <x v="31"/>
    <x v="28"/>
    <s v="Kings XI Punjab"/>
    <s v="Rajasthan Royals"/>
    <s v="Kings XI Punjab"/>
    <x v="1"/>
    <x v="0"/>
    <x v="1"/>
    <s v="26"/>
    <s v="N"/>
    <s v="NA"/>
    <x v="0"/>
  </r>
  <r>
    <n v="829711"/>
    <s v="Chennai"/>
    <d v="2015-04-11T00:00:00"/>
    <x v="7"/>
    <x v="64"/>
    <x v="11"/>
    <s v="Chennai Super Kings"/>
    <s v="Sunrisers Hyderabad"/>
    <s v="Chennai Super Kings"/>
    <x v="0"/>
    <x v="5"/>
    <x v="1"/>
    <s v="45"/>
    <s v="N"/>
    <s v="NA"/>
    <x v="1"/>
  </r>
  <r>
    <n v="829717"/>
    <s v="Mumbai"/>
    <d v="2015-04-12T00:00:00"/>
    <x v="7"/>
    <x v="212"/>
    <x v="17"/>
    <s v="Mumbai Indians"/>
    <s v="Kings XI Punjab"/>
    <s v="Mumbai Indians"/>
    <x v="1"/>
    <x v="1"/>
    <x v="1"/>
    <s v="18"/>
    <s v="N"/>
    <s v="NA"/>
    <x v="0"/>
  </r>
  <r>
    <n v="829731"/>
    <s v="Visakhapatnam"/>
    <d v="2015-04-18T00:00:00"/>
    <x v="7"/>
    <x v="165"/>
    <x v="23"/>
    <s v="Sunrisers Hyderabad"/>
    <s v="Delhi Daredevils"/>
    <s v="Delhi Daredevils"/>
    <x v="0"/>
    <x v="2"/>
    <x v="1"/>
    <s v="4"/>
    <s v="N"/>
    <s v="NA"/>
    <x v="1"/>
  </r>
  <r>
    <n v="829737"/>
    <s v="Bangalore"/>
    <d v="2015-04-19T00:00:00"/>
    <x v="7"/>
    <x v="103"/>
    <x v="1"/>
    <s v="Royal Challengers Bangalore"/>
    <s v="Mumbai Indians"/>
    <s v="Royal Challengers Bangalore"/>
    <x v="1"/>
    <x v="9"/>
    <x v="1"/>
    <s v="18"/>
    <s v="N"/>
    <s v="NA"/>
    <x v="0"/>
  </r>
  <r>
    <n v="829745"/>
    <s v="Bangalore"/>
    <d v="2015-04-22T00:00:00"/>
    <x v="7"/>
    <x v="25"/>
    <x v="1"/>
    <s v="Royal Challengers Bangalore"/>
    <s v="Chennai Super Kings"/>
    <s v="Royal Challengers Bangalore"/>
    <x v="1"/>
    <x v="5"/>
    <x v="1"/>
    <s v="27"/>
    <s v="N"/>
    <s v="NA"/>
    <x v="0"/>
  </r>
  <r>
    <n v="829747"/>
    <s v="Delhi"/>
    <d v="2015-04-23T00:00:00"/>
    <x v="7"/>
    <x v="134"/>
    <x v="18"/>
    <s v="Delhi Daredevils"/>
    <s v="Mumbai Indians"/>
    <s v="Mumbai Indians"/>
    <x v="1"/>
    <x v="2"/>
    <x v="1"/>
    <s v="37"/>
    <s v="N"/>
    <s v="NA"/>
    <x v="0"/>
  </r>
  <r>
    <n v="829751"/>
    <s v="Mumbai"/>
    <d v="2015-04-25T00:00:00"/>
    <x v="7"/>
    <x v="133"/>
    <x v="17"/>
    <s v="Mumbai Indians"/>
    <s v="Sunrisers Hyderabad"/>
    <s v="Mumbai Indians"/>
    <x v="0"/>
    <x v="9"/>
    <x v="1"/>
    <s v="20"/>
    <s v="N"/>
    <s v="NA"/>
    <x v="1"/>
  </r>
  <r>
    <n v="829753"/>
    <s v="Chennai"/>
    <d v="2015-04-25T00:00:00"/>
    <x v="7"/>
    <x v="64"/>
    <x v="11"/>
    <s v="Chennai Super Kings"/>
    <s v="Kings XI Punjab"/>
    <s v="Chennai Super Kings"/>
    <x v="0"/>
    <x v="5"/>
    <x v="1"/>
    <s v="97"/>
    <s v="N"/>
    <s v="NA"/>
    <x v="1"/>
  </r>
  <r>
    <n v="829759"/>
    <s v="Chandigarh"/>
    <d v="2015-04-27T00:00:00"/>
    <x v="7"/>
    <x v="136"/>
    <x v="3"/>
    <s v="Kings XI Punjab"/>
    <s v="Sunrisers Hyderabad"/>
    <s v="Kings XI Punjab"/>
    <x v="1"/>
    <x v="8"/>
    <x v="1"/>
    <s v="20"/>
    <s v="N"/>
    <s v="NA"/>
    <x v="0"/>
  </r>
  <r>
    <n v="829761"/>
    <s v="Kolkata"/>
    <d v="2015-05-07T00:00:00"/>
    <x v="7"/>
    <x v="76"/>
    <x v="2"/>
    <s v="Kolkata Knight Riders"/>
    <s v="Delhi Daredevils"/>
    <s v="Kolkata Knight Riders"/>
    <x v="0"/>
    <x v="7"/>
    <x v="1"/>
    <s v="13"/>
    <s v="N"/>
    <s v="NA"/>
    <x v="1"/>
  </r>
  <r>
    <n v="829765"/>
    <s v="Chennai"/>
    <d v="2015-04-28T00:00:00"/>
    <x v="7"/>
    <x v="174"/>
    <x v="11"/>
    <s v="Chennai Super Kings"/>
    <s v="Kolkata Knight Riders"/>
    <s v="Kolkata Knight Riders"/>
    <x v="1"/>
    <x v="5"/>
    <x v="1"/>
    <s v="2"/>
    <s v="N"/>
    <s v="NA"/>
    <x v="0"/>
  </r>
  <r>
    <n v="829769"/>
    <s v="Mumbai"/>
    <d v="2015-05-01T00:00:00"/>
    <x v="7"/>
    <x v="89"/>
    <x v="17"/>
    <s v="Mumbai Indians"/>
    <s v="Rajasthan Royals"/>
    <s v="Rajasthan Royals"/>
    <x v="1"/>
    <x v="9"/>
    <x v="1"/>
    <s v="8"/>
    <s v="N"/>
    <s v="NA"/>
    <x v="0"/>
  </r>
  <r>
    <n v="829773"/>
    <s v="Hyderabad"/>
    <d v="2015-05-02T00:00:00"/>
    <x v="7"/>
    <x v="39"/>
    <x v="14"/>
    <s v="Sunrisers Hyderabad"/>
    <s v="Chennai Super Kings"/>
    <s v="Chennai Super Kings"/>
    <x v="1"/>
    <x v="8"/>
    <x v="1"/>
    <s v="22"/>
    <s v="N"/>
    <s v="NA"/>
    <x v="0"/>
  </r>
  <r>
    <n v="829775"/>
    <s v="Chandigarh"/>
    <d v="2015-05-03T00:00:00"/>
    <x v="7"/>
    <x v="90"/>
    <x v="3"/>
    <s v="Kings XI Punjab"/>
    <s v="Mumbai Indians"/>
    <s v="Mumbai Indians"/>
    <x v="0"/>
    <x v="9"/>
    <x v="1"/>
    <s v="23"/>
    <s v="N"/>
    <s v="NA"/>
    <x v="1"/>
  </r>
  <r>
    <n v="829777"/>
    <s v="Mumbai"/>
    <d v="2015-05-03T00:00:00"/>
    <x v="7"/>
    <x v="40"/>
    <x v="33"/>
    <s v="Rajasthan Royals"/>
    <s v="Delhi Daredevils"/>
    <s v="Delhi Daredevils"/>
    <x v="1"/>
    <x v="0"/>
    <x v="1"/>
    <s v="14"/>
    <s v="N"/>
    <s v="NA"/>
    <x v="0"/>
  </r>
  <r>
    <n v="829779"/>
    <s v="Chennai"/>
    <d v="2015-05-04T00:00:00"/>
    <x v="7"/>
    <x v="25"/>
    <x v="11"/>
    <s v="Chennai Super Kings"/>
    <s v="Royal Challengers Bangalore"/>
    <s v="Chennai Super Kings"/>
    <x v="0"/>
    <x v="5"/>
    <x v="1"/>
    <s v="24"/>
    <s v="N"/>
    <s v="NA"/>
    <x v="1"/>
  </r>
  <r>
    <n v="829781"/>
    <s v="Kolkata"/>
    <d v="2015-05-04T00:00:00"/>
    <x v="7"/>
    <x v="29"/>
    <x v="2"/>
    <s v="Kolkata Knight Riders"/>
    <s v="Sunrisers Hyderabad"/>
    <s v="Sunrisers Hyderabad"/>
    <x v="1"/>
    <x v="7"/>
    <x v="1"/>
    <s v="35"/>
    <s v="N"/>
    <s v="NA"/>
    <x v="0"/>
  </r>
  <r>
    <n v="829785"/>
    <s v="Bangalore"/>
    <d v="2015-05-06T00:00:00"/>
    <x v="7"/>
    <x v="26"/>
    <x v="1"/>
    <s v="Royal Challengers Bangalore"/>
    <s v="Kings XI Punjab"/>
    <s v="Kings XI Punjab"/>
    <x v="1"/>
    <x v="4"/>
    <x v="1"/>
    <s v="138"/>
    <s v="N"/>
    <s v="NA"/>
    <x v="0"/>
  </r>
  <r>
    <n v="829787"/>
    <s v="Mumbai"/>
    <d v="2015-05-07T00:00:00"/>
    <x v="7"/>
    <x v="213"/>
    <x v="33"/>
    <s v="Rajasthan Royals"/>
    <s v="Sunrisers Hyderabad"/>
    <s v="Rajasthan Royals"/>
    <x v="1"/>
    <x v="8"/>
    <x v="1"/>
    <s v="7"/>
    <s v="N"/>
    <s v="NA"/>
    <x v="0"/>
  </r>
  <r>
    <n v="829793"/>
    <s v="Raipur"/>
    <d v="2015-05-09T00:00:00"/>
    <x v="7"/>
    <x v="214"/>
    <x v="24"/>
    <s v="Delhi Daredevils"/>
    <s v="Sunrisers Hyderabad"/>
    <s v="Sunrisers Hyderabad"/>
    <x v="0"/>
    <x v="8"/>
    <x v="1"/>
    <s v="6"/>
    <s v="N"/>
    <s v="NA"/>
    <x v="1"/>
  </r>
  <r>
    <n v="829795"/>
    <s v="Mumbai"/>
    <d v="2015-05-10T00:00:00"/>
    <x v="7"/>
    <x v="19"/>
    <x v="17"/>
    <s v="Mumbai Indians"/>
    <s v="Royal Challengers Bangalore"/>
    <s v="Royal Challengers Bangalore"/>
    <x v="0"/>
    <x v="4"/>
    <x v="1"/>
    <s v="39"/>
    <s v="N"/>
    <s v="NA"/>
    <x v="1"/>
  </r>
  <r>
    <n v="829797"/>
    <s v="Chennai"/>
    <d v="2015-05-10T00:00:00"/>
    <x v="7"/>
    <x v="55"/>
    <x v="11"/>
    <s v="Chennai Super Kings"/>
    <s v="Rajasthan Royals"/>
    <s v="Chennai Super Kings"/>
    <x v="0"/>
    <x v="5"/>
    <x v="1"/>
    <s v="12"/>
    <s v="N"/>
    <s v="NA"/>
    <x v="1"/>
  </r>
  <r>
    <n v="829799"/>
    <s v="Hyderabad"/>
    <d v="2015-05-11T00:00:00"/>
    <x v="7"/>
    <x v="39"/>
    <x v="14"/>
    <s v="Sunrisers Hyderabad"/>
    <s v="Kings XI Punjab"/>
    <s v="Sunrisers Hyderabad"/>
    <x v="0"/>
    <x v="8"/>
    <x v="1"/>
    <s v="5"/>
    <s v="N"/>
    <s v="NA"/>
    <x v="1"/>
  </r>
  <r>
    <n v="829803"/>
    <s v="Chandigarh"/>
    <d v="2015-05-13T00:00:00"/>
    <x v="7"/>
    <x v="166"/>
    <x v="3"/>
    <s v="Kings XI Punjab"/>
    <s v="Royal Challengers Bangalore"/>
    <s v="Royal Challengers Bangalore"/>
    <x v="1"/>
    <x v="1"/>
    <x v="1"/>
    <s v="22"/>
    <s v="N"/>
    <s v="NA"/>
    <x v="0"/>
  </r>
  <r>
    <n v="829805"/>
    <s v="Mumbai"/>
    <d v="2015-05-14T00:00:00"/>
    <x v="7"/>
    <x v="42"/>
    <x v="17"/>
    <s v="Mumbai Indians"/>
    <s v="Kolkata Knight Riders"/>
    <s v="Kolkata Knight Riders"/>
    <x v="1"/>
    <x v="9"/>
    <x v="1"/>
    <s v="5"/>
    <s v="N"/>
    <s v="NA"/>
    <x v="0"/>
  </r>
  <r>
    <n v="829811"/>
    <s v="Mumbai"/>
    <d v="2015-05-16T00:00:00"/>
    <x v="7"/>
    <x v="0"/>
    <x v="33"/>
    <s v="Rajasthan Royals"/>
    <s v="Kolkata Knight Riders"/>
    <s v="Rajasthan Royals"/>
    <x v="0"/>
    <x v="0"/>
    <x v="1"/>
    <s v="9"/>
    <s v="N"/>
    <s v="NA"/>
    <x v="1"/>
  </r>
  <r>
    <n v="829817"/>
    <s v="Mumbai"/>
    <d v="2015-05-19T00:00:00"/>
    <x v="7"/>
    <x v="86"/>
    <x v="17"/>
    <s v="Chennai Super Kings"/>
    <s v="Mumbai Indians"/>
    <s v="Mumbai Indians"/>
    <x v="0"/>
    <x v="9"/>
    <x v="1"/>
    <s v="25"/>
    <s v="N"/>
    <s v="NA"/>
    <x v="1"/>
  </r>
  <r>
    <n v="829819"/>
    <s v="Pune"/>
    <d v="2015-05-20T00:00:00"/>
    <x v="7"/>
    <x v="19"/>
    <x v="28"/>
    <s v="Royal Challengers Bangalore"/>
    <s v="Rajasthan Royals"/>
    <s v="Royal Challengers Bangalore"/>
    <x v="0"/>
    <x v="4"/>
    <x v="1"/>
    <s v="71"/>
    <s v="N"/>
    <s v="NA"/>
    <x v="1"/>
  </r>
  <r>
    <n v="829823"/>
    <s v="Kolkata"/>
    <d v="2015-05-24T00:00:00"/>
    <x v="7"/>
    <x v="10"/>
    <x v="2"/>
    <s v="Mumbai Indians"/>
    <s v="Chennai Super Kings"/>
    <s v="Chennai Super Kings"/>
    <x v="1"/>
    <x v="9"/>
    <x v="1"/>
    <s v="41"/>
    <s v="N"/>
    <s v="NA"/>
    <x v="0"/>
  </r>
  <r>
    <n v="980907"/>
    <s v="Bangalore"/>
    <d v="2016-04-12T00:00:00"/>
    <x v="8"/>
    <x v="19"/>
    <x v="1"/>
    <s v="Royal Challengers Bangalore"/>
    <s v="Sunrisers Hyderabad"/>
    <s v="Sunrisers Hyderabad"/>
    <x v="1"/>
    <x v="4"/>
    <x v="1"/>
    <s v="45"/>
    <s v="N"/>
    <s v="NA"/>
    <x v="0"/>
  </r>
  <r>
    <n v="980931"/>
    <s v="Pune"/>
    <d v="2016-04-22T00:00:00"/>
    <x v="8"/>
    <x v="19"/>
    <x v="28"/>
    <s v="Rising Pune Supergiants"/>
    <s v="Royal Challengers Bangalore"/>
    <s v="Rising Pune Supergiants"/>
    <x v="1"/>
    <x v="4"/>
    <x v="1"/>
    <s v="13"/>
    <s v="N"/>
    <s v="NA"/>
    <x v="0"/>
  </r>
  <r>
    <n v="980933"/>
    <s v="Delhi"/>
    <d v="2016-04-23T00:00:00"/>
    <x v="8"/>
    <x v="162"/>
    <x v="18"/>
    <s v="Delhi Daredevils"/>
    <s v="Mumbai Indians"/>
    <s v="Mumbai Indians"/>
    <x v="1"/>
    <x v="2"/>
    <x v="1"/>
    <s v="10"/>
    <s v="N"/>
    <s v="NA"/>
    <x v="0"/>
  </r>
  <r>
    <n v="980941"/>
    <s v="Chandigarh"/>
    <d v="2016-04-25T00:00:00"/>
    <x v="8"/>
    <x v="87"/>
    <x v="25"/>
    <s v="Kings XI Punjab"/>
    <s v="Mumbai Indians"/>
    <s v="Kings XI Punjab"/>
    <x v="1"/>
    <x v="9"/>
    <x v="1"/>
    <s v="25"/>
    <s v="N"/>
    <s v="NA"/>
    <x v="0"/>
  </r>
  <r>
    <n v="980945"/>
    <s v="Delhi"/>
    <d v="2016-04-27T00:00:00"/>
    <x v="8"/>
    <x v="95"/>
    <x v="18"/>
    <s v="Delhi Daredevils"/>
    <s v="Gujarat Lions"/>
    <s v="Delhi Daredevils"/>
    <x v="1"/>
    <x v="10"/>
    <x v="1"/>
    <s v="1"/>
    <s v="N"/>
    <s v="NA"/>
    <x v="0"/>
  </r>
  <r>
    <n v="980951"/>
    <s v="Delhi"/>
    <d v="2016-04-30T00:00:00"/>
    <x v="8"/>
    <x v="215"/>
    <x v="18"/>
    <s v="Delhi Daredevils"/>
    <s v="Kolkata Knight Riders"/>
    <s v="Kolkata Knight Riders"/>
    <x v="1"/>
    <x v="2"/>
    <x v="1"/>
    <s v="27"/>
    <s v="N"/>
    <s v="NA"/>
    <x v="0"/>
  </r>
  <r>
    <n v="980953"/>
    <s v="Hyderabad"/>
    <d v="2016-04-30T00:00:00"/>
    <x v="8"/>
    <x v="39"/>
    <x v="14"/>
    <s v="Sunrisers Hyderabad"/>
    <s v="Royal Challengers Bangalore"/>
    <s v="Royal Challengers Bangalore"/>
    <x v="1"/>
    <x v="8"/>
    <x v="1"/>
    <s v="15"/>
    <s v="N"/>
    <s v="NA"/>
    <x v="0"/>
  </r>
  <r>
    <n v="980955"/>
    <s v="Rajkot"/>
    <d v="2016-05-01T00:00:00"/>
    <x v="8"/>
    <x v="166"/>
    <x v="26"/>
    <s v="Gujarat Lions"/>
    <s v="Kings XI Punjab"/>
    <s v="Gujarat Lions"/>
    <x v="1"/>
    <x v="1"/>
    <x v="1"/>
    <s v="23"/>
    <s v="N"/>
    <s v="NA"/>
    <x v="0"/>
  </r>
  <r>
    <n v="980963"/>
    <s v="Kolkata"/>
    <d v="2016-05-04T00:00:00"/>
    <x v="8"/>
    <x v="58"/>
    <x v="2"/>
    <s v="Kolkata Knight Riders"/>
    <s v="Kings XI Punjab"/>
    <s v="Kings XI Punjab"/>
    <x v="1"/>
    <x v="7"/>
    <x v="1"/>
    <s v="7"/>
    <s v="N"/>
    <s v="NA"/>
    <x v="0"/>
  </r>
  <r>
    <n v="980971"/>
    <s v="Chandigarh"/>
    <d v="2016-05-07T00:00:00"/>
    <x v="8"/>
    <x v="96"/>
    <x v="25"/>
    <s v="Kings XI Punjab"/>
    <s v="Delhi Daredevils"/>
    <s v="Delhi Daredevils"/>
    <x v="1"/>
    <x v="1"/>
    <x v="1"/>
    <s v="9"/>
    <s v="N"/>
    <s v="NA"/>
    <x v="0"/>
  </r>
  <r>
    <n v="980973"/>
    <s v="Visakhapatnam"/>
    <d v="2016-05-08T00:00:00"/>
    <x v="8"/>
    <x v="41"/>
    <x v="23"/>
    <s v="Mumbai Indians"/>
    <s v="Sunrisers Hyderabad"/>
    <s v="Mumbai Indians"/>
    <x v="1"/>
    <x v="8"/>
    <x v="1"/>
    <s v="85"/>
    <s v="N"/>
    <s v="NA"/>
    <x v="0"/>
  </r>
  <r>
    <n v="980977"/>
    <s v="Chandigarh"/>
    <d v="2016-05-09T00:00:00"/>
    <x v="8"/>
    <x v="0"/>
    <x v="25"/>
    <s v="Kings XI Punjab"/>
    <s v="Royal Challengers Bangalore"/>
    <s v="Kings XI Punjab"/>
    <x v="1"/>
    <x v="4"/>
    <x v="1"/>
    <s v="1"/>
    <s v="N"/>
    <s v="NA"/>
    <x v="0"/>
  </r>
  <r>
    <n v="980979"/>
    <s v="Visakhapatnam"/>
    <d v="2016-05-10T00:00:00"/>
    <x v="8"/>
    <x v="216"/>
    <x v="23"/>
    <s v="Rising Pune Supergiants"/>
    <s v="Sunrisers Hyderabad"/>
    <s v="Sunrisers Hyderabad"/>
    <x v="0"/>
    <x v="8"/>
    <x v="1"/>
    <s v="4"/>
    <s v="N"/>
    <s v="NA"/>
    <x v="1"/>
  </r>
  <r>
    <n v="980987"/>
    <s v="Bangalore"/>
    <d v="2016-05-14T00:00:00"/>
    <x v="8"/>
    <x v="19"/>
    <x v="1"/>
    <s v="Royal Challengers Bangalore"/>
    <s v="Gujarat Lions"/>
    <s v="Gujarat Lions"/>
    <x v="1"/>
    <x v="4"/>
    <x v="1"/>
    <s v="144"/>
    <s v="N"/>
    <s v="NA"/>
    <x v="0"/>
  </r>
  <r>
    <n v="980993"/>
    <s v="Visakhapatnam"/>
    <d v="2016-05-15T00:00:00"/>
    <x v="8"/>
    <x v="46"/>
    <x v="23"/>
    <s v="Mumbai Indians"/>
    <s v="Delhi Daredevils"/>
    <s v="Delhi Daredevils"/>
    <x v="1"/>
    <x v="9"/>
    <x v="1"/>
    <s v="80"/>
    <s v="N"/>
    <s v="NA"/>
    <x v="0"/>
  </r>
  <r>
    <n v="981009"/>
    <s v="Kolkata"/>
    <d v="2016-05-22T00:00:00"/>
    <x v="8"/>
    <x v="2"/>
    <x v="2"/>
    <s v="Kolkata Knight Riders"/>
    <s v="Sunrisers Hyderabad"/>
    <s v="Sunrisers Hyderabad"/>
    <x v="1"/>
    <x v="7"/>
    <x v="1"/>
    <s v="22"/>
    <s v="N"/>
    <s v="NA"/>
    <x v="0"/>
  </r>
  <r>
    <n v="981015"/>
    <s v="Delhi"/>
    <d v="2016-05-25T00:00:00"/>
    <x v="8"/>
    <x v="214"/>
    <x v="18"/>
    <s v="Sunrisers Hyderabad"/>
    <s v="Kolkata Knight Riders"/>
    <s v="Kolkata Knight Riders"/>
    <x v="1"/>
    <x v="8"/>
    <x v="1"/>
    <s v="22"/>
    <s v="N"/>
    <s v="NA"/>
    <x v="0"/>
  </r>
  <r>
    <n v="981019"/>
    <s v="Bangalore"/>
    <d v="2016-05-29T00:00:00"/>
    <x v="8"/>
    <x v="217"/>
    <x v="1"/>
    <s v="Royal Challengers Bangalore"/>
    <s v="Sunrisers Hyderabad"/>
    <s v="Sunrisers Hyderabad"/>
    <x v="0"/>
    <x v="8"/>
    <x v="1"/>
    <s v="8"/>
    <s v="N"/>
    <s v="NA"/>
    <x v="1"/>
  </r>
  <r>
    <n v="1082591"/>
    <s v="Hyderabad"/>
    <d v="2017-04-05T00:00:00"/>
    <x v="9"/>
    <x v="153"/>
    <x v="14"/>
    <s v="Sunrisers Hyderabad"/>
    <s v="Royal Challengers Bangalore"/>
    <s v="Royal Challengers Bangalore"/>
    <x v="1"/>
    <x v="8"/>
    <x v="1"/>
    <s v="35"/>
    <s v="N"/>
    <s v="NA"/>
    <x v="0"/>
  </r>
  <r>
    <n v="1082595"/>
    <s v="Bengaluru"/>
    <d v="2017-04-08T00:00:00"/>
    <x v="9"/>
    <x v="198"/>
    <x v="29"/>
    <s v="Royal Challengers Bangalore"/>
    <s v="Delhi Daredevils"/>
    <s v="Royal Challengers Bangalore"/>
    <x v="0"/>
    <x v="4"/>
    <x v="1"/>
    <s v="15"/>
    <s v="N"/>
    <s v="NA"/>
    <x v="1"/>
  </r>
  <r>
    <n v="1082599"/>
    <s v="Pune"/>
    <d v="2017-04-11T00:00:00"/>
    <x v="9"/>
    <x v="162"/>
    <x v="28"/>
    <s v="Rising Pune Supergiants"/>
    <s v="Delhi Daredevils"/>
    <s v="Rising Pune Supergiant"/>
    <x v="1"/>
    <x v="2"/>
    <x v="1"/>
    <s v="97"/>
    <s v="N"/>
    <s v="NA"/>
    <x v="0"/>
  </r>
  <r>
    <n v="1082604"/>
    <s v="Kolkata"/>
    <d v="2017-04-15T00:00:00"/>
    <x v="9"/>
    <x v="38"/>
    <x v="2"/>
    <s v="Kolkata Knight Riders"/>
    <s v="Sunrisers Hyderabad"/>
    <s v="Sunrisers Hyderabad"/>
    <x v="1"/>
    <x v="7"/>
    <x v="1"/>
    <s v="17"/>
    <s v="N"/>
    <s v="NA"/>
    <x v="0"/>
  </r>
  <r>
    <n v="1082605"/>
    <s v="Delhi"/>
    <d v="2017-04-15T00:00:00"/>
    <x v="9"/>
    <x v="123"/>
    <x v="18"/>
    <s v="Delhi Daredevils"/>
    <s v="Kings XI Punjab"/>
    <s v="Delhi Daredevils"/>
    <x v="0"/>
    <x v="2"/>
    <x v="1"/>
    <s v="51"/>
    <s v="N"/>
    <s v="NA"/>
    <x v="1"/>
  </r>
  <r>
    <n v="1082607"/>
    <s v="Bangalore"/>
    <d v="2017-04-16T00:00:00"/>
    <x v="9"/>
    <x v="108"/>
    <x v="1"/>
    <s v="Royal Challengers Bangalore"/>
    <s v="Rising Pune Supergiants"/>
    <s v="Royal Challengers Bangalore"/>
    <x v="1"/>
    <x v="11"/>
    <x v="1"/>
    <s v="27"/>
    <s v="N"/>
    <s v="NA"/>
    <x v="0"/>
  </r>
  <r>
    <n v="1082609"/>
    <s v="Hyderabad"/>
    <d v="2017-04-17T00:00:00"/>
    <x v="9"/>
    <x v="126"/>
    <x v="14"/>
    <s v="Sunrisers Hyderabad"/>
    <s v="Kings XI Punjab"/>
    <s v="Kings XI Punjab"/>
    <x v="1"/>
    <x v="8"/>
    <x v="1"/>
    <s v="5"/>
    <s v="N"/>
    <s v="NA"/>
    <x v="0"/>
  </r>
  <r>
    <n v="1082610"/>
    <s v="Rajkot"/>
    <d v="2017-04-18T00:00:00"/>
    <x v="9"/>
    <x v="26"/>
    <x v="26"/>
    <s v="Gujarat Lions"/>
    <s v="Royal Challengers Bangalore"/>
    <s v="Gujarat Lions"/>
    <x v="1"/>
    <x v="4"/>
    <x v="1"/>
    <s v="21"/>
    <s v="N"/>
    <s v="NA"/>
    <x v="0"/>
  </r>
  <r>
    <n v="1082611"/>
    <s v="Hyderabad"/>
    <d v="2017-04-19T00:00:00"/>
    <x v="9"/>
    <x v="63"/>
    <x v="14"/>
    <s v="Sunrisers Hyderabad"/>
    <s v="Delhi Daredevils"/>
    <s v="Sunrisers Hyderabad"/>
    <x v="0"/>
    <x v="8"/>
    <x v="1"/>
    <s v="15"/>
    <s v="N"/>
    <s v="NA"/>
    <x v="1"/>
  </r>
  <r>
    <n v="1082614"/>
    <s v="Mumbai"/>
    <d v="2017-04-22T00:00:00"/>
    <x v="9"/>
    <x v="170"/>
    <x v="17"/>
    <s v="Mumbai Indians"/>
    <s v="Delhi Daredevils"/>
    <s v="Delhi Daredevils"/>
    <x v="1"/>
    <x v="9"/>
    <x v="1"/>
    <s v="14"/>
    <s v="N"/>
    <s v="NA"/>
    <x v="0"/>
  </r>
  <r>
    <n v="1082616"/>
    <s v="Rajkot"/>
    <d v="2017-04-23T00:00:00"/>
    <x v="9"/>
    <x v="97"/>
    <x v="26"/>
    <s v="Gujarat Lions"/>
    <s v="Kings XI Punjab"/>
    <s v="Gujarat Lions"/>
    <x v="1"/>
    <x v="1"/>
    <x v="1"/>
    <s v="26"/>
    <s v="N"/>
    <s v="NA"/>
    <x v="0"/>
  </r>
  <r>
    <n v="1082617"/>
    <s v="Kolkata"/>
    <d v="2017-04-23T00:00:00"/>
    <x v="9"/>
    <x v="65"/>
    <x v="2"/>
    <s v="Kolkata Knight Riders"/>
    <s v="Royal Challengers Bangalore"/>
    <s v="Royal Challengers Bangalore"/>
    <x v="1"/>
    <x v="7"/>
    <x v="1"/>
    <s v="82"/>
    <s v="N"/>
    <s v="NA"/>
    <x v="0"/>
  </r>
  <r>
    <n v="1082618"/>
    <s v="Mumbai"/>
    <d v="2017-04-24T00:00:00"/>
    <x v="9"/>
    <x v="108"/>
    <x v="17"/>
    <s v="Mumbai Indians"/>
    <s v="Rising Pune Supergiants"/>
    <s v="Mumbai Indians"/>
    <x v="1"/>
    <x v="11"/>
    <x v="1"/>
    <s v="3"/>
    <s v="N"/>
    <s v="NA"/>
    <x v="0"/>
  </r>
  <r>
    <n v="1082623"/>
    <s v="Chandigarh"/>
    <d v="2017-04-28T00:00:00"/>
    <x v="9"/>
    <x v="101"/>
    <x v="25"/>
    <s v="Kings XI Punjab"/>
    <s v="Sunrisers Hyderabad"/>
    <s v="Kings XI Punjab"/>
    <x v="1"/>
    <x v="8"/>
    <x v="1"/>
    <s v="26"/>
    <s v="N"/>
    <s v="NA"/>
    <x v="0"/>
  </r>
  <r>
    <n v="1082624"/>
    <s v="Pune"/>
    <d v="2017-04-29T00:00:00"/>
    <x v="9"/>
    <x v="218"/>
    <x v="28"/>
    <s v="Rising Pune Supergiants"/>
    <s v="Royal Challengers Bangalore"/>
    <s v="Royal Challengers Bangalore"/>
    <x v="1"/>
    <x v="11"/>
    <x v="1"/>
    <s v="61"/>
    <s v="N"/>
    <s v="NA"/>
    <x v="0"/>
  </r>
  <r>
    <n v="1082627"/>
    <s v="Hyderabad"/>
    <d v="2017-04-30T00:00:00"/>
    <x v="9"/>
    <x v="39"/>
    <x v="14"/>
    <s v="Sunrisers Hyderabad"/>
    <s v="Kolkata Knight Riders"/>
    <s v="Kolkata Knight Riders"/>
    <x v="1"/>
    <x v="8"/>
    <x v="1"/>
    <s v="48"/>
    <s v="N"/>
    <s v="NA"/>
    <x v="0"/>
  </r>
  <r>
    <n v="1082633"/>
    <s v="Bangalore"/>
    <d v="2017-05-05T00:00:00"/>
    <x v="9"/>
    <x v="122"/>
    <x v="1"/>
    <s v="Royal Challengers Bangalore"/>
    <s v="Kings XI Punjab"/>
    <s v="Royal Challengers Bangalore"/>
    <x v="1"/>
    <x v="1"/>
    <x v="1"/>
    <s v="19"/>
    <s v="N"/>
    <s v="NA"/>
    <x v="0"/>
  </r>
  <r>
    <n v="1082634"/>
    <s v="Hyderabad"/>
    <d v="2017-05-06T00:00:00"/>
    <x v="9"/>
    <x v="106"/>
    <x v="14"/>
    <s v="Sunrisers Hyderabad"/>
    <s v="Rising Pune Supergiants"/>
    <s v="Sunrisers Hyderabad"/>
    <x v="1"/>
    <x v="11"/>
    <x v="1"/>
    <s v="12"/>
    <s v="N"/>
    <s v="NA"/>
    <x v="0"/>
  </r>
  <r>
    <n v="1082635"/>
    <s v="Delhi"/>
    <d v="2017-05-06T00:00:00"/>
    <x v="9"/>
    <x v="90"/>
    <x v="18"/>
    <s v="Delhi Daredevils"/>
    <s v="Mumbai Indians"/>
    <s v="Delhi Daredevils"/>
    <x v="1"/>
    <x v="9"/>
    <x v="1"/>
    <s v="146"/>
    <s v="N"/>
    <s v="NA"/>
    <x v="0"/>
  </r>
  <r>
    <n v="1082639"/>
    <s v="Chandigarh"/>
    <d v="2017-05-09T00:00:00"/>
    <x v="9"/>
    <x v="88"/>
    <x v="25"/>
    <s v="Kings XI Punjab"/>
    <s v="Kolkata Knight Riders"/>
    <s v="Kolkata Knight Riders"/>
    <x v="1"/>
    <x v="1"/>
    <x v="1"/>
    <s v="14"/>
    <s v="N"/>
    <s v="NA"/>
    <x v="0"/>
  </r>
  <r>
    <n v="1082641"/>
    <s v="Mumbai"/>
    <d v="2017-05-11T00:00:00"/>
    <x v="9"/>
    <x v="37"/>
    <x v="17"/>
    <s v="Mumbai Indians"/>
    <s v="Kings XI Punjab"/>
    <s v="Mumbai Indians"/>
    <x v="1"/>
    <x v="1"/>
    <x v="1"/>
    <s v="7"/>
    <s v="N"/>
    <s v="NA"/>
    <x v="0"/>
  </r>
  <r>
    <n v="1082642"/>
    <s v="Delhi"/>
    <d v="2017-05-12T00:00:00"/>
    <x v="9"/>
    <x v="48"/>
    <x v="18"/>
    <s v="Delhi Daredevils"/>
    <s v="Rising Pune Supergiants"/>
    <s v="Delhi Daredevils"/>
    <x v="0"/>
    <x v="2"/>
    <x v="1"/>
    <s v="7"/>
    <s v="N"/>
    <s v="NA"/>
    <x v="1"/>
  </r>
  <r>
    <n v="1082644"/>
    <s v="Kolkata"/>
    <d v="2017-05-13T00:00:00"/>
    <x v="9"/>
    <x v="89"/>
    <x v="2"/>
    <s v="Kolkata Knight Riders"/>
    <s v="Mumbai Indians"/>
    <s v="Kolkata Knight Riders"/>
    <x v="1"/>
    <x v="9"/>
    <x v="1"/>
    <s v="9"/>
    <s v="N"/>
    <s v="NA"/>
    <x v="0"/>
  </r>
  <r>
    <n v="1082646"/>
    <s v="Delhi"/>
    <d v="2017-05-14T00:00:00"/>
    <x v="9"/>
    <x v="219"/>
    <x v="18"/>
    <s v="Delhi Daredevils"/>
    <s v="Royal Challengers Bangalore"/>
    <s v="Royal Challengers Bangalore"/>
    <x v="0"/>
    <x v="4"/>
    <x v="1"/>
    <s v="10"/>
    <s v="N"/>
    <s v="NA"/>
    <x v="1"/>
  </r>
  <r>
    <n v="1082647"/>
    <s v="Mumbai"/>
    <d v="2017-05-16T00:00:00"/>
    <x v="9"/>
    <x v="220"/>
    <x v="17"/>
    <s v="Mumbai Indians"/>
    <s v="Rising Pune Supergiants"/>
    <s v="Mumbai Indians"/>
    <x v="1"/>
    <x v="11"/>
    <x v="1"/>
    <s v="20"/>
    <s v="N"/>
    <s v="NA"/>
    <x v="0"/>
  </r>
  <r>
    <n v="1082650"/>
    <s v="Hyderabad"/>
    <d v="2017-05-21T00:00:00"/>
    <x v="9"/>
    <x v="46"/>
    <x v="14"/>
    <s v="Mumbai Indians"/>
    <s v="Rising Pune Supergiants"/>
    <s v="Mumbai Indians"/>
    <x v="0"/>
    <x v="9"/>
    <x v="1"/>
    <s v="1"/>
    <s v="N"/>
    <s v="NA"/>
    <x v="1"/>
  </r>
  <r>
    <n v="1136571"/>
    <s v="Bengaluru"/>
    <d v="2018-04-15T00:00:00"/>
    <x v="10"/>
    <x v="162"/>
    <x v="29"/>
    <s v="Royal Challengers Bangalore"/>
    <s v="Rajasthan Royals"/>
    <s v="Royal Challengers Bangalore"/>
    <x v="1"/>
    <x v="0"/>
    <x v="1"/>
    <s v="19"/>
    <s v="N"/>
    <s v="NA"/>
    <x v="0"/>
  </r>
  <r>
    <n v="1136572"/>
    <s v="Chandigarh"/>
    <d v="2018-04-15T00:00:00"/>
    <x v="10"/>
    <x v="26"/>
    <x v="25"/>
    <s v="Kings XI Punjab"/>
    <s v="Chennai Super Kings"/>
    <s v="Chennai Super Kings"/>
    <x v="1"/>
    <x v="1"/>
    <x v="1"/>
    <s v="4"/>
    <s v="N"/>
    <s v="NA"/>
    <x v="0"/>
  </r>
  <r>
    <n v="1136573"/>
    <s v="Kolkata"/>
    <d v="2018-04-16T00:00:00"/>
    <x v="10"/>
    <x v="49"/>
    <x v="2"/>
    <s v="Kolkata Knight Riders"/>
    <s v="Delhi Daredevils"/>
    <s v="Delhi Daredevils"/>
    <x v="1"/>
    <x v="7"/>
    <x v="1"/>
    <s v="71"/>
    <s v="N"/>
    <s v="NA"/>
    <x v="0"/>
  </r>
  <r>
    <n v="1136574"/>
    <s v="Mumbai"/>
    <d v="2018-04-17T00:00:00"/>
    <x v="10"/>
    <x v="10"/>
    <x v="17"/>
    <s v="Mumbai Indians"/>
    <s v="Royal Challengers Bangalore"/>
    <s v="Royal Challengers Bangalore"/>
    <x v="1"/>
    <x v="9"/>
    <x v="1"/>
    <s v="46"/>
    <s v="N"/>
    <s v="NA"/>
    <x v="0"/>
  </r>
  <r>
    <n v="1136576"/>
    <s v="Chandigarh"/>
    <d v="2018-04-19T00:00:00"/>
    <x v="10"/>
    <x v="26"/>
    <x v="25"/>
    <s v="Kings XI Punjab"/>
    <s v="Sunrisers Hyderabad"/>
    <s v="Kings XI Punjab"/>
    <x v="0"/>
    <x v="1"/>
    <x v="1"/>
    <s v="15"/>
    <s v="N"/>
    <s v="NA"/>
    <x v="1"/>
  </r>
  <r>
    <n v="1136577"/>
    <s v="Pune"/>
    <d v="2018-04-20T00:00:00"/>
    <x v="10"/>
    <x v="0"/>
    <x v="28"/>
    <s v="Chennai Super Kings"/>
    <s v="Rajasthan Royals"/>
    <s v="Rajasthan Royals"/>
    <x v="1"/>
    <x v="5"/>
    <x v="1"/>
    <s v="64"/>
    <s v="N"/>
    <s v="NA"/>
    <x v="0"/>
  </r>
  <r>
    <n v="1136580"/>
    <s v="Hyderabad"/>
    <d v="2018-04-22T00:00:00"/>
    <x v="10"/>
    <x v="89"/>
    <x v="14"/>
    <s v="Sunrisers Hyderabad"/>
    <s v="Chennai Super Kings"/>
    <s v="Sunrisers Hyderabad"/>
    <x v="1"/>
    <x v="5"/>
    <x v="1"/>
    <s v="4"/>
    <s v="N"/>
    <s v="NA"/>
    <x v="0"/>
  </r>
  <r>
    <n v="1136582"/>
    <s v="Delhi"/>
    <d v="2018-04-23T00:00:00"/>
    <x v="10"/>
    <x v="221"/>
    <x v="18"/>
    <s v="Delhi Daredevils"/>
    <s v="Kings XI Punjab"/>
    <s v="Delhi Daredevils"/>
    <x v="1"/>
    <x v="1"/>
    <x v="1"/>
    <s v="4"/>
    <s v="N"/>
    <s v="NA"/>
    <x v="0"/>
  </r>
  <r>
    <n v="1136583"/>
    <s v="Mumbai"/>
    <d v="2018-04-24T00:00:00"/>
    <x v="10"/>
    <x v="101"/>
    <x v="17"/>
    <s v="Mumbai Indians"/>
    <s v="Sunrisers Hyderabad"/>
    <s v="Mumbai Indians"/>
    <x v="1"/>
    <x v="8"/>
    <x v="1"/>
    <s v="31"/>
    <s v="N"/>
    <s v="NA"/>
    <x v="0"/>
  </r>
  <r>
    <n v="1136585"/>
    <s v="Hyderabad"/>
    <d v="2018-04-26T00:00:00"/>
    <x v="10"/>
    <x v="221"/>
    <x v="14"/>
    <s v="Sunrisers Hyderabad"/>
    <s v="Kings XI Punjab"/>
    <s v="Kings XI Punjab"/>
    <x v="1"/>
    <x v="8"/>
    <x v="1"/>
    <s v="13"/>
    <s v="N"/>
    <s v="NA"/>
    <x v="0"/>
  </r>
  <r>
    <n v="1136586"/>
    <s v="Delhi"/>
    <d v="2018-04-27T00:00:00"/>
    <x v="10"/>
    <x v="134"/>
    <x v="18"/>
    <s v="Delhi Daredevils"/>
    <s v="Kolkata Knight Riders"/>
    <s v="Kolkata Knight Riders"/>
    <x v="1"/>
    <x v="2"/>
    <x v="1"/>
    <s v="55"/>
    <s v="N"/>
    <s v="NA"/>
    <x v="0"/>
  </r>
  <r>
    <n v="1136588"/>
    <s v="Jaipur"/>
    <d v="2018-04-29T00:00:00"/>
    <x v="10"/>
    <x v="63"/>
    <x v="0"/>
    <s v="Rajasthan Royals"/>
    <s v="Sunrisers Hyderabad"/>
    <s v="Sunrisers Hyderabad"/>
    <x v="0"/>
    <x v="8"/>
    <x v="1"/>
    <s v="11"/>
    <s v="N"/>
    <s v="NA"/>
    <x v="1"/>
  </r>
  <r>
    <n v="1136590"/>
    <s v="Pune"/>
    <d v="2018-04-30T00:00:00"/>
    <x v="10"/>
    <x v="0"/>
    <x v="28"/>
    <s v="Chennai Super Kings"/>
    <s v="Delhi Daredevils"/>
    <s v="Delhi Daredevils"/>
    <x v="1"/>
    <x v="5"/>
    <x v="1"/>
    <s v="13"/>
    <s v="N"/>
    <s v="NA"/>
    <x v="0"/>
  </r>
  <r>
    <n v="1136591"/>
    <s v="Bengaluru"/>
    <d v="2018-05-01T00:00:00"/>
    <x v="10"/>
    <x v="222"/>
    <x v="29"/>
    <s v="Royal Challengers Bangalore"/>
    <s v="Mumbai Indians"/>
    <s v="Mumbai Indians"/>
    <x v="1"/>
    <x v="4"/>
    <x v="1"/>
    <s v="14"/>
    <s v="N"/>
    <s v="NA"/>
    <x v="0"/>
  </r>
  <r>
    <n v="1136597"/>
    <s v="Mumbai"/>
    <d v="2018-05-06T00:00:00"/>
    <x v="10"/>
    <x v="42"/>
    <x v="17"/>
    <s v="Mumbai Indians"/>
    <s v="Kolkata Knight Riders"/>
    <s v="Kolkata Knight Riders"/>
    <x v="1"/>
    <x v="9"/>
    <x v="1"/>
    <s v="13"/>
    <s v="N"/>
    <s v="NA"/>
    <x v="0"/>
  </r>
  <r>
    <n v="1136599"/>
    <s v="Hyderabad"/>
    <d v="2018-05-07T00:00:00"/>
    <x v="10"/>
    <x v="63"/>
    <x v="14"/>
    <s v="Sunrisers Hyderabad"/>
    <s v="Royal Challengers Bangalore"/>
    <s v="Royal Challengers Bangalore"/>
    <x v="1"/>
    <x v="8"/>
    <x v="1"/>
    <s v="5"/>
    <s v="N"/>
    <s v="NA"/>
    <x v="0"/>
  </r>
  <r>
    <n v="1136600"/>
    <s v="Jaipur"/>
    <d v="2018-05-08T00:00:00"/>
    <x v="10"/>
    <x v="102"/>
    <x v="0"/>
    <s v="Rajasthan Royals"/>
    <s v="Kings XI Punjab"/>
    <s v="Rajasthan Royals"/>
    <x v="0"/>
    <x v="0"/>
    <x v="1"/>
    <s v="15"/>
    <s v="N"/>
    <s v="NA"/>
    <x v="1"/>
  </r>
  <r>
    <n v="1136601"/>
    <s v="Kolkata"/>
    <d v="2018-05-09T00:00:00"/>
    <x v="10"/>
    <x v="180"/>
    <x v="2"/>
    <s v="Kolkata Knight Riders"/>
    <s v="Mumbai Indians"/>
    <s v="Kolkata Knight Riders"/>
    <x v="1"/>
    <x v="9"/>
    <x v="1"/>
    <s v="102"/>
    <s v="N"/>
    <s v="NA"/>
    <x v="0"/>
  </r>
  <r>
    <n v="1136604"/>
    <s v="Indore"/>
    <d v="2018-05-12T00:00:00"/>
    <x v="10"/>
    <x v="30"/>
    <x v="15"/>
    <s v="Kings XI Punjab"/>
    <s v="Kolkata Knight Riders"/>
    <s v="Kings XI Punjab"/>
    <x v="1"/>
    <x v="7"/>
    <x v="1"/>
    <s v="31"/>
    <s v="N"/>
    <s v="NA"/>
    <x v="0"/>
  </r>
  <r>
    <n v="1136610"/>
    <s v="Mumbai"/>
    <d v="2018-05-16T00:00:00"/>
    <x v="10"/>
    <x v="171"/>
    <x v="17"/>
    <s v="Mumbai Indians"/>
    <s v="Kings XI Punjab"/>
    <s v="Kings XI Punjab"/>
    <x v="1"/>
    <x v="9"/>
    <x v="1"/>
    <s v="3"/>
    <s v="N"/>
    <s v="NA"/>
    <x v="0"/>
  </r>
  <r>
    <n v="1136611"/>
    <s v="Bengaluru"/>
    <d v="2018-05-17T00:00:00"/>
    <x v="10"/>
    <x v="19"/>
    <x v="29"/>
    <s v="Royal Challengers Bangalore"/>
    <s v="Sunrisers Hyderabad"/>
    <s v="Sunrisers Hyderabad"/>
    <x v="1"/>
    <x v="4"/>
    <x v="1"/>
    <s v="14"/>
    <s v="N"/>
    <s v="NA"/>
    <x v="0"/>
  </r>
  <r>
    <n v="1136612"/>
    <s v="Delhi"/>
    <d v="2018-05-18T00:00:00"/>
    <x v="10"/>
    <x v="219"/>
    <x v="18"/>
    <s v="Delhi Daredevils"/>
    <s v="Chennai Super Kings"/>
    <s v="Chennai Super Kings"/>
    <x v="1"/>
    <x v="2"/>
    <x v="1"/>
    <s v="34"/>
    <s v="N"/>
    <s v="NA"/>
    <x v="0"/>
  </r>
  <r>
    <n v="1136613"/>
    <s v="Jaipur"/>
    <d v="2018-05-19T00:00:00"/>
    <x v="10"/>
    <x v="104"/>
    <x v="0"/>
    <s v="Rajasthan Royals"/>
    <s v="Royal Challengers Bangalore"/>
    <s v="Rajasthan Royals"/>
    <x v="0"/>
    <x v="0"/>
    <x v="1"/>
    <s v="30"/>
    <s v="N"/>
    <s v="NA"/>
    <x v="1"/>
  </r>
  <r>
    <n v="1136615"/>
    <s v="Delhi"/>
    <d v="2018-05-20T00:00:00"/>
    <x v="10"/>
    <x v="24"/>
    <x v="18"/>
    <s v="Delhi Daredevils"/>
    <s v="Mumbai Indians"/>
    <s v="Delhi Daredevils"/>
    <x v="0"/>
    <x v="2"/>
    <x v="1"/>
    <s v="11"/>
    <s v="N"/>
    <s v="NA"/>
    <x v="1"/>
  </r>
  <r>
    <n v="1136618"/>
    <s v="Kolkata"/>
    <d v="2018-05-23T00:00:00"/>
    <x v="10"/>
    <x v="58"/>
    <x v="2"/>
    <s v="Kolkata Knight Riders"/>
    <s v="Rajasthan Royals"/>
    <s v="Rajasthan Royals"/>
    <x v="1"/>
    <x v="7"/>
    <x v="1"/>
    <s v="25"/>
    <s v="N"/>
    <s v="NA"/>
    <x v="0"/>
  </r>
  <r>
    <n v="1136619"/>
    <s v="Kolkata"/>
    <d v="2018-05-25T00:00:00"/>
    <x v="10"/>
    <x v="101"/>
    <x v="2"/>
    <s v="Kolkata Knight Riders"/>
    <s v="Sunrisers Hyderabad"/>
    <s v="Kolkata Knight Riders"/>
    <x v="1"/>
    <x v="8"/>
    <x v="1"/>
    <s v="14"/>
    <s v="N"/>
    <s v="NA"/>
    <x v="0"/>
  </r>
  <r>
    <n v="1175358"/>
    <s v="Mumbai"/>
    <d v="2019-03-24T00:00:00"/>
    <x v="11"/>
    <x v="59"/>
    <x v="17"/>
    <s v="Mumbai Indians"/>
    <s v="Delhi Capitals"/>
    <s v="Mumbai Indians"/>
    <x v="1"/>
    <x v="12"/>
    <x v="1"/>
    <s v="37"/>
    <s v="N"/>
    <s v="NA"/>
    <x v="0"/>
  </r>
  <r>
    <n v="1175359"/>
    <s v="Jaipur"/>
    <d v="2019-03-25T00:00:00"/>
    <x v="11"/>
    <x v="26"/>
    <x v="0"/>
    <s v="Rajasthan Royals"/>
    <s v="Kings XI Punjab"/>
    <s v="Rajasthan Royals"/>
    <x v="1"/>
    <x v="1"/>
    <x v="1"/>
    <s v="14"/>
    <s v="N"/>
    <s v="NA"/>
    <x v="0"/>
  </r>
  <r>
    <n v="1175361"/>
    <s v="Kolkata"/>
    <d v="2019-03-27T00:00:00"/>
    <x v="11"/>
    <x v="58"/>
    <x v="2"/>
    <s v="Kolkata Knight Riders"/>
    <s v="Kings XI Punjab"/>
    <s v="Kings XI Punjab"/>
    <x v="1"/>
    <x v="7"/>
    <x v="1"/>
    <s v="28"/>
    <s v="N"/>
    <s v="NA"/>
    <x v="0"/>
  </r>
  <r>
    <n v="1175362"/>
    <s v="Bengaluru"/>
    <d v="2019-03-28T00:00:00"/>
    <x v="11"/>
    <x v="171"/>
    <x v="29"/>
    <s v="Royal Challengers Bangalore"/>
    <s v="Mumbai Indians"/>
    <s v="Royal Challengers Bangalore"/>
    <x v="1"/>
    <x v="9"/>
    <x v="1"/>
    <s v="6"/>
    <s v="N"/>
    <s v="NA"/>
    <x v="0"/>
  </r>
  <r>
    <n v="1175366"/>
    <s v="Hyderabad"/>
    <d v="2019-03-31T00:00:00"/>
    <x v="11"/>
    <x v="131"/>
    <x v="14"/>
    <s v="Sunrisers Hyderabad"/>
    <s v="Royal Challengers Bangalore"/>
    <s v="Royal Challengers Bangalore"/>
    <x v="1"/>
    <x v="8"/>
    <x v="1"/>
    <s v="118"/>
    <s v="N"/>
    <s v="NA"/>
    <x v="0"/>
  </r>
  <r>
    <n v="1175367"/>
    <s v="Chennai"/>
    <d v="2019-03-31T00:00:00"/>
    <x v="11"/>
    <x v="18"/>
    <x v="11"/>
    <s v="Chennai Super Kings"/>
    <s v="Rajasthan Royals"/>
    <s v="Rajasthan Royals"/>
    <x v="1"/>
    <x v="5"/>
    <x v="1"/>
    <s v="8"/>
    <s v="N"/>
    <s v="NA"/>
    <x v="0"/>
  </r>
  <r>
    <n v="1175368"/>
    <s v="Chandigarh"/>
    <d v="2019-04-01T00:00:00"/>
    <x v="11"/>
    <x v="223"/>
    <x v="25"/>
    <s v="Kings XI Punjab"/>
    <s v="Delhi Capitals"/>
    <s v="Delhi Capitals"/>
    <x v="1"/>
    <x v="1"/>
    <x v="1"/>
    <s v="14"/>
    <s v="N"/>
    <s v="NA"/>
    <x v="0"/>
  </r>
  <r>
    <n v="1175370"/>
    <s v="Mumbai"/>
    <d v="2019-04-03T00:00:00"/>
    <x v="11"/>
    <x v="42"/>
    <x v="17"/>
    <s v="Mumbai Indians"/>
    <s v="Chennai Super Kings"/>
    <s v="Chennai Super Kings"/>
    <x v="1"/>
    <x v="9"/>
    <x v="1"/>
    <s v="37"/>
    <s v="N"/>
    <s v="NA"/>
    <x v="0"/>
  </r>
  <r>
    <n v="1178393"/>
    <s v="Chennai"/>
    <d v="2019-04-06T00:00:00"/>
    <x v="11"/>
    <x v="103"/>
    <x v="11"/>
    <s v="Chennai Super Kings"/>
    <s v="Kings XI Punjab"/>
    <s v="Chennai Super Kings"/>
    <x v="0"/>
    <x v="5"/>
    <x v="1"/>
    <s v="22"/>
    <s v="N"/>
    <s v="NA"/>
    <x v="1"/>
  </r>
  <r>
    <n v="1178394"/>
    <s v="Hyderabad"/>
    <d v="2019-04-06T00:00:00"/>
    <x v="11"/>
    <x v="224"/>
    <x v="14"/>
    <s v="Sunrisers Hyderabad"/>
    <s v="Mumbai Indians"/>
    <s v="Sunrisers Hyderabad"/>
    <x v="1"/>
    <x v="9"/>
    <x v="1"/>
    <s v="40"/>
    <s v="N"/>
    <s v="NA"/>
    <x v="0"/>
  </r>
  <r>
    <n v="1178405"/>
    <s v="Hyderabad"/>
    <d v="2019-04-14T00:00:00"/>
    <x v="11"/>
    <x v="225"/>
    <x v="14"/>
    <s v="Sunrisers Hyderabad"/>
    <s v="Delhi Capitals"/>
    <s v="Sunrisers Hyderabad"/>
    <x v="1"/>
    <x v="12"/>
    <x v="1"/>
    <s v="39"/>
    <s v="N"/>
    <s v="NA"/>
    <x v="0"/>
  </r>
  <r>
    <n v="1178407"/>
    <s v="Chandigarh"/>
    <d v="2019-04-16T00:00:00"/>
    <x v="11"/>
    <x v="148"/>
    <x v="25"/>
    <s v="Kings XI Punjab"/>
    <s v="Rajasthan Royals"/>
    <s v="Rajasthan Royals"/>
    <x v="1"/>
    <x v="1"/>
    <x v="1"/>
    <s v="12"/>
    <s v="N"/>
    <s v="NA"/>
    <x v="0"/>
  </r>
  <r>
    <n v="1178409"/>
    <s v="Delhi"/>
    <d v="2019-04-18T00:00:00"/>
    <x v="11"/>
    <x v="42"/>
    <x v="18"/>
    <s v="Delhi Capitals"/>
    <s v="Mumbai Indians"/>
    <s v="Mumbai Indians"/>
    <x v="0"/>
    <x v="9"/>
    <x v="1"/>
    <s v="40"/>
    <s v="N"/>
    <s v="NA"/>
    <x v="1"/>
  </r>
  <r>
    <n v="1178410"/>
    <s v="Kolkata"/>
    <d v="2019-04-19T00:00:00"/>
    <x v="11"/>
    <x v="45"/>
    <x v="2"/>
    <s v="Kolkata Knight Riders"/>
    <s v="Royal Challengers Bangalore"/>
    <s v="Kolkata Knight Riders"/>
    <x v="1"/>
    <x v="4"/>
    <x v="1"/>
    <s v="10"/>
    <s v="N"/>
    <s v="NA"/>
    <x v="0"/>
  </r>
  <r>
    <n v="1178414"/>
    <s v="Bengaluru"/>
    <d v="2019-04-21T00:00:00"/>
    <x v="11"/>
    <x v="87"/>
    <x v="29"/>
    <s v="Royal Challengers Bangalore"/>
    <s v="Chennai Super Kings"/>
    <s v="Chennai Super Kings"/>
    <x v="1"/>
    <x v="4"/>
    <x v="1"/>
    <s v="1"/>
    <s v="N"/>
    <s v="NA"/>
    <x v="0"/>
  </r>
  <r>
    <n v="1178417"/>
    <s v="Bengaluru"/>
    <d v="2019-04-24T00:00:00"/>
    <x v="11"/>
    <x v="19"/>
    <x v="29"/>
    <s v="Royal Challengers Bangalore"/>
    <s v="Kings XI Punjab"/>
    <s v="Kings XI Punjab"/>
    <x v="1"/>
    <x v="4"/>
    <x v="1"/>
    <s v="17"/>
    <s v="N"/>
    <s v="NA"/>
    <x v="0"/>
  </r>
  <r>
    <n v="1178419"/>
    <s v="Chennai"/>
    <d v="2019-04-26T00:00:00"/>
    <x v="11"/>
    <x v="10"/>
    <x v="11"/>
    <s v="Chennai Super Kings"/>
    <s v="Mumbai Indians"/>
    <s v="Chennai Super Kings"/>
    <x v="1"/>
    <x v="9"/>
    <x v="1"/>
    <s v="46"/>
    <s v="N"/>
    <s v="NA"/>
    <x v="0"/>
  </r>
  <r>
    <n v="1178421"/>
    <s v="Delhi"/>
    <d v="2019-04-28T00:00:00"/>
    <x v="11"/>
    <x v="99"/>
    <x v="18"/>
    <s v="Delhi Capitals"/>
    <s v="Royal Challengers Bangalore"/>
    <s v="Delhi Capitals"/>
    <x v="0"/>
    <x v="12"/>
    <x v="1"/>
    <s v="16"/>
    <s v="N"/>
    <s v="NA"/>
    <x v="1"/>
  </r>
  <r>
    <n v="1178422"/>
    <s v="Kolkata"/>
    <d v="2019-04-28T00:00:00"/>
    <x v="11"/>
    <x v="58"/>
    <x v="2"/>
    <s v="Kolkata Knight Riders"/>
    <s v="Mumbai Indians"/>
    <s v="Mumbai Indians"/>
    <x v="1"/>
    <x v="7"/>
    <x v="1"/>
    <s v="34"/>
    <s v="N"/>
    <s v="NA"/>
    <x v="0"/>
  </r>
  <r>
    <n v="1178423"/>
    <s v="Hyderabad"/>
    <d v="2019-04-29T00:00:00"/>
    <x v="11"/>
    <x v="39"/>
    <x v="14"/>
    <s v="Sunrisers Hyderabad"/>
    <s v="Kings XI Punjab"/>
    <s v="Kings XI Punjab"/>
    <x v="1"/>
    <x v="8"/>
    <x v="1"/>
    <s v="45"/>
    <s v="N"/>
    <s v="NA"/>
    <x v="0"/>
  </r>
  <r>
    <n v="1178425"/>
    <s v="Chennai"/>
    <d v="2019-05-01T00:00:00"/>
    <x v="11"/>
    <x v="18"/>
    <x v="11"/>
    <s v="Chennai Super Kings"/>
    <s v="Delhi Capitals"/>
    <s v="Delhi Capitals"/>
    <x v="1"/>
    <x v="5"/>
    <x v="1"/>
    <s v="80"/>
    <s v="N"/>
    <s v="NA"/>
    <x v="0"/>
  </r>
  <r>
    <n v="1181768"/>
    <s v="Hyderabad"/>
    <d v="2019-05-12T00:00:00"/>
    <x v="11"/>
    <x v="171"/>
    <x v="14"/>
    <s v="Mumbai Indians"/>
    <s v="Chennai Super Kings"/>
    <s v="Mumbai Indians"/>
    <x v="0"/>
    <x v="9"/>
    <x v="1"/>
    <s v="1"/>
    <s v="N"/>
    <s v="NA"/>
    <x v="1"/>
  </r>
  <r>
    <n v="1216496"/>
    <s v="Sharjah"/>
    <d v="2020-09-22T00:00:00"/>
    <x v="12"/>
    <x v="162"/>
    <x v="20"/>
    <s v="Rajasthan Royals"/>
    <s v="Chennai Super Kings"/>
    <s v="Chennai Super Kings"/>
    <x v="1"/>
    <x v="0"/>
    <x v="1"/>
    <s v="16"/>
    <s v="N"/>
    <s v="NA"/>
    <x v="0"/>
  </r>
  <r>
    <n v="1216497"/>
    <s v="Abu Dhabi"/>
    <d v="2020-10-24T00:00:00"/>
    <x v="12"/>
    <x v="226"/>
    <x v="19"/>
    <s v="Kolkata Knight Riders"/>
    <s v="Delhi Capitals"/>
    <s v="Delhi Capitals"/>
    <x v="1"/>
    <x v="7"/>
    <x v="1"/>
    <s v="59"/>
    <s v="N"/>
    <s v="NA"/>
    <x v="0"/>
  </r>
  <r>
    <n v="1216498"/>
    <s v="Dubai"/>
    <d v="2020-10-24T00:00:00"/>
    <x v="12"/>
    <x v="227"/>
    <x v="30"/>
    <s v="Kings XI Punjab"/>
    <s v="Sunrisers Hyderabad"/>
    <s v="Sunrisers Hyderabad"/>
    <x v="1"/>
    <x v="1"/>
    <x v="1"/>
    <s v="12"/>
    <s v="N"/>
    <s v="NA"/>
    <x v="0"/>
  </r>
  <r>
    <n v="1216500"/>
    <s v="Sharjah"/>
    <d v="2020-10-09T00:00:00"/>
    <x v="12"/>
    <x v="148"/>
    <x v="20"/>
    <s v="Delhi Capitals"/>
    <s v="Rajasthan Royals"/>
    <s v="Rajasthan Royals"/>
    <x v="1"/>
    <x v="12"/>
    <x v="1"/>
    <s v="46"/>
    <s v="N"/>
    <s v="NA"/>
    <x v="0"/>
  </r>
  <r>
    <n v="1216501"/>
    <s v="Abu Dhabi"/>
    <d v="2020-10-07T00:00:00"/>
    <x v="12"/>
    <x v="172"/>
    <x v="19"/>
    <s v="Kolkata Knight Riders"/>
    <s v="Chennai Super Kings"/>
    <s v="Kolkata Knight Riders"/>
    <x v="0"/>
    <x v="7"/>
    <x v="1"/>
    <s v="10"/>
    <s v="N"/>
    <s v="NA"/>
    <x v="1"/>
  </r>
  <r>
    <n v="1216503"/>
    <s v="Abu Dhabi"/>
    <d v="2020-10-01T00:00:00"/>
    <x v="12"/>
    <x v="86"/>
    <x v="19"/>
    <s v="Mumbai Indians"/>
    <s v="Kings XI Punjab"/>
    <s v="Kings XI Punjab"/>
    <x v="1"/>
    <x v="9"/>
    <x v="1"/>
    <s v="48"/>
    <s v="N"/>
    <s v="NA"/>
    <x v="0"/>
  </r>
  <r>
    <n v="1216504"/>
    <s v="Dubai"/>
    <d v="2020-09-30T00:00:00"/>
    <x v="12"/>
    <x v="228"/>
    <x v="30"/>
    <s v="Kolkata Knight Riders"/>
    <s v="Rajasthan Royals"/>
    <s v="Rajasthan Royals"/>
    <x v="1"/>
    <x v="7"/>
    <x v="1"/>
    <s v="37"/>
    <s v="N"/>
    <s v="NA"/>
    <x v="0"/>
  </r>
  <r>
    <n v="1216508"/>
    <s v="Abu Dhabi"/>
    <d v="2020-09-23T00:00:00"/>
    <x v="12"/>
    <x v="10"/>
    <x v="19"/>
    <s v="Mumbai Indians"/>
    <s v="Kolkata Knight Riders"/>
    <s v="Kolkata Knight Riders"/>
    <x v="1"/>
    <x v="9"/>
    <x v="1"/>
    <s v="49"/>
    <s v="N"/>
    <s v="NA"/>
    <x v="0"/>
  </r>
  <r>
    <n v="1216510"/>
    <s v="Dubai"/>
    <d v="2020-09-24T00:00:00"/>
    <x v="12"/>
    <x v="52"/>
    <x v="30"/>
    <s v="Kings XI Punjab"/>
    <s v="Royal Challengers Bangalore"/>
    <s v="Royal Challengers Bangalore"/>
    <x v="1"/>
    <x v="1"/>
    <x v="1"/>
    <s v="97"/>
    <s v="N"/>
    <s v="NA"/>
    <x v="0"/>
  </r>
  <r>
    <n v="1216511"/>
    <s v="Abu Dhabi"/>
    <d v="2020-10-06T00:00:00"/>
    <x v="12"/>
    <x v="54"/>
    <x v="19"/>
    <s v="Mumbai Indians"/>
    <s v="Rajasthan Royals"/>
    <s v="Mumbai Indians"/>
    <x v="0"/>
    <x v="9"/>
    <x v="1"/>
    <s v="57"/>
    <s v="N"/>
    <s v="NA"/>
    <x v="1"/>
  </r>
  <r>
    <n v="1216515"/>
    <s v="Sharjah"/>
    <d v="2020-10-03T00:00:00"/>
    <x v="12"/>
    <x v="134"/>
    <x v="20"/>
    <s v="Delhi Capitals"/>
    <s v="Kolkata Knight Riders"/>
    <s v="Kolkata Knight Riders"/>
    <x v="1"/>
    <x v="12"/>
    <x v="1"/>
    <s v="18"/>
    <s v="N"/>
    <s v="NA"/>
    <x v="0"/>
  </r>
  <r>
    <n v="1216516"/>
    <s v="Dubai"/>
    <d v="2020-10-02T00:00:00"/>
    <x v="12"/>
    <x v="229"/>
    <x v="30"/>
    <s v="Sunrisers Hyderabad"/>
    <s v="Chennai Super Kings"/>
    <s v="Sunrisers Hyderabad"/>
    <x v="0"/>
    <x v="8"/>
    <x v="1"/>
    <s v="7"/>
    <s v="N"/>
    <s v="NA"/>
    <x v="1"/>
  </r>
  <r>
    <n v="1216519"/>
    <s v="Dubai"/>
    <d v="2020-10-05T00:00:00"/>
    <x v="12"/>
    <x v="166"/>
    <x v="30"/>
    <s v="Delhi Capitals"/>
    <s v="Royal Challengers Bangalore"/>
    <s v="Royal Challengers Bangalore"/>
    <x v="1"/>
    <x v="12"/>
    <x v="1"/>
    <s v="59"/>
    <s v="N"/>
    <s v="NA"/>
    <x v="0"/>
  </r>
  <r>
    <n v="1216523"/>
    <s v="Abu Dhabi"/>
    <d v="2020-10-10T00:00:00"/>
    <x v="12"/>
    <x v="23"/>
    <x v="19"/>
    <s v="Kolkata Knight Riders"/>
    <s v="Kings XI Punjab"/>
    <s v="Kolkata Knight Riders"/>
    <x v="0"/>
    <x v="7"/>
    <x v="1"/>
    <s v="2"/>
    <s v="N"/>
    <s v="NA"/>
    <x v="1"/>
  </r>
  <r>
    <n v="1216524"/>
    <s v="Dubai"/>
    <d v="2020-10-27T00:00:00"/>
    <x v="12"/>
    <x v="37"/>
    <x v="30"/>
    <s v="Sunrisers Hyderabad"/>
    <s v="Delhi Capitals"/>
    <s v="Delhi Capitals"/>
    <x v="1"/>
    <x v="8"/>
    <x v="1"/>
    <s v="88"/>
    <s v="N"/>
    <s v="NA"/>
    <x v="0"/>
  </r>
  <r>
    <n v="1216525"/>
    <s v="Dubai"/>
    <d v="2020-10-10T00:00:00"/>
    <x v="12"/>
    <x v="45"/>
    <x v="30"/>
    <s v="Royal Challengers Bangalore"/>
    <s v="Chennai Super Kings"/>
    <s v="Royal Challengers Bangalore"/>
    <x v="0"/>
    <x v="4"/>
    <x v="1"/>
    <s v="37"/>
    <s v="N"/>
    <s v="NA"/>
    <x v="1"/>
  </r>
  <r>
    <n v="1216528"/>
    <s v="Dubai"/>
    <d v="2020-10-13T00:00:00"/>
    <x v="12"/>
    <x v="55"/>
    <x v="30"/>
    <s v="Chennai Super Kings"/>
    <s v="Sunrisers Hyderabad"/>
    <s v="Chennai Super Kings"/>
    <x v="0"/>
    <x v="5"/>
    <x v="1"/>
    <s v="20"/>
    <s v="N"/>
    <s v="NA"/>
    <x v="1"/>
  </r>
  <r>
    <n v="1216530"/>
    <s v="Dubai"/>
    <d v="2020-11-01T00:00:00"/>
    <x v="12"/>
    <x v="230"/>
    <x v="30"/>
    <s v="Kolkata Knight Riders"/>
    <s v="Rajasthan Royals"/>
    <s v="Rajasthan Royals"/>
    <x v="1"/>
    <x v="7"/>
    <x v="1"/>
    <s v="60"/>
    <s v="N"/>
    <s v="NA"/>
    <x v="0"/>
  </r>
  <r>
    <n v="1216532"/>
    <s v="Abu Dhabi"/>
    <d v="2020-09-29T00:00:00"/>
    <x v="12"/>
    <x v="101"/>
    <x v="19"/>
    <s v="Sunrisers Hyderabad"/>
    <s v="Delhi Capitals"/>
    <s v="Delhi Capitals"/>
    <x v="1"/>
    <x v="8"/>
    <x v="1"/>
    <s v="15"/>
    <s v="N"/>
    <s v="NA"/>
    <x v="0"/>
  </r>
  <r>
    <n v="1216534"/>
    <s v="Dubai"/>
    <d v="2020-09-21T00:00:00"/>
    <x v="12"/>
    <x v="164"/>
    <x v="30"/>
    <s v="Royal Challengers Bangalore"/>
    <s v="Sunrisers Hyderabad"/>
    <s v="Sunrisers Hyderabad"/>
    <x v="1"/>
    <x v="4"/>
    <x v="1"/>
    <s v="10"/>
    <s v="N"/>
    <s v="NA"/>
    <x v="0"/>
  </r>
  <r>
    <n v="1216538"/>
    <s v="Sharjah"/>
    <d v="2020-10-04T00:00:00"/>
    <x v="12"/>
    <x v="136"/>
    <x v="20"/>
    <s v="Mumbai Indians"/>
    <s v="Sunrisers Hyderabad"/>
    <s v="Mumbai Indians"/>
    <x v="0"/>
    <x v="9"/>
    <x v="1"/>
    <s v="34"/>
    <s v="N"/>
    <s v="NA"/>
    <x v="1"/>
  </r>
  <r>
    <n v="1216539"/>
    <s v="Dubai"/>
    <d v="2020-09-25T00:00:00"/>
    <x v="12"/>
    <x v="231"/>
    <x v="30"/>
    <s v="Delhi Capitals"/>
    <s v="Chennai Super Kings"/>
    <s v="Chennai Super Kings"/>
    <x v="1"/>
    <x v="12"/>
    <x v="1"/>
    <s v="44"/>
    <s v="N"/>
    <s v="NA"/>
    <x v="0"/>
  </r>
  <r>
    <n v="1216540"/>
    <s v="Sharjah"/>
    <d v="2020-10-12T00:00:00"/>
    <x v="12"/>
    <x v="19"/>
    <x v="20"/>
    <s v="Royal Challengers Bangalore"/>
    <s v="Kolkata Knight Riders"/>
    <s v="Royal Challengers Bangalore"/>
    <x v="0"/>
    <x v="4"/>
    <x v="1"/>
    <s v="82"/>
    <s v="N"/>
    <s v="NA"/>
    <x v="1"/>
  </r>
  <r>
    <n v="1216542"/>
    <s v="Dubai"/>
    <d v="2020-10-08T00:00:00"/>
    <x v="12"/>
    <x v="131"/>
    <x v="30"/>
    <s v="Sunrisers Hyderabad"/>
    <s v="Kings XI Punjab"/>
    <s v="Sunrisers Hyderabad"/>
    <x v="0"/>
    <x v="8"/>
    <x v="1"/>
    <s v="69"/>
    <s v="N"/>
    <s v="NA"/>
    <x v="1"/>
  </r>
  <r>
    <n v="1216543"/>
    <s v="Dubai"/>
    <d v="2020-10-14T00:00:00"/>
    <x v="12"/>
    <x v="61"/>
    <x v="30"/>
    <s v="Delhi Capitals"/>
    <s v="Rajasthan Royals"/>
    <s v="Delhi Capitals"/>
    <x v="0"/>
    <x v="12"/>
    <x v="1"/>
    <s v="13"/>
    <s v="N"/>
    <s v="NA"/>
    <x v="1"/>
  </r>
  <r>
    <n v="1237177"/>
    <s v="Dubai"/>
    <d v="2020-11-05T00:00:00"/>
    <x v="12"/>
    <x v="171"/>
    <x v="30"/>
    <s v="Mumbai Indians"/>
    <s v="Delhi Capitals"/>
    <s v="Delhi Capitals"/>
    <x v="1"/>
    <x v="9"/>
    <x v="1"/>
    <s v="57"/>
    <s v="N"/>
    <s v="NA"/>
    <x v="0"/>
  </r>
  <r>
    <n v="1237180"/>
    <s v="Abu Dhabi"/>
    <d v="2020-11-08T00:00:00"/>
    <x v="12"/>
    <x v="96"/>
    <x v="19"/>
    <s v="Delhi Capitals"/>
    <s v="Sunrisers Hyderabad"/>
    <s v="Delhi Capitals"/>
    <x v="0"/>
    <x v="12"/>
    <x v="1"/>
    <s v="17"/>
    <s v="N"/>
    <s v="NA"/>
    <x v="1"/>
  </r>
  <r>
    <n v="392190"/>
    <s v="Cape Town"/>
    <d v="2009-04-23T00:00:00"/>
    <x v="1"/>
    <x v="2"/>
    <x v="35"/>
    <s v="Kolkata Knight Riders"/>
    <s v="Rajasthan Royals"/>
    <s v="Kolkata Knight Riders"/>
    <x v="1"/>
    <x v="0"/>
    <x v="2"/>
    <s v="NA"/>
    <s v="Y"/>
    <s v="NA"/>
    <x v="0"/>
  </r>
  <r>
    <n v="419121"/>
    <s v="Chennai"/>
    <d v="2010-03-21T00:00:00"/>
    <x v="2"/>
    <x v="232"/>
    <x v="11"/>
    <s v="Chennai Super Kings"/>
    <s v="Kings XI Punjab"/>
    <s v="Chennai Super Kings"/>
    <x v="1"/>
    <x v="1"/>
    <x v="2"/>
    <s v="NA"/>
    <s v="Y"/>
    <s v="NA"/>
    <x v="0"/>
  </r>
  <r>
    <n v="501265"/>
    <s v="Delhi"/>
    <d v="2011-05-21T00:00:00"/>
    <x v="3"/>
    <x v="233"/>
    <x v="18"/>
    <s v="Delhi Daredevils"/>
    <s v="Pune Warriors"/>
    <s v="Delhi Daredevils"/>
    <x v="0"/>
    <x v="15"/>
    <x v="3"/>
    <s v="NA"/>
    <s v="NA"/>
    <s v="NA"/>
    <x v="0"/>
  </r>
  <r>
    <n v="598004"/>
    <s v="Hyderabad"/>
    <d v="2013-04-07T00:00:00"/>
    <x v="5"/>
    <x v="119"/>
    <x v="14"/>
    <s v="Sunrisers Hyderabad"/>
    <s v="Royal Challengers Bangalore"/>
    <s v="Royal Challengers Bangalore"/>
    <x v="0"/>
    <x v="8"/>
    <x v="2"/>
    <s v="NA"/>
    <s v="Y"/>
    <s v="NA"/>
    <x v="0"/>
  </r>
  <r>
    <n v="598017"/>
    <s v="Bangalore"/>
    <d v="2013-04-16T00:00:00"/>
    <x v="5"/>
    <x v="45"/>
    <x v="1"/>
    <s v="Royal Challengers Bangalore"/>
    <s v="Delhi Daredevils"/>
    <s v="Royal Challengers Bangalore"/>
    <x v="1"/>
    <x v="4"/>
    <x v="2"/>
    <s v="NA"/>
    <s v="Y"/>
    <s v="NA"/>
    <x v="1"/>
  </r>
  <r>
    <n v="729315"/>
    <s v="Abu Dhabi"/>
    <d v="2014-04-29T00:00:00"/>
    <x v="6"/>
    <x v="31"/>
    <x v="19"/>
    <s v="Kolkata Knight Riders"/>
    <s v="Rajasthan Royals"/>
    <s v="Rajasthan Royals"/>
    <x v="0"/>
    <x v="0"/>
    <x v="2"/>
    <s v="NA"/>
    <s v="Y"/>
    <s v="NA"/>
    <x v="1"/>
  </r>
  <r>
    <n v="829741"/>
    <s v="Ahmedabad"/>
    <d v="2015-04-21T00:00:00"/>
    <x v="7"/>
    <x v="3"/>
    <x v="9"/>
    <s v="Rajasthan Royals"/>
    <s v="Kings XI Punjab"/>
    <s v="Kings XI Punjab"/>
    <x v="1"/>
    <x v="1"/>
    <x v="2"/>
    <s v="NA"/>
    <s v="Y"/>
    <s v="NA"/>
    <x v="1"/>
  </r>
  <r>
    <n v="829763"/>
    <s v="Bangalore"/>
    <d v="2015-04-29T00:00:00"/>
    <x v="7"/>
    <x v="233"/>
    <x v="1"/>
    <s v="Royal Challengers Bangalore"/>
    <s v="Rajasthan Royals"/>
    <s v="Rajasthan Royals"/>
    <x v="1"/>
    <x v="15"/>
    <x v="3"/>
    <s v="NA"/>
    <s v="NA"/>
    <s v="NA"/>
    <x v="0"/>
  </r>
  <r>
    <n v="829813"/>
    <s v="Bangalore"/>
    <d v="2015-05-17T00:00:00"/>
    <x v="7"/>
    <x v="233"/>
    <x v="1"/>
    <s v="Royal Challengers Bangalore"/>
    <s v="Delhi Daredevils"/>
    <s v="Royal Challengers Bangalore"/>
    <x v="1"/>
    <x v="15"/>
    <x v="3"/>
    <s v="NA"/>
    <s v="NA"/>
    <s v="NA"/>
    <x v="0"/>
  </r>
  <r>
    <n v="1082625"/>
    <s v="Rajkot"/>
    <d v="2017-04-29T00:00:00"/>
    <x v="9"/>
    <x v="46"/>
    <x v="26"/>
    <s v="Gujarat Lions"/>
    <s v="Mumbai Indians"/>
    <s v="Gujarat Lions"/>
    <x v="0"/>
    <x v="9"/>
    <x v="2"/>
    <s v="NA"/>
    <s v="Y"/>
    <s v="NA"/>
    <x v="0"/>
  </r>
  <r>
    <n v="1175365"/>
    <s v="Delhi"/>
    <d v="2019-03-30T00:00:00"/>
    <x v="11"/>
    <x v="231"/>
    <x v="18"/>
    <s v="Delhi Capitals"/>
    <s v="Kolkata Knight Riders"/>
    <s v="Delhi Capitals"/>
    <x v="1"/>
    <x v="12"/>
    <x v="2"/>
    <s v="NA"/>
    <s v="Y"/>
    <s v="NA"/>
    <x v="1"/>
  </r>
  <r>
    <n v="1178424"/>
    <s v="Bengaluru"/>
    <d v="2019-04-30T00:00:00"/>
    <x v="11"/>
    <x v="233"/>
    <x v="29"/>
    <s v="Royal Challengers Bangalore"/>
    <s v="Rajasthan Royals"/>
    <s v="Rajasthan Royals"/>
    <x v="1"/>
    <x v="15"/>
    <x v="3"/>
    <s v="NA"/>
    <s v="NA"/>
    <s v="NA"/>
    <x v="0"/>
  </r>
  <r>
    <n v="1178426"/>
    <s v="Mumbai"/>
    <d v="2019-05-02T00:00:00"/>
    <x v="11"/>
    <x v="171"/>
    <x v="17"/>
    <s v="Mumbai Indians"/>
    <s v="Sunrisers Hyderabad"/>
    <s v="Mumbai Indians"/>
    <x v="0"/>
    <x v="9"/>
    <x v="2"/>
    <s v="NA"/>
    <s v="Y"/>
    <s v="NA"/>
    <x v="1"/>
  </r>
  <r>
    <n v="1216493"/>
    <s v="Dubai"/>
    <d v="2020-09-20T00:00:00"/>
    <x v="12"/>
    <x v="96"/>
    <x v="30"/>
    <s v="Delhi Capitals"/>
    <s v="Kings XI Punjab"/>
    <s v="Kings XI Punjab"/>
    <x v="1"/>
    <x v="12"/>
    <x v="2"/>
    <s v="NA"/>
    <s v="Y"/>
    <s v="NA"/>
    <x v="0"/>
  </r>
  <r>
    <n v="1216512"/>
    <s v="Abu Dhabi"/>
    <d v="2020-10-18T00:00:00"/>
    <x v="12"/>
    <x v="218"/>
    <x v="19"/>
    <s v="Kolkata Knight Riders"/>
    <s v="Sunrisers Hyderabad"/>
    <s v="Sunrisers Hyderabad"/>
    <x v="1"/>
    <x v="7"/>
    <x v="2"/>
    <s v="NA"/>
    <s v="Y"/>
    <s v="NA"/>
    <x v="0"/>
  </r>
  <r>
    <n v="1216517"/>
    <s v="Dubai"/>
    <d v="2020-10-18T00:00:00"/>
    <x v="12"/>
    <x v="52"/>
    <x v="30"/>
    <s v="Mumbai Indians"/>
    <s v="Kings XI Punjab"/>
    <s v="Mumbai Indians"/>
    <x v="0"/>
    <x v="1"/>
    <x v="2"/>
    <s v="NA"/>
    <s v="Y"/>
    <s v="NA"/>
    <x v="0"/>
  </r>
  <r>
    <n v="1216547"/>
    <s v="Dubai"/>
    <d v="2020-09-28T00:00:00"/>
    <x v="12"/>
    <x v="19"/>
    <x v="30"/>
    <s v="Royal Challengers Bangalore"/>
    <s v="Mumbai Indians"/>
    <s v="Mumbai Indians"/>
    <x v="1"/>
    <x v="4"/>
    <x v="2"/>
    <s v="NA"/>
    <s v="Y"/>
    <s v="NA"/>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n v="2020"/>
    <x v="0"/>
    <x v="0"/>
    <x v="0"/>
    <x v="0"/>
  </r>
  <r>
    <n v="2019"/>
    <x v="0"/>
    <x v="1"/>
    <x v="1"/>
    <x v="1"/>
  </r>
  <r>
    <n v="2018"/>
    <x v="1"/>
    <x v="2"/>
    <x v="2"/>
    <x v="2"/>
  </r>
  <r>
    <n v="2017"/>
    <x v="0"/>
    <x v="3"/>
    <x v="3"/>
    <x v="3"/>
  </r>
  <r>
    <n v="2016"/>
    <x v="2"/>
    <x v="4"/>
    <x v="4"/>
    <x v="4"/>
  </r>
  <r>
    <n v="2015"/>
    <x v="0"/>
    <x v="1"/>
    <x v="1"/>
    <x v="5"/>
  </r>
  <r>
    <n v="2014"/>
    <x v="3"/>
    <x v="5"/>
    <x v="5"/>
    <x v="6"/>
  </r>
  <r>
    <n v="2013"/>
    <x v="0"/>
    <x v="1"/>
    <x v="6"/>
    <x v="7"/>
  </r>
  <r>
    <n v="2012"/>
    <x v="3"/>
    <x v="1"/>
    <x v="2"/>
    <x v="8"/>
  </r>
  <r>
    <n v="2011"/>
    <x v="1"/>
    <x v="4"/>
    <x v="7"/>
    <x v="9"/>
  </r>
  <r>
    <n v="2010"/>
    <x v="1"/>
    <x v="6"/>
    <x v="8"/>
    <x v="10"/>
  </r>
  <r>
    <n v="2009"/>
    <x v="4"/>
    <x v="4"/>
    <x v="9"/>
    <x v="11"/>
  </r>
  <r>
    <n v="2008"/>
    <x v="5"/>
    <x v="1"/>
    <x v="6"/>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0709A5-550D-4409-B3B9-A29E78E69F2D}" name="PivotTable2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Q2:U39" firstHeaderRow="1" firstDataRow="2" firstDataCol="1"/>
  <pivotFields count="16">
    <pivotField showAll="0"/>
    <pivotField showAll="0"/>
    <pivotField numFmtId="14" showAll="0"/>
    <pivotField showAll="0">
      <items count="14">
        <item x="0"/>
        <item x="1"/>
        <item x="2"/>
        <item x="3"/>
        <item x="4"/>
        <item x="5"/>
        <item x="6"/>
        <item x="7"/>
        <item x="8"/>
        <item x="9"/>
        <item x="10"/>
        <item x="11"/>
        <item x="12"/>
        <item t="default"/>
      </items>
    </pivotField>
    <pivotField showAll="0"/>
    <pivotField axis="axisRow" showAll="0" sortType="descending">
      <items count="37">
        <item x="21"/>
        <item x="33"/>
        <item x="31"/>
        <item x="32"/>
        <item x="16"/>
        <item x="23"/>
        <item x="30"/>
        <item x="2"/>
        <item x="18"/>
        <item x="27"/>
        <item x="12"/>
        <item x="15"/>
        <item x="22"/>
        <item x="5"/>
        <item x="1"/>
        <item x="29"/>
        <item x="11"/>
        <item x="28"/>
        <item x="13"/>
        <item x="8"/>
        <item x="35"/>
        <item x="7"/>
        <item x="25"/>
        <item x="3"/>
        <item x="14"/>
        <item x="9"/>
        <item x="26"/>
        <item x="0"/>
        <item x="24"/>
        <item x="20"/>
        <item x="19"/>
        <item x="4"/>
        <item x="34"/>
        <item x="6"/>
        <item x="10"/>
        <item x="17"/>
        <item t="default"/>
      </items>
      <autoSortScope>
        <pivotArea dataOnly="0" outline="0" fieldPosition="0">
          <references count="2">
            <reference field="4294967294" count="1" selected="0">
              <x v="0"/>
            </reference>
            <reference field="11" count="1" selected="0">
              <x v="1"/>
            </reference>
          </references>
        </pivotArea>
      </autoSortScope>
    </pivotField>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pivotField showAll="0"/>
  </pivotFields>
  <rowFields count="1">
    <field x="5"/>
  </rowFields>
  <rowItems count="36">
    <i>
      <x v="35"/>
    </i>
    <i>
      <x v="8"/>
    </i>
    <i>
      <x v="16"/>
    </i>
    <i>
      <x v="7"/>
    </i>
    <i>
      <x v="24"/>
    </i>
    <i>
      <x v="14"/>
    </i>
    <i>
      <x v="6"/>
    </i>
    <i>
      <x v="23"/>
    </i>
    <i>
      <x v="27"/>
    </i>
    <i>
      <x v="32"/>
    </i>
    <i>
      <x v="30"/>
    </i>
    <i>
      <x v="13"/>
    </i>
    <i>
      <x v="22"/>
    </i>
    <i>
      <x v="4"/>
    </i>
    <i>
      <x v="5"/>
    </i>
    <i>
      <x v="29"/>
    </i>
    <i>
      <x v="15"/>
    </i>
    <i>
      <x v="17"/>
    </i>
    <i>
      <x v="1"/>
    </i>
    <i>
      <x v="25"/>
    </i>
    <i>
      <x v="10"/>
    </i>
    <i>
      <x v="33"/>
    </i>
    <i>
      <x v="20"/>
    </i>
    <i>
      <x/>
    </i>
    <i>
      <x v="31"/>
    </i>
    <i>
      <x v="19"/>
    </i>
    <i>
      <x v="18"/>
    </i>
    <i>
      <x v="26"/>
    </i>
    <i>
      <x v="34"/>
    </i>
    <i>
      <x v="28"/>
    </i>
    <i>
      <x v="12"/>
    </i>
    <i>
      <x v="2"/>
    </i>
    <i>
      <x v="3"/>
    </i>
    <i>
      <x v="11"/>
    </i>
    <i>
      <x v="21"/>
    </i>
    <i>
      <x v="9"/>
    </i>
  </rowItems>
  <colFields count="1">
    <field x="11"/>
  </colFields>
  <colItems count="4">
    <i>
      <x/>
    </i>
    <i>
      <x v="1"/>
    </i>
    <i>
      <x v="2"/>
    </i>
    <i>
      <x v="3"/>
    </i>
  </colItems>
  <dataFields count="1">
    <dataField name="Count of result" fld="11" subtotal="count" baseField="0" baseItem="0"/>
  </dataFields>
  <chartFormats count="8">
    <chartFormat chart="7" format="0" series="1">
      <pivotArea type="data" outline="0" fieldPosition="0">
        <references count="2">
          <reference field="4294967294" count="1" selected="0">
            <x v="0"/>
          </reference>
          <reference field="11" count="1" selected="0">
            <x v="1"/>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0"/>
          </reference>
        </references>
      </pivotArea>
    </chartFormat>
    <chartFormat chart="11" format="8" series="1">
      <pivotArea type="data" outline="0" fieldPosition="0">
        <references count="2">
          <reference field="4294967294" count="1" selected="0">
            <x v="0"/>
          </reference>
          <reference field="11" count="1" selected="0">
            <x v="0"/>
          </reference>
        </references>
      </pivotArea>
    </chartFormat>
    <chartFormat chart="11" format="9" series="1">
      <pivotArea type="data" outline="0" fieldPosition="0">
        <references count="2">
          <reference field="4294967294" count="1" selected="0">
            <x v="0"/>
          </reference>
          <reference field="11" count="1" selected="0">
            <x v="1"/>
          </reference>
        </references>
      </pivotArea>
    </chartFormat>
    <chartFormat chart="11" format="10" series="1">
      <pivotArea type="data" outline="0" fieldPosition="0">
        <references count="2">
          <reference field="4294967294" count="1" selected="0">
            <x v="0"/>
          </reference>
          <reference field="11" count="1" selected="0">
            <x v="2"/>
          </reference>
        </references>
      </pivotArea>
    </chartFormat>
    <chartFormat chart="11" format="11"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9454B6-7515-47AC-A764-A23872276759}" name="Match on Venu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B2:F13" firstHeaderRow="1" firstDataRow="2" firstDataCol="1"/>
  <pivotFields count="16">
    <pivotField showAll="0"/>
    <pivotField showAll="0"/>
    <pivotField numFmtId="14" showAll="0"/>
    <pivotField showAll="0">
      <items count="14">
        <item x="0"/>
        <item x="1"/>
        <item x="2"/>
        <item x="3"/>
        <item x="4"/>
        <item x="5"/>
        <item x="6"/>
        <item x="7"/>
        <item x="8"/>
        <item x="9"/>
        <item x="10"/>
        <item x="11"/>
        <item x="12"/>
        <item t="default"/>
      </items>
    </pivotField>
    <pivotField showAll="0"/>
    <pivotField axis="axisRow" showAll="0" measureFilter="1">
      <items count="37">
        <item x="21"/>
        <item x="33"/>
        <item x="31"/>
        <item x="32"/>
        <item x="16"/>
        <item x="23"/>
        <item x="30"/>
        <item x="2"/>
        <item x="18"/>
        <item x="27"/>
        <item x="12"/>
        <item x="15"/>
        <item x="22"/>
        <item x="5"/>
        <item x="1"/>
        <item x="29"/>
        <item x="11"/>
        <item x="28"/>
        <item x="13"/>
        <item x="8"/>
        <item x="35"/>
        <item x="7"/>
        <item x="25"/>
        <item x="3"/>
        <item x="14"/>
        <item x="9"/>
        <item x="26"/>
        <item x="0"/>
        <item x="24"/>
        <item x="20"/>
        <item x="19"/>
        <item x="4"/>
        <item x="34"/>
        <item x="6"/>
        <item x="10"/>
        <item x="17"/>
        <item t="default"/>
      </items>
    </pivotField>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pivotField showAll="0"/>
  </pivotFields>
  <rowFields count="1">
    <field x="5"/>
  </rowFields>
  <rowItems count="10">
    <i>
      <x v="6"/>
    </i>
    <i>
      <x v="7"/>
    </i>
    <i>
      <x v="8"/>
    </i>
    <i>
      <x v="14"/>
    </i>
    <i>
      <x v="16"/>
    </i>
    <i>
      <x v="23"/>
    </i>
    <i>
      <x v="24"/>
    </i>
    <i>
      <x v="27"/>
    </i>
    <i>
      <x v="30"/>
    </i>
    <i>
      <x v="35"/>
    </i>
  </rowItems>
  <colFields count="1">
    <field x="11"/>
  </colFields>
  <colItems count="4">
    <i>
      <x/>
    </i>
    <i>
      <x v="1"/>
    </i>
    <i>
      <x v="2"/>
    </i>
    <i>
      <x v="3"/>
    </i>
  </colItems>
  <dataFields count="1">
    <dataField name="Count of result" fld="11" subtotal="count" baseField="0" baseItem="0"/>
  </dataFields>
  <chartFormats count="8">
    <chartFormat chart="7" format="0" series="1">
      <pivotArea type="data" outline="0" fieldPosition="0">
        <references count="2">
          <reference field="4294967294" count="1" selected="0">
            <x v="0"/>
          </reference>
          <reference field="11" count="1" selected="0">
            <x v="1"/>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0"/>
          </reference>
        </references>
      </pivotArea>
    </chartFormat>
    <chartFormat chart="11" format="8" series="1">
      <pivotArea type="data" outline="0" fieldPosition="0">
        <references count="2">
          <reference field="4294967294" count="1" selected="0">
            <x v="0"/>
          </reference>
          <reference field="11" count="1" selected="0">
            <x v="0"/>
          </reference>
        </references>
      </pivotArea>
    </chartFormat>
    <chartFormat chart="11" format="9" series="1">
      <pivotArea type="data" outline="0" fieldPosition="0">
        <references count="2">
          <reference field="4294967294" count="1" selected="0">
            <x v="0"/>
          </reference>
          <reference field="11" count="1" selected="0">
            <x v="1"/>
          </reference>
        </references>
      </pivotArea>
    </chartFormat>
    <chartFormat chart="11" format="10" series="1">
      <pivotArea type="data" outline="0" fieldPosition="0">
        <references count="2">
          <reference field="4294967294" count="1" selected="0">
            <x v="0"/>
          </reference>
          <reference field="11" count="1" selected="0">
            <x v="2"/>
          </reference>
        </references>
      </pivotArea>
    </chartFormat>
    <chartFormat chart="11" format="11"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8C070B-51C9-406D-A7CB-8A734CF7A755}" name="Result Margi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W2:Z11" firstHeaderRow="1" firstDataRow="2"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showAll="0"/>
    <pivotField axis="axisRow" showAll="0">
      <items count="17">
        <item x="5"/>
        <item x="3"/>
        <item x="12"/>
        <item x="2"/>
        <item x="10"/>
        <item x="1"/>
        <item x="13"/>
        <item x="7"/>
        <item x="9"/>
        <item x="6"/>
        <item x="0"/>
        <item x="11"/>
        <item x="14"/>
        <item x="4"/>
        <item x="8"/>
        <item x="15"/>
        <item t="default"/>
      </items>
    </pivotField>
    <pivotField axis="axisCol" showAll="0">
      <items count="5">
        <item x="3"/>
        <item x="1"/>
        <item x="2"/>
        <item x="0"/>
        <item t="default"/>
      </items>
    </pivotField>
    <pivotField dataField="1" showAll="0"/>
    <pivotField showAll="0"/>
    <pivotField showAll="0"/>
    <pivotField showAll="0"/>
  </pivotFields>
  <rowFields count="1">
    <field x="10"/>
  </rowFields>
  <rowItems count="8">
    <i>
      <x/>
    </i>
    <i>
      <x v="2"/>
    </i>
    <i>
      <x v="5"/>
    </i>
    <i>
      <x v="7"/>
    </i>
    <i>
      <x v="8"/>
    </i>
    <i>
      <x v="10"/>
    </i>
    <i>
      <x v="13"/>
    </i>
    <i>
      <x v="14"/>
    </i>
  </rowItems>
  <colFields count="1">
    <field x="11"/>
  </colFields>
  <colItems count="3">
    <i>
      <x v="1"/>
    </i>
    <i>
      <x v="2"/>
    </i>
    <i>
      <x v="3"/>
    </i>
  </colItems>
  <dataFields count="1">
    <dataField name="Count of result_margin" fld="12" subtotal="count" baseField="0" baseItem="0"/>
  </dataFields>
  <chartFormats count="8">
    <chartFormat chart="9" format="0" series="1">
      <pivotArea type="data" outline="0" fieldPosition="0">
        <references count="2">
          <reference field="4294967294" count="1" selected="0">
            <x v="0"/>
          </reference>
          <reference field="11" count="1" selected="0">
            <x v="1"/>
          </reference>
        </references>
      </pivotArea>
    </chartFormat>
    <chartFormat chart="9" format="1" series="1">
      <pivotArea type="data" outline="0" fieldPosition="0">
        <references count="2">
          <reference field="4294967294" count="1" selected="0">
            <x v="0"/>
          </reference>
          <reference field="11" count="1" selected="0">
            <x v="2"/>
          </reference>
        </references>
      </pivotArea>
    </chartFormat>
    <chartFormat chart="9" format="2" series="1">
      <pivotArea type="data" outline="0" fieldPosition="0">
        <references count="2">
          <reference field="4294967294" count="1" selected="0">
            <x v="0"/>
          </reference>
          <reference field="11" count="1" selected="0">
            <x v="3"/>
          </reference>
        </references>
      </pivotArea>
    </chartFormat>
    <chartFormat chart="9" format="3" series="1">
      <pivotArea type="data" outline="0" fieldPosition="0">
        <references count="2">
          <reference field="4294967294" count="1" selected="0">
            <x v="0"/>
          </reference>
          <reference field="11" count="1" selected="0">
            <x v="0"/>
          </reference>
        </references>
      </pivotArea>
    </chartFormat>
    <chartFormat chart="12" format="8" series="1">
      <pivotArea type="data" outline="0" fieldPosition="0">
        <references count="2">
          <reference field="4294967294" count="1" selected="0">
            <x v="0"/>
          </reference>
          <reference field="11" count="1" selected="0">
            <x v="0"/>
          </reference>
        </references>
      </pivotArea>
    </chartFormat>
    <chartFormat chart="12" format="9" series="1">
      <pivotArea type="data" outline="0" fieldPosition="0">
        <references count="2">
          <reference field="4294967294" count="1" selected="0">
            <x v="0"/>
          </reference>
          <reference field="11" count="1" selected="0">
            <x v="1"/>
          </reference>
        </references>
      </pivotArea>
    </chartFormat>
    <chartFormat chart="12" format="10" series="1">
      <pivotArea type="data" outline="0" fieldPosition="0">
        <references count="2">
          <reference field="4294967294" count="1" selected="0">
            <x v="0"/>
          </reference>
          <reference field="11" count="1" selected="0">
            <x v="2"/>
          </reference>
        </references>
      </pivotArea>
    </chartFormat>
    <chartFormat chart="12" format="11"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A4F08D-0AAA-4058-A39B-004D3A781317}" name="Count Of winn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Q2:T12" firstHeaderRow="1" firstDataRow="2"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axis="axisCol" showAll="0">
      <items count="3">
        <item x="0"/>
        <item x="1"/>
        <item t="default"/>
      </items>
    </pivotField>
    <pivotField axis="axisRow" dataField="1" showAll="0" sortType="descending">
      <items count="17">
        <item x="5"/>
        <item x="3"/>
        <item x="12"/>
        <item x="2"/>
        <item x="10"/>
        <item x="1"/>
        <item x="13"/>
        <item x="7"/>
        <item x="9"/>
        <item x="6"/>
        <item x="0"/>
        <item x="11"/>
        <item x="14"/>
        <item x="4"/>
        <item x="8"/>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0"/>
  </rowFields>
  <rowItems count="9">
    <i>
      <x v="8"/>
    </i>
    <i>
      <x v="2"/>
    </i>
    <i>
      <x v="14"/>
    </i>
    <i>
      <x v="13"/>
    </i>
    <i>
      <x v="7"/>
    </i>
    <i>
      <x v="10"/>
    </i>
    <i>
      <x v="5"/>
    </i>
    <i>
      <x/>
    </i>
    <i t="grand">
      <x/>
    </i>
  </rowItems>
  <colFields count="1">
    <field x="9"/>
  </colFields>
  <colItems count="3">
    <i>
      <x/>
    </i>
    <i>
      <x v="1"/>
    </i>
    <i t="grand">
      <x/>
    </i>
  </colItems>
  <dataFields count="1">
    <dataField name="Count of winner" fld="10" subtotal="count" baseField="0" baseItem="0"/>
  </dataFields>
  <chartFormats count="4">
    <chartFormat chart="7" format="0" series="1">
      <pivotArea type="data" outline="0" fieldPosition="0">
        <references count="2">
          <reference field="4294967294" count="1" selected="0">
            <x v="0"/>
          </reference>
          <reference field="9" count="1" selected="0">
            <x v="0"/>
          </reference>
        </references>
      </pivotArea>
    </chartFormat>
    <chartFormat chart="7" format="1" series="1">
      <pivotArea type="data" outline="0" fieldPosition="0">
        <references count="2">
          <reference field="4294967294" count="1" selected="0">
            <x v="0"/>
          </reference>
          <reference field="9" count="1" selected="0">
            <x v="1"/>
          </reference>
        </references>
      </pivotArea>
    </chartFormat>
    <chartFormat chart="10" format="4" series="1">
      <pivotArea type="data" outline="0" fieldPosition="0">
        <references count="2">
          <reference field="4294967294" count="1" selected="0">
            <x v="0"/>
          </reference>
          <reference field="9" count="1" selected="0">
            <x v="0"/>
          </reference>
        </references>
      </pivotArea>
    </chartFormat>
    <chartFormat chart="10"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B44CC0-002B-43B7-8C26-BDB604AD71DC}" name="Player of matc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2:M15" firstHeaderRow="1" firstDataRow="1"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axis="axisRow" dataField="1" showAll="0" measureFilter="1">
      <items count="235">
        <item x="208"/>
        <item x="150"/>
        <item x="24"/>
        <item x="41"/>
        <item x="61"/>
        <item x="68"/>
        <item x="195"/>
        <item x="216"/>
        <item x="196"/>
        <item x="19"/>
        <item x="181"/>
        <item x="11"/>
        <item x="197"/>
        <item x="81"/>
        <item x="193"/>
        <item x="58"/>
        <item x="84"/>
        <item x="98"/>
        <item x="40"/>
        <item x="210"/>
        <item x="166"/>
        <item x="224"/>
        <item x="221"/>
        <item x="89"/>
        <item x="160"/>
        <item x="126"/>
        <item x="9"/>
        <item x="129"/>
        <item x="204"/>
        <item x="108"/>
        <item x="64"/>
        <item x="217"/>
        <item x="71"/>
        <item x="161"/>
        <item x="53"/>
        <item x="26"/>
        <item x="95"/>
        <item x="123"/>
        <item x="227"/>
        <item x="207"/>
        <item x="215"/>
        <item x="140"/>
        <item x="226"/>
        <item x="33"/>
        <item x="39"/>
        <item x="155"/>
        <item x="174"/>
        <item x="167"/>
        <item x="110"/>
        <item x="32"/>
        <item x="105"/>
        <item x="144"/>
        <item x="6"/>
        <item x="7"/>
        <item x="47"/>
        <item x="116"/>
        <item x="213"/>
        <item x="60"/>
        <item x="17"/>
        <item x="186"/>
        <item x="182"/>
        <item x="119"/>
        <item x="212"/>
        <item x="34"/>
        <item x="103"/>
        <item x="121"/>
        <item x="177"/>
        <item x="5"/>
        <item x="42"/>
        <item x="97"/>
        <item x="219"/>
        <item x="85"/>
        <item x="159"/>
        <item x="132"/>
        <item x="156"/>
        <item x="180"/>
        <item x="79"/>
        <item x="232"/>
        <item x="187"/>
        <item x="175"/>
        <item x="102"/>
        <item x="82"/>
        <item x="106"/>
        <item x="138"/>
        <item x="114"/>
        <item x="28"/>
        <item x="171"/>
        <item x="100"/>
        <item x="131"/>
        <item x="165"/>
        <item x="31"/>
        <item x="176"/>
        <item x="86"/>
        <item x="15"/>
        <item x="23"/>
        <item x="46"/>
        <item x="178"/>
        <item x="163"/>
        <item x="48"/>
        <item x="52"/>
        <item x="198"/>
        <item x="225"/>
        <item x="206"/>
        <item x="14"/>
        <item x="63"/>
        <item x="57"/>
        <item x="51"/>
        <item x="154"/>
        <item x="130"/>
        <item x="218"/>
        <item x="211"/>
        <item x="90"/>
        <item x="146"/>
        <item x="8"/>
        <item x="149"/>
        <item x="91"/>
        <item x="189"/>
        <item x="143"/>
        <item x="36"/>
        <item x="44"/>
        <item x="124"/>
        <item x="168"/>
        <item x="93"/>
        <item x="214"/>
        <item x="152"/>
        <item x="117"/>
        <item x="137"/>
        <item x="120"/>
        <item x="147"/>
        <item x="170"/>
        <item x="12"/>
        <item x="72"/>
        <item x="70"/>
        <item x="78"/>
        <item x="88"/>
        <item x="205"/>
        <item x="50"/>
        <item x="173"/>
        <item x="96"/>
        <item x="22"/>
        <item x="118"/>
        <item x="18"/>
        <item x="209"/>
        <item x="56"/>
        <item x="125"/>
        <item x="109"/>
        <item x="49"/>
        <item x="65"/>
        <item x="199"/>
        <item x="127"/>
        <item x="27"/>
        <item x="80"/>
        <item x="87"/>
        <item x="21"/>
        <item x="200"/>
        <item x="230"/>
        <item x="229"/>
        <item x="76"/>
        <item x="190"/>
        <item x="231"/>
        <item x="35"/>
        <item x="94"/>
        <item x="148"/>
        <item x="192"/>
        <item x="188"/>
        <item x="201"/>
        <item x="113"/>
        <item x="135"/>
        <item x="75"/>
        <item x="55"/>
        <item x="172"/>
        <item x="101"/>
        <item x="62"/>
        <item x="158"/>
        <item x="10"/>
        <item x="16"/>
        <item x="145"/>
        <item x="59"/>
        <item x="67"/>
        <item x="38"/>
        <item x="202"/>
        <item x="157"/>
        <item x="69"/>
        <item x="99"/>
        <item x="104"/>
        <item x="83"/>
        <item x="203"/>
        <item x="1"/>
        <item x="183"/>
        <item x="54"/>
        <item x="122"/>
        <item x="191"/>
        <item x="77"/>
        <item x="184"/>
        <item x="3"/>
        <item x="115"/>
        <item x="228"/>
        <item x="185"/>
        <item x="107"/>
        <item x="25"/>
        <item x="151"/>
        <item x="20"/>
        <item x="133"/>
        <item x="223"/>
        <item x="139"/>
        <item x="141"/>
        <item x="179"/>
        <item x="112"/>
        <item x="111"/>
        <item x="30"/>
        <item x="92"/>
        <item x="73"/>
        <item x="0"/>
        <item x="134"/>
        <item x="66"/>
        <item x="162"/>
        <item x="128"/>
        <item x="136"/>
        <item x="222"/>
        <item x="74"/>
        <item x="4"/>
        <item x="142"/>
        <item x="29"/>
        <item x="45"/>
        <item x="13"/>
        <item x="169"/>
        <item x="220"/>
        <item x="37"/>
        <item x="194"/>
        <item x="2"/>
        <item x="164"/>
        <item x="153"/>
        <item x="43"/>
        <item x="23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3">
    <i>
      <x v="4"/>
    </i>
    <i>
      <x v="9"/>
    </i>
    <i>
      <x v="29"/>
    </i>
    <i>
      <x v="99"/>
    </i>
    <i>
      <x v="138"/>
    </i>
    <i>
      <x v="161"/>
    </i>
    <i>
      <x v="172"/>
    </i>
    <i>
      <x v="183"/>
    </i>
    <i>
      <x v="189"/>
    </i>
    <i>
      <x v="215"/>
    </i>
    <i>
      <x v="217"/>
    </i>
    <i>
      <x v="230"/>
    </i>
    <i t="grand">
      <x/>
    </i>
  </rowItems>
  <colItems count="1">
    <i/>
  </colItems>
  <dataFields count="1">
    <dataField name="Count of player_of_match" fld="4"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62935A-50B0-4191-A10D-73F95DC7BB70}"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Teams that won toss and match">
  <location ref="I2:J4" firstHeaderRow="1" firstDataRow="1"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15"/>
  </rowFields>
  <rowItems count="2">
    <i>
      <x/>
    </i>
    <i>
      <x v="1"/>
    </i>
  </rowItems>
  <colItems count="1">
    <i/>
  </colItems>
  <dataFields count="1">
    <dataField name="Count of winner"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CE0779-125A-41FD-B3D0-73D4FBCE8C2E}"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F2:G4" firstHeaderRow="1" firstDataRow="1"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axis="axisRow" showAll="0">
      <items count="3">
        <item x="0"/>
        <item x="1"/>
        <item t="default"/>
      </items>
    </pivotField>
    <pivotField dataField="1" showAll="0"/>
    <pivotField showAll="0"/>
    <pivotField showAll="0"/>
    <pivotField showAll="0"/>
    <pivotField showAll="0"/>
    <pivotField showAll="0"/>
  </pivotFields>
  <rowFields count="1">
    <field x="9"/>
  </rowFields>
  <rowItems count="2">
    <i>
      <x/>
    </i>
    <i>
      <x v="1"/>
    </i>
  </rowItems>
  <colItems count="1">
    <i/>
  </colItems>
  <dataFields count="1">
    <dataField name="Count of winner" fld="10" subtotal="count" showDataAs="percentOfTotal" baseField="0" baseItem="0" numFmtId="9"/>
  </dataFields>
  <formats count="1">
    <format dxfId="8">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9" count="1" selected="0">
            <x v="0"/>
          </reference>
        </references>
      </pivotArea>
    </chartFormat>
    <chartFormat chart="5" format="7">
      <pivotArea type="data" outline="0" fieldPosition="0">
        <references count="2">
          <reference field="4294967294" count="1" selected="0">
            <x v="0"/>
          </reference>
          <reference field="9" count="1" selected="0">
            <x v="1"/>
          </reference>
        </references>
      </pivotArea>
    </chartFormat>
    <chartFormat chart="2" format="4">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B6ACA9-023C-4F79-98A8-1505FE9A889B}" name="Result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B6" firstHeaderRow="1" firstDataRow="1" firstDataCol="1"/>
  <pivotFields count="16">
    <pivotField showAll="0"/>
    <pivotField showAll="0"/>
    <pivotField numFmtId="14" showAll="0"/>
    <pivotField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showAll="0"/>
    <pivotField showAll="0"/>
    <pivotField axis="axisRow" dataField="1" showAll="0">
      <items count="5">
        <item x="3"/>
        <item x="1"/>
        <item x="2"/>
        <item x="0"/>
        <item t="default"/>
      </items>
    </pivotField>
    <pivotField showAll="0"/>
    <pivotField showAll="0"/>
    <pivotField showAll="0"/>
    <pivotField showAll="0"/>
  </pivotFields>
  <rowFields count="1">
    <field x="11"/>
  </rowFields>
  <rowItems count="4">
    <i>
      <x v="1"/>
    </i>
    <i>
      <x v="2"/>
    </i>
    <i>
      <x v="3"/>
    </i>
    <i t="grand">
      <x/>
    </i>
  </rowItems>
  <colItems count="1">
    <i/>
  </colItems>
  <dataFields count="1">
    <dataField name="Count of result" fld="11" subtotal="count" baseField="0" baseItem="0"/>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3"/>
          </reference>
        </references>
      </pivotArea>
    </chartFormat>
    <chartFormat chart="1" format="2">
      <pivotArea type="data" outline="0" fieldPosition="0">
        <references count="2">
          <reference field="4294967294" count="1" selected="0">
            <x v="0"/>
          </reference>
          <reference field="11" count="1" selected="0">
            <x v="1"/>
          </reference>
        </references>
      </pivotArea>
    </chartFormat>
    <chartFormat chart="1" format="3">
      <pivotArea type="data" outline="0" fieldPosition="0">
        <references count="2">
          <reference field="4294967294" count="1" selected="0">
            <x v="0"/>
          </reference>
          <reference field="11" count="1" selected="0">
            <x v="2"/>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1" count="1" selected="0">
            <x v="0"/>
          </reference>
        </references>
      </pivotArea>
    </chartFormat>
    <chartFormat chart="5" format="11">
      <pivotArea type="data" outline="0" fieldPosition="0">
        <references count="2">
          <reference field="4294967294" count="1" selected="0">
            <x v="0"/>
          </reference>
          <reference field="11" count="1" selected="0">
            <x v="1"/>
          </reference>
        </references>
      </pivotArea>
    </chartFormat>
    <chartFormat chart="5" format="12">
      <pivotArea type="data" outline="0" fieldPosition="0">
        <references count="2">
          <reference field="4294967294" count="1" selected="0">
            <x v="0"/>
          </reference>
          <reference field="11" count="1" selected="0">
            <x v="2"/>
          </reference>
        </references>
      </pivotArea>
    </chartFormat>
    <chartFormat chart="5" format="1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82A2514-FDE2-4492-B198-8BE3C4509166}"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K16" firstHeaderRow="1" firstDataRow="1" firstDataCol="1"/>
  <pivotFields count="5">
    <pivotField showAll="0"/>
    <pivotField showAll="0"/>
    <pivotField showAll="0"/>
    <pivotField showAll="0"/>
    <pivotField axis="axisRow" showAll="0">
      <items count="14">
        <item x="11"/>
        <item x="4"/>
        <item x="1"/>
        <item x="7"/>
        <item x="3"/>
        <item x="6"/>
        <item x="8"/>
        <item x="9"/>
        <item x="5"/>
        <item x="2"/>
        <item x="10"/>
        <item x="0"/>
        <item x="12"/>
        <item t="default"/>
      </items>
    </pivotField>
  </pivotFields>
  <rowFields count="1">
    <field x="4"/>
  </rowFields>
  <rowItems count="14">
    <i>
      <x/>
    </i>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0F29BE2-EA17-43C7-A5B9-995F5D0360E5}"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F10" firstHeaderRow="1" firstDataRow="1" firstDataCol="1"/>
  <pivotFields count="5">
    <pivotField showAll="0"/>
    <pivotField showAll="0"/>
    <pivotField axis="axisRow" showAll="0">
      <items count="8">
        <item x="1"/>
        <item x="0"/>
        <item x="5"/>
        <item x="6"/>
        <item x="3"/>
        <item x="4"/>
        <item x="2"/>
        <item t="default"/>
      </items>
    </pivotField>
    <pivotField showAll="0"/>
    <pivotField showAll="0"/>
  </pivotFields>
  <rowFields count="1">
    <field x="2"/>
  </rowFields>
  <rowItems count="8">
    <i>
      <x/>
    </i>
    <i>
      <x v="1"/>
    </i>
    <i>
      <x v="2"/>
    </i>
    <i>
      <x v="3"/>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3F0CCD-36A5-4F43-8A32-61EA033761C7}"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D9" firstHeaderRow="1" firstDataRow="1" firstDataCol="1"/>
  <pivotFields count="5">
    <pivotField showAll="0"/>
    <pivotField axis="axisRow" showAll="0">
      <items count="7">
        <item x="1"/>
        <item x="4"/>
        <item x="3"/>
        <item x="0"/>
        <item x="5"/>
        <item x="2"/>
        <item t="default"/>
      </items>
    </pivotField>
    <pivotField showAll="0"/>
    <pivotField showAll="0"/>
    <pivotField showAll="0"/>
  </pivotFields>
  <rowFields count="1">
    <field x="1"/>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4451890-BADA-49C0-A576-7D0C9A7F51DF}"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C33" firstHeaderRow="1" firstDataRow="1" firstDataCol="1"/>
  <pivotFields count="16">
    <pivotField dataField="1" showAll="0"/>
    <pivotField showAll="0"/>
    <pivotField numFmtId="14" showAll="0"/>
    <pivotField axis="axisRow"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id"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7FA92C7-A01E-4E59-A932-A2F8A4A24CB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4" firstHeaderRow="1" firstDataRow="1" firstDataCol="1"/>
  <pivotFields count="16">
    <pivotField showAll="0"/>
    <pivotField showAll="0"/>
    <pivotField numFmtId="14" showAll="0"/>
    <pivotField axis="axisRow" showAll="0">
      <items count="14">
        <item h="1" x="0"/>
        <item h="1" x="1"/>
        <item h="1" x="2"/>
        <item h="1" x="3"/>
        <item h="1" x="4"/>
        <item h="1" x="5"/>
        <item h="1" x="6"/>
        <item h="1" x="7"/>
        <item h="1" x="8"/>
        <item h="1" x="9"/>
        <item h="1" x="10"/>
        <item h="1"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412CE14-F135-4058-89AC-7244939DC289}"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H13" firstHeaderRow="1" firstDataRow="1" firstDataCol="1"/>
  <pivotFields count="5">
    <pivotField showAll="0"/>
    <pivotField showAll="0"/>
    <pivotField showAll="0"/>
    <pivotField axis="axisRow" showAll="0">
      <items count="11">
        <item x="9"/>
        <item x="1"/>
        <item x="3"/>
        <item x="7"/>
        <item x="5"/>
        <item x="0"/>
        <item x="8"/>
        <item x="6"/>
        <item x="2"/>
        <item x="4"/>
        <item t="default"/>
      </items>
    </pivotField>
    <pivotField showAll="0"/>
  </pivotFields>
  <rowFields count="1">
    <field x="3"/>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526C2A4-01D0-4F42-A816-13A1ABC7B7AE}" autoFormatId="16" applyNumberFormats="0" applyBorderFormats="0" applyFontFormats="0" applyPatternFormats="0" applyAlignmentFormats="0" applyWidthHeightFormats="0">
  <queryTableRefresh nextId="17" unboundColumnsRight="1">
    <queryTableFields count="16">
      <queryTableField id="1" name="id" tableColumnId="1"/>
      <queryTableField id="2" name="city" tableColumnId="2"/>
      <queryTableField id="3" name="date" tableColumnId="3"/>
      <queryTableField id="4" name="Year" tableColumnId="4"/>
      <queryTableField id="5" name="player_of_match" tableColumnId="5"/>
      <queryTableField id="6" name="venue" tableColumnId="6"/>
      <queryTableField id="7" name="team1" tableColumnId="7"/>
      <queryTableField id="8" name="team2" tableColumnId="8"/>
      <queryTableField id="9" name="toss_winner" tableColumnId="9"/>
      <queryTableField id="10" name="toss_decision" tableColumnId="10"/>
      <queryTableField id="11" name="winner" tableColumnId="11"/>
      <queryTableField id="12" name="result" tableColumnId="12"/>
      <queryTableField id="13" name="result_margin" tableColumnId="13"/>
      <queryTableField id="14" name="eliminator" tableColumnId="14"/>
      <queryTableField id="15" name="method" tableColumnId="15"/>
      <queryTableField id="16" dataBound="0" tableColumnId="16"/>
    </queryTableFields>
  </queryTableRefresh>
  <extLst>
    <ext xmlns:x15="http://schemas.microsoft.com/office/spreadsheetml/2010/11/main" uri="{883FBD77-0823-4a55-B5E3-86C4891E6966}">
      <x15:queryTable sourceDataName="Query - IPL Matches 2008-2020"/>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00513521-A736-40B5-8ECB-7B88AC9F0458}" autoFormatId="16" applyNumberFormats="0" applyBorderFormats="0" applyFontFormats="0" applyPatternFormats="0" applyAlignmentFormats="0" applyWidthHeightFormats="0">
  <queryTableRefresh nextId="6">
    <queryTableFields count="5">
      <queryTableField id="1" name="Year" tableColumnId="1"/>
      <queryTableField id="2" name="Winner" tableColumnId="2"/>
      <queryTableField id="3" name="Runner Up" tableColumnId="3"/>
      <queryTableField id="4" name="Player Of the Series" tableColumnId="4"/>
      <queryTableField id="5" name="Man Of the Match"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AC75DE87-88DF-4495-8E5E-27D91FC7DA1A}" autoFormatId="16" applyNumberFormats="0" applyBorderFormats="0" applyFontFormats="0" applyPatternFormats="0" applyAlignmentFormats="0" applyWidthHeightFormats="0">
  <queryTableRefresh nextId="6">
    <queryTableFields count="5">
      <queryTableField id="1" name="Year" tableColumnId="1"/>
      <queryTableField id="2" name="Winner" tableColumnId="2"/>
      <queryTableField id="3" name="Runner Up" tableColumnId="3"/>
      <queryTableField id="4" name="Player Of the Series" tableColumnId="4"/>
      <queryTableField id="5" name="Man Of the Match"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EE0A600-D513-4C63-AB32-533EE033DC4F}" sourceName="Year">
  <pivotTables>
    <pivotTable tabId="6" name="PivotTable22"/>
    <pivotTable tabId="5" name="Count Of winners"/>
    <pivotTable tabId="5" name="PivotTable3"/>
    <pivotTable tabId="5" name="PivotTable4"/>
    <pivotTable tabId="5" name="Player of match"/>
    <pivotTable tabId="5" name="Result %"/>
    <pivotTable tabId="5" name="Result Margin"/>
  </pivotTables>
  <data>
    <tabular pivotCacheId="348019092">
      <items count="13">
        <i x="0"/>
        <i x="1"/>
        <i x="2"/>
        <i x="3"/>
        <i x="4"/>
        <i x="5"/>
        <i x="6"/>
        <i x="7"/>
        <i x="8"/>
        <i x="9"/>
        <i x="10"/>
        <i x="1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99DE4DB-43F1-41E9-92E6-5E7FC14CC11C}"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A4A06B4-D1AD-4DC0-80C5-E3CE0CF930F4}" cache="Slicer_Year" caption="Year" columnCount="1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82811-968F-4E13-8003-A705ABC285B6}" name="IPL_Matches_2008_2020" displayName="IPL_Matches_2008_2020" ref="A1:P817" tableType="queryTable" totalsRowShown="0">
  <autoFilter ref="A1:P817" xr:uid="{7AB82811-968F-4E13-8003-A705ABC285B6}"/>
  <tableColumns count="16">
    <tableColumn id="1" xr3:uid="{B94026B4-A5EB-4D23-9A0B-B9872EEF5884}" uniqueName="1" name="id" queryTableFieldId="1"/>
    <tableColumn id="2" xr3:uid="{F8A2DCFA-6925-4D89-B042-B710C8E5BDDD}" uniqueName="2" name="city" queryTableFieldId="2" dataDxfId="26"/>
    <tableColumn id="3" xr3:uid="{874C5D30-5EEB-4FF2-B85F-4260C0350B88}" uniqueName="3" name="date" queryTableFieldId="3" dataDxfId="25"/>
    <tableColumn id="4" xr3:uid="{5D7658AE-EB25-4D08-831C-56E2A46EF7E1}" uniqueName="4" name="Year" queryTableFieldId="4"/>
    <tableColumn id="5" xr3:uid="{6DC5279D-B8D6-479D-A092-44B49CC4A56F}" uniqueName="5" name="player_of_match" queryTableFieldId="5" dataDxfId="24"/>
    <tableColumn id="6" xr3:uid="{F1BB8F47-0E2D-472A-95BD-FA78B9D80DFA}" uniqueName="6" name="venue" queryTableFieldId="6" dataDxfId="23"/>
    <tableColumn id="7" xr3:uid="{F5FFECA2-0329-4DF9-B5D4-5F0ED1F9E755}" uniqueName="7" name="team1" queryTableFieldId="7" dataDxfId="22"/>
    <tableColumn id="8" xr3:uid="{9B2D51E7-C562-4394-A4D7-6D5C34DA6B70}" uniqueName="8" name="team2" queryTableFieldId="8" dataDxfId="21"/>
    <tableColumn id="9" xr3:uid="{788BA95A-700B-4B5C-9E72-D7B2A5983679}" uniqueName="9" name="toss_winner" queryTableFieldId="9" dataDxfId="20"/>
    <tableColumn id="10" xr3:uid="{4403C818-4FCD-432B-B3D6-8959B10CC62F}" uniqueName="10" name="toss_decision" queryTableFieldId="10" dataDxfId="19"/>
    <tableColumn id="11" xr3:uid="{B3DF27AB-6FD6-4993-A16D-68F5A994EA8A}" uniqueName="11" name="winner" queryTableFieldId="11" dataDxfId="18"/>
    <tableColumn id="12" xr3:uid="{81ADC2E3-4563-4FFB-A0EF-0B352B91861C}" uniqueName="12" name="result" queryTableFieldId="12" dataDxfId="17"/>
    <tableColumn id="13" xr3:uid="{EC7BAFB8-3355-491F-8CA7-75B9CBEE476D}" uniqueName="13" name="result_margin" queryTableFieldId="13" dataDxfId="16"/>
    <tableColumn id="14" xr3:uid="{D9DEBED4-112F-4A9D-8871-E071F7F76A1C}" uniqueName="14" name="eliminator" queryTableFieldId="14" dataDxfId="15"/>
    <tableColumn id="15" xr3:uid="{C157BB1B-63EE-4C01-AA51-24233E3F72FB}" uniqueName="15" name="method" queryTableFieldId="15" dataDxfId="14"/>
    <tableColumn id="16" xr3:uid="{D9ECDC85-3482-4889-B549-D837076F5FFD}" uniqueName="16" name="Column1" queryTableFieldId="16" dataDxfId="13">
      <calculatedColumnFormula>IF(IPL_Matches_2008_2020[[#This Row],[winner]]=IPL_Matches_2008_2020[[#This Row],[toss_winner]],"Yes","No")</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DAD4C9-6605-4CDE-AB51-FCA5637ADA9A}" name="Sheet1" displayName="Sheet1" ref="A1:E14" tableType="queryTable" totalsRowShown="0">
  <autoFilter ref="A1:E14" xr:uid="{F2DAD4C9-6605-4CDE-AB51-FCA5637ADA9A}"/>
  <tableColumns count="5">
    <tableColumn id="1" xr3:uid="{9C198126-FD25-442E-BFBB-53D765176A5C}" uniqueName="1" name="Year" queryTableFieldId="1"/>
    <tableColumn id="2" xr3:uid="{075C5084-FA57-4325-8123-C9D4077909BF}" uniqueName="2" name="Winner" queryTableFieldId="2" dataDxfId="12"/>
    <tableColumn id="3" xr3:uid="{7C27BEF3-167F-4223-86C7-FE67E4DCADF9}" uniqueName="3" name="Runner Up" queryTableFieldId="3" dataDxfId="11"/>
    <tableColumn id="4" xr3:uid="{6ED6EFED-AA8F-4BA2-9157-D39CA580D858}" uniqueName="4" name="Player Of the Series" queryTableFieldId="4" dataDxfId="10"/>
    <tableColumn id="5" xr3:uid="{0DC4BE49-EF7A-438F-AE56-64164DF3818E}" uniqueName="5" name="Man Of the Match" queryTableFieldId="5"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A7854D-3979-4B4A-9E75-6D6634B5B825}" name="Sheet15" displayName="Sheet15" ref="N3:R16" tableType="queryTable" totalsRowShown="0">
  <autoFilter ref="N3:R16" xr:uid="{38A7854D-3979-4B4A-9E75-6D6634B5B825}"/>
  <tableColumns count="5">
    <tableColumn id="1" xr3:uid="{1E20A81B-AFF9-45EE-9991-B647BC93FEAD}" uniqueName="1" name="Year" queryTableFieldId="1"/>
    <tableColumn id="2" xr3:uid="{4CF2D4B0-32EF-4AD0-A6B3-1083E18EF111}" uniqueName="2" name="Winner" queryTableFieldId="2" dataDxfId="7"/>
    <tableColumn id="3" xr3:uid="{782130C3-AD64-49F7-BA1D-BBBF0D27B727}" uniqueName="3" name="Runner Up" queryTableFieldId="3" dataDxfId="6"/>
    <tableColumn id="4" xr3:uid="{05686CE4-A7CF-4DFA-8B9A-6C5350ABF32A}" uniqueName="4" name="Player Of the Series" queryTableFieldId="4" dataDxfId="5"/>
    <tableColumn id="5" xr3:uid="{E844A51C-AA6B-4A67-9ED8-1184CEE263D5}" uniqueName="5" name="Man Of the Match" queryTableFieldId="5"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7"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pivotTable" Target="../pivotTables/pivotTable11.xml"/><Relationship Id="rId7"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5" Type="http://schemas.microsoft.com/office/2007/relationships/slicer" Target="../slicers/slicer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3CD6-A997-4955-8826-C75398AFF7A1}">
  <dimension ref="A1:P817"/>
  <sheetViews>
    <sheetView workbookViewId="0">
      <selection activeCell="F52" sqref="F52"/>
    </sheetView>
  </sheetViews>
  <sheetFormatPr defaultRowHeight="14.4" x14ac:dyDescent="0.3"/>
  <cols>
    <col min="1" max="1" width="8" bestFit="1" customWidth="1"/>
    <col min="2" max="2" width="13.5546875" bestFit="1" customWidth="1"/>
    <col min="3" max="3" width="10.33203125" bestFit="1" customWidth="1"/>
    <col min="4" max="4" width="6.88671875" bestFit="1" customWidth="1"/>
    <col min="5" max="5" width="17.6640625" bestFit="1" customWidth="1"/>
    <col min="6" max="6" width="45.6640625" bestFit="1" customWidth="1"/>
    <col min="7" max="9" width="24.33203125" bestFit="1" customWidth="1"/>
    <col min="10" max="10" width="14.44140625" bestFit="1" customWidth="1"/>
    <col min="11" max="11" width="24.33203125" bestFit="1" customWidth="1"/>
    <col min="12" max="12" width="7.88671875" bestFit="1" customWidth="1"/>
    <col min="13" max="13" width="14.77734375" bestFit="1" customWidth="1"/>
    <col min="14" max="14" width="11.77734375" bestFit="1" customWidth="1"/>
    <col min="15" max="15" width="9.88671875" bestFit="1" customWidth="1"/>
    <col min="16" max="16" width="10.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464</v>
      </c>
    </row>
    <row r="2" spans="1:16" x14ac:dyDescent="0.3">
      <c r="A2">
        <v>335987</v>
      </c>
      <c r="B2" t="s">
        <v>15</v>
      </c>
      <c r="C2" s="1">
        <v>39559</v>
      </c>
      <c r="D2">
        <v>2008</v>
      </c>
      <c r="E2" t="s">
        <v>16</v>
      </c>
      <c r="F2" t="s">
        <v>17</v>
      </c>
      <c r="G2" t="s">
        <v>18</v>
      </c>
      <c r="H2" t="s">
        <v>19</v>
      </c>
      <c r="I2" t="s">
        <v>19</v>
      </c>
      <c r="J2" t="s">
        <v>20</v>
      </c>
      <c r="K2" t="s">
        <v>18</v>
      </c>
      <c r="L2" t="s">
        <v>21</v>
      </c>
      <c r="M2" t="s">
        <v>22</v>
      </c>
      <c r="N2" t="s">
        <v>23</v>
      </c>
      <c r="O2" t="s">
        <v>24</v>
      </c>
      <c r="P2" t="str">
        <f>IF(IPL_Matches_2008_2020[[#This Row],[winner]]=IPL_Matches_2008_2020[[#This Row],[toss_winner]],"Yes","No")</f>
        <v>No</v>
      </c>
    </row>
    <row r="3" spans="1:16" x14ac:dyDescent="0.3">
      <c r="A3">
        <v>336006</v>
      </c>
      <c r="B3" t="s">
        <v>25</v>
      </c>
      <c r="C3" s="1">
        <v>39573</v>
      </c>
      <c r="D3">
        <v>2008</v>
      </c>
      <c r="E3" t="s">
        <v>26</v>
      </c>
      <c r="F3" t="s">
        <v>27</v>
      </c>
      <c r="G3" t="s">
        <v>28</v>
      </c>
      <c r="H3" t="s">
        <v>19</v>
      </c>
      <c r="I3" t="s">
        <v>19</v>
      </c>
      <c r="J3" t="s">
        <v>29</v>
      </c>
      <c r="K3" t="s">
        <v>19</v>
      </c>
      <c r="L3" t="s">
        <v>21</v>
      </c>
      <c r="M3" t="s">
        <v>22</v>
      </c>
      <c r="N3" t="s">
        <v>23</v>
      </c>
      <c r="O3" t="s">
        <v>24</v>
      </c>
      <c r="P3" t="str">
        <f>IF(IPL_Matches_2008_2020[[#This Row],[winner]]=IPL_Matches_2008_2020[[#This Row],[toss_winner]],"Yes","No")</f>
        <v>Yes</v>
      </c>
    </row>
    <row r="4" spans="1:16" x14ac:dyDescent="0.3">
      <c r="A4">
        <v>336027</v>
      </c>
      <c r="B4" t="s">
        <v>30</v>
      </c>
      <c r="C4" s="1">
        <v>39588</v>
      </c>
      <c r="D4">
        <v>2008</v>
      </c>
      <c r="E4" t="s">
        <v>31</v>
      </c>
      <c r="F4" t="s">
        <v>32</v>
      </c>
      <c r="G4" t="s">
        <v>33</v>
      </c>
      <c r="H4" t="s">
        <v>18</v>
      </c>
      <c r="I4" t="s">
        <v>18</v>
      </c>
      <c r="J4" t="s">
        <v>29</v>
      </c>
      <c r="K4" t="s">
        <v>18</v>
      </c>
      <c r="L4" t="s">
        <v>21</v>
      </c>
      <c r="M4" t="s">
        <v>22</v>
      </c>
      <c r="N4" t="s">
        <v>23</v>
      </c>
      <c r="O4" t="s">
        <v>24</v>
      </c>
      <c r="P4" t="str">
        <f>IF(IPL_Matches_2008_2020[[#This Row],[winner]]=IPL_Matches_2008_2020[[#This Row],[toss_winner]],"Yes","No")</f>
        <v>Yes</v>
      </c>
    </row>
    <row r="5" spans="1:16" x14ac:dyDescent="0.3">
      <c r="A5">
        <v>336031</v>
      </c>
      <c r="B5" t="s">
        <v>34</v>
      </c>
      <c r="C5" s="1">
        <v>39591</v>
      </c>
      <c r="D5">
        <v>2008</v>
      </c>
      <c r="E5" t="s">
        <v>35</v>
      </c>
      <c r="F5" t="s">
        <v>36</v>
      </c>
      <c r="G5" t="s">
        <v>19</v>
      </c>
      <c r="H5" t="s">
        <v>37</v>
      </c>
      <c r="I5" t="s">
        <v>19</v>
      </c>
      <c r="J5" t="s">
        <v>29</v>
      </c>
      <c r="K5" t="s">
        <v>19</v>
      </c>
      <c r="L5" t="s">
        <v>21</v>
      </c>
      <c r="M5" t="s">
        <v>22</v>
      </c>
      <c r="N5" t="s">
        <v>23</v>
      </c>
      <c r="O5" t="s">
        <v>24</v>
      </c>
      <c r="P5" t="str">
        <f>IF(IPL_Matches_2008_2020[[#This Row],[winner]]=IPL_Matches_2008_2020[[#This Row],[toss_winner]],"Yes","No")</f>
        <v>Yes</v>
      </c>
    </row>
    <row r="6" spans="1:16" x14ac:dyDescent="0.3">
      <c r="A6">
        <v>392194</v>
      </c>
      <c r="B6" t="s">
        <v>38</v>
      </c>
      <c r="C6" s="1">
        <v>39929</v>
      </c>
      <c r="D6">
        <v>2009</v>
      </c>
      <c r="E6" t="s">
        <v>39</v>
      </c>
      <c r="F6" t="s">
        <v>40</v>
      </c>
      <c r="G6" t="s">
        <v>28</v>
      </c>
      <c r="H6" t="s">
        <v>41</v>
      </c>
      <c r="I6" t="s">
        <v>28</v>
      </c>
      <c r="J6" t="s">
        <v>20</v>
      </c>
      <c r="K6" t="s">
        <v>41</v>
      </c>
      <c r="L6" t="s">
        <v>21</v>
      </c>
      <c r="M6" t="s">
        <v>22</v>
      </c>
      <c r="N6" t="s">
        <v>23</v>
      </c>
      <c r="O6" t="s">
        <v>24</v>
      </c>
      <c r="P6" t="str">
        <f>IF(IPL_Matches_2008_2020[[#This Row],[winner]]=IPL_Matches_2008_2020[[#This Row],[toss_winner]],"Yes","No")</f>
        <v>No</v>
      </c>
    </row>
    <row r="7" spans="1:16" x14ac:dyDescent="0.3">
      <c r="A7">
        <v>392196</v>
      </c>
      <c r="B7" t="s">
        <v>42</v>
      </c>
      <c r="C7" s="1">
        <v>39930</v>
      </c>
      <c r="D7">
        <v>2009</v>
      </c>
      <c r="E7" t="s">
        <v>43</v>
      </c>
      <c r="F7" t="s">
        <v>44</v>
      </c>
      <c r="G7" t="s">
        <v>45</v>
      </c>
      <c r="H7" t="s">
        <v>37</v>
      </c>
      <c r="I7" t="s">
        <v>37</v>
      </c>
      <c r="J7" t="s">
        <v>29</v>
      </c>
      <c r="K7" t="s">
        <v>37</v>
      </c>
      <c r="L7" t="s">
        <v>21</v>
      </c>
      <c r="M7" t="s">
        <v>22</v>
      </c>
      <c r="N7" t="s">
        <v>23</v>
      </c>
      <c r="O7" t="s">
        <v>24</v>
      </c>
      <c r="P7" t="str">
        <f>IF(IPL_Matches_2008_2020[[#This Row],[winner]]=IPL_Matches_2008_2020[[#This Row],[toss_winner]],"Yes","No")</f>
        <v>Yes</v>
      </c>
    </row>
    <row r="8" spans="1:16" x14ac:dyDescent="0.3">
      <c r="A8">
        <v>392201</v>
      </c>
      <c r="B8" t="s">
        <v>46</v>
      </c>
      <c r="C8" s="1">
        <v>39933</v>
      </c>
      <c r="D8">
        <v>2009</v>
      </c>
      <c r="E8" t="s">
        <v>47</v>
      </c>
      <c r="F8" t="s">
        <v>48</v>
      </c>
      <c r="G8" t="s">
        <v>37</v>
      </c>
      <c r="H8" t="s">
        <v>41</v>
      </c>
      <c r="I8" t="s">
        <v>41</v>
      </c>
      <c r="J8" t="s">
        <v>29</v>
      </c>
      <c r="K8" t="s">
        <v>41</v>
      </c>
      <c r="L8" t="s">
        <v>21</v>
      </c>
      <c r="M8" t="s">
        <v>22</v>
      </c>
      <c r="N8" t="s">
        <v>23</v>
      </c>
      <c r="O8" t="s">
        <v>24</v>
      </c>
      <c r="P8" t="str">
        <f>IF(IPL_Matches_2008_2020[[#This Row],[winner]]=IPL_Matches_2008_2020[[#This Row],[toss_winner]],"Yes","No")</f>
        <v>Yes</v>
      </c>
    </row>
    <row r="9" spans="1:16" x14ac:dyDescent="0.3">
      <c r="A9">
        <v>392207</v>
      </c>
      <c r="B9" t="s">
        <v>38</v>
      </c>
      <c r="C9" s="1">
        <v>39936</v>
      </c>
      <c r="D9">
        <v>2009</v>
      </c>
      <c r="E9" t="s">
        <v>49</v>
      </c>
      <c r="F9" t="s">
        <v>40</v>
      </c>
      <c r="G9" t="s">
        <v>19</v>
      </c>
      <c r="H9" t="s">
        <v>33</v>
      </c>
      <c r="I9" t="s">
        <v>33</v>
      </c>
      <c r="J9" t="s">
        <v>20</v>
      </c>
      <c r="K9" t="s">
        <v>19</v>
      </c>
      <c r="L9" t="s">
        <v>21</v>
      </c>
      <c r="M9" t="s">
        <v>22</v>
      </c>
      <c r="N9" t="s">
        <v>23</v>
      </c>
      <c r="O9" t="s">
        <v>24</v>
      </c>
      <c r="P9" t="str">
        <f>IF(IPL_Matches_2008_2020[[#This Row],[winner]]=IPL_Matches_2008_2020[[#This Row],[toss_winner]],"Yes","No")</f>
        <v>No</v>
      </c>
    </row>
    <row r="10" spans="1:16" x14ac:dyDescent="0.3">
      <c r="A10">
        <v>392221</v>
      </c>
      <c r="B10" t="s">
        <v>46</v>
      </c>
      <c r="C10" s="1">
        <v>39945</v>
      </c>
      <c r="D10">
        <v>2009</v>
      </c>
      <c r="E10" t="s">
        <v>50</v>
      </c>
      <c r="F10" t="s">
        <v>48</v>
      </c>
      <c r="G10" t="s">
        <v>28</v>
      </c>
      <c r="H10" t="s">
        <v>33</v>
      </c>
      <c r="I10" t="s">
        <v>28</v>
      </c>
      <c r="J10" t="s">
        <v>29</v>
      </c>
      <c r="K10" t="s">
        <v>28</v>
      </c>
      <c r="L10" t="s">
        <v>21</v>
      </c>
      <c r="M10" t="s">
        <v>22</v>
      </c>
      <c r="N10" t="s">
        <v>23</v>
      </c>
      <c r="O10" t="s">
        <v>24</v>
      </c>
      <c r="P10" t="str">
        <f>IF(IPL_Matches_2008_2020[[#This Row],[winner]]=IPL_Matches_2008_2020[[#This Row],[toss_winner]],"Yes","No")</f>
        <v>Yes</v>
      </c>
    </row>
    <row r="11" spans="1:16" x14ac:dyDescent="0.3">
      <c r="A11">
        <v>392226</v>
      </c>
      <c r="B11" t="s">
        <v>51</v>
      </c>
      <c r="C11" s="1">
        <v>39948</v>
      </c>
      <c r="D11">
        <v>2009</v>
      </c>
      <c r="E11" t="s">
        <v>52</v>
      </c>
      <c r="F11" t="s">
        <v>53</v>
      </c>
      <c r="G11" t="s">
        <v>41</v>
      </c>
      <c r="H11" t="s">
        <v>19</v>
      </c>
      <c r="I11" t="s">
        <v>19</v>
      </c>
      <c r="J11" t="s">
        <v>29</v>
      </c>
      <c r="K11" t="s">
        <v>19</v>
      </c>
      <c r="L11" t="s">
        <v>21</v>
      </c>
      <c r="M11" t="s">
        <v>22</v>
      </c>
      <c r="N11" t="s">
        <v>23</v>
      </c>
      <c r="O11" t="s">
        <v>24</v>
      </c>
      <c r="P11" t="str">
        <f>IF(IPL_Matches_2008_2020[[#This Row],[winner]]=IPL_Matches_2008_2020[[#This Row],[toss_winner]],"Yes","No")</f>
        <v>Yes</v>
      </c>
    </row>
    <row r="12" spans="1:16" x14ac:dyDescent="0.3">
      <c r="A12">
        <v>392228</v>
      </c>
      <c r="B12" t="s">
        <v>54</v>
      </c>
      <c r="C12" s="1">
        <v>39949</v>
      </c>
      <c r="D12">
        <v>2009</v>
      </c>
      <c r="E12" t="s">
        <v>55</v>
      </c>
      <c r="F12" t="s">
        <v>56</v>
      </c>
      <c r="G12" t="s">
        <v>37</v>
      </c>
      <c r="H12" t="s">
        <v>33</v>
      </c>
      <c r="I12" t="s">
        <v>37</v>
      </c>
      <c r="J12" t="s">
        <v>29</v>
      </c>
      <c r="K12" t="s">
        <v>37</v>
      </c>
      <c r="L12" t="s">
        <v>21</v>
      </c>
      <c r="M12" t="s">
        <v>22</v>
      </c>
      <c r="N12" t="s">
        <v>23</v>
      </c>
      <c r="O12" t="s">
        <v>24</v>
      </c>
      <c r="P12" t="str">
        <f>IF(IPL_Matches_2008_2020[[#This Row],[winner]]=IPL_Matches_2008_2020[[#This Row],[toss_winner]],"Yes","No")</f>
        <v>Yes</v>
      </c>
    </row>
    <row r="13" spans="1:16" x14ac:dyDescent="0.3">
      <c r="A13">
        <v>392237</v>
      </c>
      <c r="B13" t="s">
        <v>46</v>
      </c>
      <c r="C13" s="1">
        <v>39955</v>
      </c>
      <c r="D13">
        <v>2009</v>
      </c>
      <c r="E13" t="s">
        <v>57</v>
      </c>
      <c r="F13" t="s">
        <v>48</v>
      </c>
      <c r="G13" t="s">
        <v>41</v>
      </c>
      <c r="H13" t="s">
        <v>37</v>
      </c>
      <c r="I13" t="s">
        <v>37</v>
      </c>
      <c r="J13" t="s">
        <v>29</v>
      </c>
      <c r="K13" t="s">
        <v>37</v>
      </c>
      <c r="L13" t="s">
        <v>21</v>
      </c>
      <c r="M13" t="s">
        <v>22</v>
      </c>
      <c r="N13" t="s">
        <v>23</v>
      </c>
      <c r="O13" t="s">
        <v>24</v>
      </c>
      <c r="P13" t="str">
        <f>IF(IPL_Matches_2008_2020[[#This Row],[winner]]=IPL_Matches_2008_2020[[#This Row],[toss_winner]],"Yes","No")</f>
        <v>Yes</v>
      </c>
    </row>
    <row r="14" spans="1:16" x14ac:dyDescent="0.3">
      <c r="A14">
        <v>392238</v>
      </c>
      <c r="B14" t="s">
        <v>54</v>
      </c>
      <c r="C14" s="1">
        <v>39956</v>
      </c>
      <c r="D14">
        <v>2009</v>
      </c>
      <c r="E14" t="s">
        <v>58</v>
      </c>
      <c r="F14" t="s">
        <v>56</v>
      </c>
      <c r="G14" t="s">
        <v>28</v>
      </c>
      <c r="H14" t="s">
        <v>45</v>
      </c>
      <c r="I14" t="s">
        <v>28</v>
      </c>
      <c r="J14" t="s">
        <v>29</v>
      </c>
      <c r="K14" t="s">
        <v>28</v>
      </c>
      <c r="L14" t="s">
        <v>21</v>
      </c>
      <c r="M14" t="s">
        <v>22</v>
      </c>
      <c r="N14" t="s">
        <v>23</v>
      </c>
      <c r="O14" t="s">
        <v>24</v>
      </c>
      <c r="P14" t="str">
        <f>IF(IPL_Matches_2008_2020[[#This Row],[winner]]=IPL_Matches_2008_2020[[#This Row],[toss_winner]],"Yes","No")</f>
        <v>Yes</v>
      </c>
    </row>
    <row r="15" spans="1:16" x14ac:dyDescent="0.3">
      <c r="A15">
        <v>419111</v>
      </c>
      <c r="B15" t="s">
        <v>59</v>
      </c>
      <c r="C15" s="1">
        <v>40252</v>
      </c>
      <c r="D15">
        <v>2010</v>
      </c>
      <c r="E15" t="s">
        <v>60</v>
      </c>
      <c r="F15" t="s">
        <v>61</v>
      </c>
      <c r="G15" t="s">
        <v>18</v>
      </c>
      <c r="H15" t="s">
        <v>41</v>
      </c>
      <c r="I15" t="s">
        <v>41</v>
      </c>
      <c r="J15" t="s">
        <v>29</v>
      </c>
      <c r="K15" t="s">
        <v>41</v>
      </c>
      <c r="L15" t="s">
        <v>21</v>
      </c>
      <c r="M15" t="s">
        <v>22</v>
      </c>
      <c r="N15" t="s">
        <v>23</v>
      </c>
      <c r="O15" t="s">
        <v>24</v>
      </c>
      <c r="P15" t="str">
        <f>IF(IPL_Matches_2008_2020[[#This Row],[winner]]=IPL_Matches_2008_2020[[#This Row],[toss_winner]],"Yes","No")</f>
        <v>Yes</v>
      </c>
    </row>
    <row r="16" spans="1:16" x14ac:dyDescent="0.3">
      <c r="A16">
        <v>419136</v>
      </c>
      <c r="B16" t="s">
        <v>34</v>
      </c>
      <c r="C16" s="1">
        <v>40270</v>
      </c>
      <c r="D16">
        <v>2010</v>
      </c>
      <c r="E16" t="s">
        <v>62</v>
      </c>
      <c r="F16" t="s">
        <v>36</v>
      </c>
      <c r="G16" t="s">
        <v>19</v>
      </c>
      <c r="H16" t="s">
        <v>28</v>
      </c>
      <c r="I16" t="s">
        <v>19</v>
      </c>
      <c r="J16" t="s">
        <v>20</v>
      </c>
      <c r="K16" t="s">
        <v>28</v>
      </c>
      <c r="L16" t="s">
        <v>21</v>
      </c>
      <c r="M16" t="s">
        <v>22</v>
      </c>
      <c r="N16" t="s">
        <v>23</v>
      </c>
      <c r="O16" t="s">
        <v>24</v>
      </c>
      <c r="P16" t="str">
        <f>IF(IPL_Matches_2008_2020[[#This Row],[winner]]=IPL_Matches_2008_2020[[#This Row],[toss_winner]],"Yes","No")</f>
        <v>No</v>
      </c>
    </row>
    <row r="17" spans="1:16" x14ac:dyDescent="0.3">
      <c r="A17">
        <v>419146</v>
      </c>
      <c r="B17" t="s">
        <v>34</v>
      </c>
      <c r="C17" s="1">
        <v>40277</v>
      </c>
      <c r="D17">
        <v>2010</v>
      </c>
      <c r="E17" t="s">
        <v>63</v>
      </c>
      <c r="F17" t="s">
        <v>36</v>
      </c>
      <c r="G17" t="s">
        <v>19</v>
      </c>
      <c r="H17" t="s">
        <v>64</v>
      </c>
      <c r="I17" t="s">
        <v>64</v>
      </c>
      <c r="J17" t="s">
        <v>20</v>
      </c>
      <c r="K17" t="s">
        <v>19</v>
      </c>
      <c r="L17" t="s">
        <v>21</v>
      </c>
      <c r="M17" t="s">
        <v>22</v>
      </c>
      <c r="N17" t="s">
        <v>23</v>
      </c>
      <c r="O17" t="s">
        <v>24</v>
      </c>
      <c r="P17" t="str">
        <f>IF(IPL_Matches_2008_2020[[#This Row],[winner]]=IPL_Matches_2008_2020[[#This Row],[toss_winner]],"Yes","No")</f>
        <v>No</v>
      </c>
    </row>
    <row r="18" spans="1:16" x14ac:dyDescent="0.3">
      <c r="A18">
        <v>419147</v>
      </c>
      <c r="B18" t="s">
        <v>65</v>
      </c>
      <c r="C18" s="1">
        <v>40278</v>
      </c>
      <c r="D18">
        <v>2010</v>
      </c>
      <c r="E18" t="s">
        <v>66</v>
      </c>
      <c r="F18" t="s">
        <v>67</v>
      </c>
      <c r="G18" t="s">
        <v>37</v>
      </c>
      <c r="H18" t="s">
        <v>45</v>
      </c>
      <c r="I18" t="s">
        <v>45</v>
      </c>
      <c r="J18" t="s">
        <v>20</v>
      </c>
      <c r="K18" t="s">
        <v>37</v>
      </c>
      <c r="L18" t="s">
        <v>21</v>
      </c>
      <c r="M18" t="s">
        <v>22</v>
      </c>
      <c r="N18" t="s">
        <v>23</v>
      </c>
      <c r="O18" t="s">
        <v>24</v>
      </c>
      <c r="P18" t="str">
        <f>IF(IPL_Matches_2008_2020[[#This Row],[winner]]=IPL_Matches_2008_2020[[#This Row],[toss_winner]],"Yes","No")</f>
        <v>No</v>
      </c>
    </row>
    <row r="19" spans="1:16" x14ac:dyDescent="0.3">
      <c r="A19">
        <v>419155</v>
      </c>
      <c r="B19" t="s">
        <v>68</v>
      </c>
      <c r="C19" s="1">
        <v>40283</v>
      </c>
      <c r="D19">
        <v>2010</v>
      </c>
      <c r="E19" t="s">
        <v>69</v>
      </c>
      <c r="F19" t="s">
        <v>70</v>
      </c>
      <c r="G19" t="s">
        <v>45</v>
      </c>
      <c r="H19" t="s">
        <v>41</v>
      </c>
      <c r="I19" t="s">
        <v>45</v>
      </c>
      <c r="J19" t="s">
        <v>20</v>
      </c>
      <c r="K19" t="s">
        <v>41</v>
      </c>
      <c r="L19" t="s">
        <v>21</v>
      </c>
      <c r="M19" t="s">
        <v>22</v>
      </c>
      <c r="N19" t="s">
        <v>23</v>
      </c>
      <c r="O19" t="s">
        <v>24</v>
      </c>
      <c r="P19" t="str">
        <f>IF(IPL_Matches_2008_2020[[#This Row],[winner]]=IPL_Matches_2008_2020[[#This Row],[toss_winner]],"Yes","No")</f>
        <v>No</v>
      </c>
    </row>
    <row r="20" spans="1:16" x14ac:dyDescent="0.3">
      <c r="A20">
        <v>419159</v>
      </c>
      <c r="B20" t="s">
        <v>71</v>
      </c>
      <c r="C20" s="1">
        <v>40286</v>
      </c>
      <c r="D20">
        <v>2010</v>
      </c>
      <c r="E20" t="s">
        <v>72</v>
      </c>
      <c r="F20" t="s">
        <v>73</v>
      </c>
      <c r="G20" t="s">
        <v>19</v>
      </c>
      <c r="H20" t="s">
        <v>45</v>
      </c>
      <c r="I20" t="s">
        <v>45</v>
      </c>
      <c r="J20" t="s">
        <v>29</v>
      </c>
      <c r="K20" t="s">
        <v>45</v>
      </c>
      <c r="L20" t="s">
        <v>21</v>
      </c>
      <c r="M20" t="s">
        <v>22</v>
      </c>
      <c r="N20" t="s">
        <v>23</v>
      </c>
      <c r="O20" t="s">
        <v>24</v>
      </c>
      <c r="P20" t="str">
        <f>IF(IPL_Matches_2008_2020[[#This Row],[winner]]=IPL_Matches_2008_2020[[#This Row],[toss_winner]],"Yes","No")</f>
        <v>Yes</v>
      </c>
    </row>
    <row r="21" spans="1:16" x14ac:dyDescent="0.3">
      <c r="A21">
        <v>501200</v>
      </c>
      <c r="B21" t="s">
        <v>74</v>
      </c>
      <c r="C21" s="1">
        <v>40642</v>
      </c>
      <c r="D21">
        <v>2011</v>
      </c>
      <c r="E21" t="s">
        <v>75</v>
      </c>
      <c r="F21" t="s">
        <v>76</v>
      </c>
      <c r="G21" t="s">
        <v>77</v>
      </c>
      <c r="H21" t="s">
        <v>28</v>
      </c>
      <c r="I21" t="s">
        <v>77</v>
      </c>
      <c r="J21" t="s">
        <v>20</v>
      </c>
      <c r="K21" t="s">
        <v>28</v>
      </c>
      <c r="L21" t="s">
        <v>21</v>
      </c>
      <c r="M21" t="s">
        <v>22</v>
      </c>
      <c r="N21" t="s">
        <v>23</v>
      </c>
      <c r="O21" t="s">
        <v>24</v>
      </c>
      <c r="P21" t="str">
        <f>IF(IPL_Matches_2008_2020[[#This Row],[winner]]=IPL_Matches_2008_2020[[#This Row],[toss_winner]],"Yes","No")</f>
        <v>No</v>
      </c>
    </row>
    <row r="22" spans="1:16" x14ac:dyDescent="0.3">
      <c r="A22">
        <v>501204</v>
      </c>
      <c r="B22" t="s">
        <v>15</v>
      </c>
      <c r="C22" s="1">
        <v>40645</v>
      </c>
      <c r="D22">
        <v>2011</v>
      </c>
      <c r="E22" t="s">
        <v>78</v>
      </c>
      <c r="F22" t="s">
        <v>17</v>
      </c>
      <c r="G22" t="s">
        <v>18</v>
      </c>
      <c r="H22" t="s">
        <v>41</v>
      </c>
      <c r="I22" t="s">
        <v>41</v>
      </c>
      <c r="J22" t="s">
        <v>20</v>
      </c>
      <c r="K22" t="s">
        <v>18</v>
      </c>
      <c r="L22" t="s">
        <v>21</v>
      </c>
      <c r="M22" t="s">
        <v>22</v>
      </c>
      <c r="N22" t="s">
        <v>23</v>
      </c>
      <c r="O22" t="s">
        <v>24</v>
      </c>
      <c r="P22" t="str">
        <f>IF(IPL_Matches_2008_2020[[#This Row],[winner]]=IPL_Matches_2008_2020[[#This Row],[toss_winner]],"Yes","No")</f>
        <v>No</v>
      </c>
    </row>
    <row r="23" spans="1:16" x14ac:dyDescent="0.3">
      <c r="A23">
        <v>501206</v>
      </c>
      <c r="B23" t="s">
        <v>34</v>
      </c>
      <c r="C23" s="1">
        <v>40646</v>
      </c>
      <c r="D23">
        <v>2011</v>
      </c>
      <c r="E23" t="s">
        <v>79</v>
      </c>
      <c r="F23" t="s">
        <v>36</v>
      </c>
      <c r="G23" t="s">
        <v>19</v>
      </c>
      <c r="H23" t="s">
        <v>45</v>
      </c>
      <c r="I23" t="s">
        <v>19</v>
      </c>
      <c r="J23" t="s">
        <v>29</v>
      </c>
      <c r="K23" t="s">
        <v>19</v>
      </c>
      <c r="L23" t="s">
        <v>21</v>
      </c>
      <c r="M23" t="s">
        <v>22</v>
      </c>
      <c r="N23" t="s">
        <v>23</v>
      </c>
      <c r="O23" t="s">
        <v>24</v>
      </c>
      <c r="P23" t="str">
        <f>IF(IPL_Matches_2008_2020[[#This Row],[winner]]=IPL_Matches_2008_2020[[#This Row],[toss_winner]],"Yes","No")</f>
        <v>Yes</v>
      </c>
    </row>
    <row r="24" spans="1:16" x14ac:dyDescent="0.3">
      <c r="A24">
        <v>501235</v>
      </c>
      <c r="B24" t="s">
        <v>15</v>
      </c>
      <c r="C24" s="1">
        <v>40664</v>
      </c>
      <c r="D24">
        <v>2011</v>
      </c>
      <c r="E24" t="s">
        <v>50</v>
      </c>
      <c r="F24" t="s">
        <v>17</v>
      </c>
      <c r="G24" t="s">
        <v>18</v>
      </c>
      <c r="H24" t="s">
        <v>80</v>
      </c>
      <c r="I24" t="s">
        <v>18</v>
      </c>
      <c r="J24" t="s">
        <v>29</v>
      </c>
      <c r="K24" t="s">
        <v>18</v>
      </c>
      <c r="L24" t="s">
        <v>21</v>
      </c>
      <c r="M24" t="s">
        <v>22</v>
      </c>
      <c r="N24" t="s">
        <v>23</v>
      </c>
      <c r="O24" t="s">
        <v>24</v>
      </c>
      <c r="P24" t="str">
        <f>IF(IPL_Matches_2008_2020[[#This Row],[winner]]=IPL_Matches_2008_2020[[#This Row],[toss_winner]],"Yes","No")</f>
        <v>Yes</v>
      </c>
    </row>
    <row r="25" spans="1:16" x14ac:dyDescent="0.3">
      <c r="A25">
        <v>501250</v>
      </c>
      <c r="B25" t="s">
        <v>81</v>
      </c>
      <c r="C25" s="1">
        <v>40673</v>
      </c>
      <c r="D25">
        <v>2011</v>
      </c>
      <c r="E25" t="s">
        <v>82</v>
      </c>
      <c r="F25" t="s">
        <v>83</v>
      </c>
      <c r="G25" t="s">
        <v>37</v>
      </c>
      <c r="H25" t="s">
        <v>80</v>
      </c>
      <c r="I25" t="s">
        <v>37</v>
      </c>
      <c r="J25" t="s">
        <v>20</v>
      </c>
      <c r="K25" t="s">
        <v>80</v>
      </c>
      <c r="L25" t="s">
        <v>21</v>
      </c>
      <c r="M25" t="s">
        <v>22</v>
      </c>
      <c r="N25" t="s">
        <v>23</v>
      </c>
      <c r="O25" t="s">
        <v>24</v>
      </c>
      <c r="P25" t="str">
        <f>IF(IPL_Matches_2008_2020[[#This Row],[winner]]=IPL_Matches_2008_2020[[#This Row],[toss_winner]],"Yes","No")</f>
        <v>No</v>
      </c>
    </row>
    <row r="26" spans="1:16" x14ac:dyDescent="0.3">
      <c r="A26">
        <v>501254</v>
      </c>
      <c r="B26" t="s">
        <v>84</v>
      </c>
      <c r="C26" s="1">
        <v>40676</v>
      </c>
      <c r="D26">
        <v>2011</v>
      </c>
      <c r="E26" t="s">
        <v>85</v>
      </c>
      <c r="F26" t="s">
        <v>86</v>
      </c>
      <c r="G26" t="s">
        <v>77</v>
      </c>
      <c r="H26" t="s">
        <v>19</v>
      </c>
      <c r="I26" t="s">
        <v>19</v>
      </c>
      <c r="J26" t="s">
        <v>29</v>
      </c>
      <c r="K26" t="s">
        <v>19</v>
      </c>
      <c r="L26" t="s">
        <v>21</v>
      </c>
      <c r="M26" t="s">
        <v>22</v>
      </c>
      <c r="N26" t="s">
        <v>23</v>
      </c>
      <c r="O26" t="s">
        <v>24</v>
      </c>
      <c r="P26" t="str">
        <f>IF(IPL_Matches_2008_2020[[#This Row],[winner]]=IPL_Matches_2008_2020[[#This Row],[toss_winner]],"Yes","No")</f>
        <v>Yes</v>
      </c>
    </row>
    <row r="27" spans="1:16" x14ac:dyDescent="0.3">
      <c r="A27">
        <v>501259</v>
      </c>
      <c r="B27" t="s">
        <v>87</v>
      </c>
      <c r="C27" s="1">
        <v>40679</v>
      </c>
      <c r="D27">
        <v>2011</v>
      </c>
      <c r="E27" t="s">
        <v>88</v>
      </c>
      <c r="F27" t="s">
        <v>89</v>
      </c>
      <c r="G27" t="s">
        <v>80</v>
      </c>
      <c r="H27" t="s">
        <v>37</v>
      </c>
      <c r="I27" t="s">
        <v>37</v>
      </c>
      <c r="J27" t="s">
        <v>29</v>
      </c>
      <c r="K27" t="s">
        <v>37</v>
      </c>
      <c r="L27" t="s">
        <v>21</v>
      </c>
      <c r="M27" t="s">
        <v>22</v>
      </c>
      <c r="N27" t="s">
        <v>23</v>
      </c>
      <c r="O27" t="s">
        <v>24</v>
      </c>
      <c r="P27" t="str">
        <f>IF(IPL_Matches_2008_2020[[#This Row],[winner]]=IPL_Matches_2008_2020[[#This Row],[toss_winner]],"Yes","No")</f>
        <v>Yes</v>
      </c>
    </row>
    <row r="28" spans="1:16" x14ac:dyDescent="0.3">
      <c r="A28">
        <v>501268</v>
      </c>
      <c r="B28" t="s">
        <v>87</v>
      </c>
      <c r="C28" s="1">
        <v>40687</v>
      </c>
      <c r="D28">
        <v>2011</v>
      </c>
      <c r="E28" t="s">
        <v>90</v>
      </c>
      <c r="F28" t="s">
        <v>91</v>
      </c>
      <c r="G28" t="s">
        <v>28</v>
      </c>
      <c r="H28" t="s">
        <v>45</v>
      </c>
      <c r="I28" t="s">
        <v>45</v>
      </c>
      <c r="J28" t="s">
        <v>29</v>
      </c>
      <c r="K28" t="s">
        <v>45</v>
      </c>
      <c r="L28" t="s">
        <v>21</v>
      </c>
      <c r="M28" t="s">
        <v>22</v>
      </c>
      <c r="N28" t="s">
        <v>23</v>
      </c>
      <c r="O28" t="s">
        <v>24</v>
      </c>
      <c r="P28" t="str">
        <f>IF(IPL_Matches_2008_2020[[#This Row],[winner]]=IPL_Matches_2008_2020[[#This Row],[toss_winner]],"Yes","No")</f>
        <v>Yes</v>
      </c>
    </row>
    <row r="29" spans="1:16" x14ac:dyDescent="0.3">
      <c r="A29">
        <v>548327</v>
      </c>
      <c r="B29" t="s">
        <v>25</v>
      </c>
      <c r="C29" s="1">
        <v>41016</v>
      </c>
      <c r="D29">
        <v>2012</v>
      </c>
      <c r="E29" t="s">
        <v>92</v>
      </c>
      <c r="F29" t="s">
        <v>27</v>
      </c>
      <c r="G29" t="s">
        <v>28</v>
      </c>
      <c r="H29" t="s">
        <v>80</v>
      </c>
      <c r="I29" t="s">
        <v>80</v>
      </c>
      <c r="J29" t="s">
        <v>20</v>
      </c>
      <c r="K29" t="s">
        <v>28</v>
      </c>
      <c r="L29" t="s">
        <v>21</v>
      </c>
      <c r="M29" t="s">
        <v>22</v>
      </c>
      <c r="N29" t="s">
        <v>23</v>
      </c>
      <c r="O29" t="s">
        <v>24</v>
      </c>
      <c r="P29" t="str">
        <f>IF(IPL_Matches_2008_2020[[#This Row],[winner]]=IPL_Matches_2008_2020[[#This Row],[toss_winner]],"Yes","No")</f>
        <v>No</v>
      </c>
    </row>
    <row r="30" spans="1:16" x14ac:dyDescent="0.3">
      <c r="A30">
        <v>548334</v>
      </c>
      <c r="B30" t="s">
        <v>87</v>
      </c>
      <c r="C30" s="1">
        <v>41021</v>
      </c>
      <c r="D30">
        <v>2012</v>
      </c>
      <c r="E30" t="s">
        <v>35</v>
      </c>
      <c r="F30" t="s">
        <v>91</v>
      </c>
      <c r="G30" t="s">
        <v>64</v>
      </c>
      <c r="H30" t="s">
        <v>19</v>
      </c>
      <c r="I30" t="s">
        <v>64</v>
      </c>
      <c r="J30" t="s">
        <v>20</v>
      </c>
      <c r="K30" t="s">
        <v>19</v>
      </c>
      <c r="L30" t="s">
        <v>21</v>
      </c>
      <c r="M30" t="s">
        <v>22</v>
      </c>
      <c r="N30" t="s">
        <v>23</v>
      </c>
      <c r="O30" t="s">
        <v>24</v>
      </c>
      <c r="P30" t="str">
        <f>IF(IPL_Matches_2008_2020[[#This Row],[winner]]=IPL_Matches_2008_2020[[#This Row],[toss_winner]],"Yes","No")</f>
        <v>No</v>
      </c>
    </row>
    <row r="31" spans="1:16" x14ac:dyDescent="0.3">
      <c r="A31">
        <v>548349</v>
      </c>
      <c r="B31" t="s">
        <v>15</v>
      </c>
      <c r="C31" s="1">
        <v>41030</v>
      </c>
      <c r="D31">
        <v>2012</v>
      </c>
      <c r="E31" t="s">
        <v>93</v>
      </c>
      <c r="F31" t="s">
        <v>17</v>
      </c>
      <c r="G31" t="s">
        <v>18</v>
      </c>
      <c r="H31" t="s">
        <v>41</v>
      </c>
      <c r="I31" t="s">
        <v>18</v>
      </c>
      <c r="J31" t="s">
        <v>20</v>
      </c>
      <c r="K31" t="s">
        <v>41</v>
      </c>
      <c r="L31" t="s">
        <v>21</v>
      </c>
      <c r="M31" t="s">
        <v>22</v>
      </c>
      <c r="N31" t="s">
        <v>23</v>
      </c>
      <c r="O31" t="s">
        <v>24</v>
      </c>
      <c r="P31" t="str">
        <f>IF(IPL_Matches_2008_2020[[#This Row],[winner]]=IPL_Matches_2008_2020[[#This Row],[toss_winner]],"Yes","No")</f>
        <v>No</v>
      </c>
    </row>
    <row r="32" spans="1:16" x14ac:dyDescent="0.3">
      <c r="A32">
        <v>548357</v>
      </c>
      <c r="B32" t="s">
        <v>94</v>
      </c>
      <c r="C32" s="1">
        <v>41036</v>
      </c>
      <c r="D32">
        <v>2012</v>
      </c>
      <c r="E32" t="s">
        <v>95</v>
      </c>
      <c r="F32" t="s">
        <v>96</v>
      </c>
      <c r="G32" t="s">
        <v>41</v>
      </c>
      <c r="H32" t="s">
        <v>33</v>
      </c>
      <c r="I32" t="s">
        <v>41</v>
      </c>
      <c r="J32" t="s">
        <v>20</v>
      </c>
      <c r="K32" t="s">
        <v>33</v>
      </c>
      <c r="L32" t="s">
        <v>21</v>
      </c>
      <c r="M32" t="s">
        <v>22</v>
      </c>
      <c r="N32" t="s">
        <v>23</v>
      </c>
      <c r="O32" t="s">
        <v>24</v>
      </c>
      <c r="P32" t="str">
        <f>IF(IPL_Matches_2008_2020[[#This Row],[winner]]=IPL_Matches_2008_2020[[#This Row],[toss_winner]],"Yes","No")</f>
        <v>No</v>
      </c>
    </row>
    <row r="33" spans="1:16" x14ac:dyDescent="0.3">
      <c r="A33">
        <v>548371</v>
      </c>
      <c r="B33" t="s">
        <v>71</v>
      </c>
      <c r="C33" s="1">
        <v>41046</v>
      </c>
      <c r="D33">
        <v>2012</v>
      </c>
      <c r="E33" t="s">
        <v>57</v>
      </c>
      <c r="F33" t="s">
        <v>73</v>
      </c>
      <c r="G33" t="s">
        <v>19</v>
      </c>
      <c r="H33" t="s">
        <v>45</v>
      </c>
      <c r="I33" t="s">
        <v>19</v>
      </c>
      <c r="J33" t="s">
        <v>29</v>
      </c>
      <c r="K33" t="s">
        <v>19</v>
      </c>
      <c r="L33" t="s">
        <v>21</v>
      </c>
      <c r="M33" t="s">
        <v>22</v>
      </c>
      <c r="N33" t="s">
        <v>23</v>
      </c>
      <c r="O33" t="s">
        <v>24</v>
      </c>
      <c r="P33" t="str">
        <f>IF(IPL_Matches_2008_2020[[#This Row],[winner]]=IPL_Matches_2008_2020[[#This Row],[toss_winner]],"Yes","No")</f>
        <v>Yes</v>
      </c>
    </row>
    <row r="34" spans="1:16" x14ac:dyDescent="0.3">
      <c r="A34">
        <v>548374</v>
      </c>
      <c r="B34" t="s">
        <v>71</v>
      </c>
      <c r="C34" s="1">
        <v>41048</v>
      </c>
      <c r="D34">
        <v>2012</v>
      </c>
      <c r="E34" t="s">
        <v>97</v>
      </c>
      <c r="F34" t="s">
        <v>73</v>
      </c>
      <c r="G34" t="s">
        <v>19</v>
      </c>
      <c r="H34" t="s">
        <v>41</v>
      </c>
      <c r="I34" t="s">
        <v>41</v>
      </c>
      <c r="J34" t="s">
        <v>29</v>
      </c>
      <c r="K34" t="s">
        <v>41</v>
      </c>
      <c r="L34" t="s">
        <v>21</v>
      </c>
      <c r="M34" t="s">
        <v>22</v>
      </c>
      <c r="N34" t="s">
        <v>23</v>
      </c>
      <c r="O34" t="s">
        <v>24</v>
      </c>
      <c r="P34" t="str">
        <f>IF(IPL_Matches_2008_2020[[#This Row],[winner]]=IPL_Matches_2008_2020[[#This Row],[toss_winner]],"Yes","No")</f>
        <v>Yes</v>
      </c>
    </row>
    <row r="35" spans="1:16" x14ac:dyDescent="0.3">
      <c r="A35">
        <v>597998</v>
      </c>
      <c r="B35" t="s">
        <v>30</v>
      </c>
      <c r="C35" s="1">
        <v>41367</v>
      </c>
      <c r="D35">
        <v>2013</v>
      </c>
      <c r="E35" t="s">
        <v>98</v>
      </c>
      <c r="F35" t="s">
        <v>32</v>
      </c>
      <c r="G35" t="s">
        <v>33</v>
      </c>
      <c r="H35" t="s">
        <v>41</v>
      </c>
      <c r="I35" t="s">
        <v>33</v>
      </c>
      <c r="J35" t="s">
        <v>29</v>
      </c>
      <c r="K35" t="s">
        <v>33</v>
      </c>
      <c r="L35" t="s">
        <v>21</v>
      </c>
      <c r="M35" t="s">
        <v>22</v>
      </c>
      <c r="N35" t="s">
        <v>23</v>
      </c>
      <c r="O35" t="s">
        <v>24</v>
      </c>
      <c r="P35" t="str">
        <f>IF(IPL_Matches_2008_2020[[#This Row],[winner]]=IPL_Matches_2008_2020[[#This Row],[toss_winner]],"Yes","No")</f>
        <v>Yes</v>
      </c>
    </row>
    <row r="36" spans="1:16" x14ac:dyDescent="0.3">
      <c r="A36">
        <v>598014</v>
      </c>
      <c r="B36" t="s">
        <v>15</v>
      </c>
      <c r="C36" s="1">
        <v>41378</v>
      </c>
      <c r="D36">
        <v>2013</v>
      </c>
      <c r="E36" t="s">
        <v>99</v>
      </c>
      <c r="F36" t="s">
        <v>17</v>
      </c>
      <c r="G36" t="s">
        <v>18</v>
      </c>
      <c r="H36" t="s">
        <v>19</v>
      </c>
      <c r="I36" t="s">
        <v>18</v>
      </c>
      <c r="J36" t="s">
        <v>29</v>
      </c>
      <c r="K36" t="s">
        <v>18</v>
      </c>
      <c r="L36" t="s">
        <v>21</v>
      </c>
      <c r="M36" t="s">
        <v>22</v>
      </c>
      <c r="N36" t="s">
        <v>23</v>
      </c>
      <c r="O36" t="s">
        <v>24</v>
      </c>
      <c r="P36" t="str">
        <f>IF(IPL_Matches_2008_2020[[#This Row],[winner]]=IPL_Matches_2008_2020[[#This Row],[toss_winner]],"Yes","No")</f>
        <v>Yes</v>
      </c>
    </row>
    <row r="37" spans="1:16" x14ac:dyDescent="0.3">
      <c r="A37">
        <v>598031</v>
      </c>
      <c r="B37" t="s">
        <v>30</v>
      </c>
      <c r="C37" s="1">
        <v>41390</v>
      </c>
      <c r="D37">
        <v>2013</v>
      </c>
      <c r="E37" t="s">
        <v>95</v>
      </c>
      <c r="F37" t="s">
        <v>32</v>
      </c>
      <c r="G37" t="s">
        <v>33</v>
      </c>
      <c r="H37" t="s">
        <v>19</v>
      </c>
      <c r="I37" t="s">
        <v>19</v>
      </c>
      <c r="J37" t="s">
        <v>20</v>
      </c>
      <c r="K37" t="s">
        <v>33</v>
      </c>
      <c r="L37" t="s">
        <v>21</v>
      </c>
      <c r="M37" t="s">
        <v>22</v>
      </c>
      <c r="N37" t="s">
        <v>23</v>
      </c>
      <c r="O37" t="s">
        <v>24</v>
      </c>
      <c r="P37" t="str">
        <f>IF(IPL_Matches_2008_2020[[#This Row],[winner]]=IPL_Matches_2008_2020[[#This Row],[toss_winner]],"Yes","No")</f>
        <v>No</v>
      </c>
    </row>
    <row r="38" spans="1:16" x14ac:dyDescent="0.3">
      <c r="A38">
        <v>598044</v>
      </c>
      <c r="B38" t="s">
        <v>81</v>
      </c>
      <c r="C38" s="1">
        <v>41398</v>
      </c>
      <c r="D38">
        <v>2013</v>
      </c>
      <c r="E38" t="s">
        <v>100</v>
      </c>
      <c r="F38" t="s">
        <v>83</v>
      </c>
      <c r="G38" t="s">
        <v>101</v>
      </c>
      <c r="H38" t="s">
        <v>41</v>
      </c>
      <c r="I38" t="s">
        <v>41</v>
      </c>
      <c r="J38" t="s">
        <v>20</v>
      </c>
      <c r="K38" t="s">
        <v>101</v>
      </c>
      <c r="L38" t="s">
        <v>21</v>
      </c>
      <c r="M38" t="s">
        <v>22</v>
      </c>
      <c r="N38" t="s">
        <v>23</v>
      </c>
      <c r="O38" t="s">
        <v>24</v>
      </c>
      <c r="P38" t="str">
        <f>IF(IPL_Matches_2008_2020[[#This Row],[winner]]=IPL_Matches_2008_2020[[#This Row],[toss_winner]],"Yes","No")</f>
        <v>No</v>
      </c>
    </row>
    <row r="39" spans="1:16" x14ac:dyDescent="0.3">
      <c r="A39">
        <v>598064</v>
      </c>
      <c r="B39" t="s">
        <v>34</v>
      </c>
      <c r="C39" s="1">
        <v>41400</v>
      </c>
      <c r="D39">
        <v>2013</v>
      </c>
      <c r="E39" t="s">
        <v>102</v>
      </c>
      <c r="F39" t="s">
        <v>36</v>
      </c>
      <c r="G39" t="s">
        <v>19</v>
      </c>
      <c r="H39" t="s">
        <v>28</v>
      </c>
      <c r="I39" t="s">
        <v>19</v>
      </c>
      <c r="J39" t="s">
        <v>29</v>
      </c>
      <c r="K39" t="s">
        <v>19</v>
      </c>
      <c r="L39" t="s">
        <v>21</v>
      </c>
      <c r="M39" t="s">
        <v>22</v>
      </c>
      <c r="N39" t="s">
        <v>23</v>
      </c>
      <c r="O39" t="s">
        <v>24</v>
      </c>
      <c r="P39" t="str">
        <f>IF(IPL_Matches_2008_2020[[#This Row],[winner]]=IPL_Matches_2008_2020[[#This Row],[toss_winner]],"Yes","No")</f>
        <v>Yes</v>
      </c>
    </row>
    <row r="40" spans="1:16" x14ac:dyDescent="0.3">
      <c r="A40">
        <v>729283</v>
      </c>
      <c r="B40" t="s">
        <v>103</v>
      </c>
      <c r="C40" s="1">
        <v>41747</v>
      </c>
      <c r="D40">
        <v>2014</v>
      </c>
      <c r="E40" t="s">
        <v>104</v>
      </c>
      <c r="F40" t="s">
        <v>105</v>
      </c>
      <c r="G40" t="s">
        <v>45</v>
      </c>
      <c r="H40" t="s">
        <v>19</v>
      </c>
      <c r="I40" t="s">
        <v>45</v>
      </c>
      <c r="J40" t="s">
        <v>20</v>
      </c>
      <c r="K40" t="s">
        <v>19</v>
      </c>
      <c r="L40" t="s">
        <v>21</v>
      </c>
      <c r="M40" t="s">
        <v>22</v>
      </c>
      <c r="N40" t="s">
        <v>23</v>
      </c>
      <c r="O40" t="s">
        <v>24</v>
      </c>
      <c r="P40" t="str">
        <f>IF(IPL_Matches_2008_2020[[#This Row],[winner]]=IPL_Matches_2008_2020[[#This Row],[toss_winner]],"Yes","No")</f>
        <v>No</v>
      </c>
    </row>
    <row r="41" spans="1:16" x14ac:dyDescent="0.3">
      <c r="A41">
        <v>729305</v>
      </c>
      <c r="B41" t="s">
        <v>103</v>
      </c>
      <c r="C41" s="1">
        <v>41755</v>
      </c>
      <c r="D41">
        <v>2014</v>
      </c>
      <c r="E41" t="s">
        <v>106</v>
      </c>
      <c r="F41" t="s">
        <v>105</v>
      </c>
      <c r="G41" t="s">
        <v>18</v>
      </c>
      <c r="H41" t="s">
        <v>28</v>
      </c>
      <c r="I41" t="s">
        <v>18</v>
      </c>
      <c r="J41" t="s">
        <v>29</v>
      </c>
      <c r="K41" t="s">
        <v>18</v>
      </c>
      <c r="L41" t="s">
        <v>21</v>
      </c>
      <c r="M41" t="s">
        <v>22</v>
      </c>
      <c r="N41" t="s">
        <v>23</v>
      </c>
      <c r="O41" t="s">
        <v>24</v>
      </c>
      <c r="P41" t="str">
        <f>IF(IPL_Matches_2008_2020[[#This Row],[winner]]=IPL_Matches_2008_2020[[#This Row],[toss_winner]],"Yes","No")</f>
        <v>Yes</v>
      </c>
    </row>
    <row r="42" spans="1:16" x14ac:dyDescent="0.3">
      <c r="A42">
        <v>729309</v>
      </c>
      <c r="B42" t="s">
        <v>24</v>
      </c>
      <c r="C42" s="1">
        <v>41756</v>
      </c>
      <c r="D42">
        <v>2014</v>
      </c>
      <c r="E42" t="s">
        <v>107</v>
      </c>
      <c r="F42" t="s">
        <v>108</v>
      </c>
      <c r="G42" t="s">
        <v>41</v>
      </c>
      <c r="H42" t="s">
        <v>64</v>
      </c>
      <c r="I42" t="s">
        <v>64</v>
      </c>
      <c r="J42" t="s">
        <v>20</v>
      </c>
      <c r="K42" t="s">
        <v>41</v>
      </c>
      <c r="L42" t="s">
        <v>21</v>
      </c>
      <c r="M42" t="s">
        <v>22</v>
      </c>
      <c r="N42" t="s">
        <v>23</v>
      </c>
      <c r="O42" t="s">
        <v>24</v>
      </c>
      <c r="P42" t="str">
        <f>IF(IPL_Matches_2008_2020[[#This Row],[winner]]=IPL_Matches_2008_2020[[#This Row],[toss_winner]],"Yes","No")</f>
        <v>No</v>
      </c>
    </row>
    <row r="43" spans="1:16" x14ac:dyDescent="0.3">
      <c r="A43">
        <v>734007</v>
      </c>
      <c r="B43" t="s">
        <v>81</v>
      </c>
      <c r="C43" s="1">
        <v>41773</v>
      </c>
      <c r="D43">
        <v>2014</v>
      </c>
      <c r="E43" t="s">
        <v>109</v>
      </c>
      <c r="F43" t="s">
        <v>83</v>
      </c>
      <c r="G43" t="s">
        <v>101</v>
      </c>
      <c r="H43" t="s">
        <v>19</v>
      </c>
      <c r="I43" t="s">
        <v>19</v>
      </c>
      <c r="J43" t="s">
        <v>29</v>
      </c>
      <c r="K43" t="s">
        <v>19</v>
      </c>
      <c r="L43" t="s">
        <v>21</v>
      </c>
      <c r="M43" t="s">
        <v>22</v>
      </c>
      <c r="N43" t="s">
        <v>23</v>
      </c>
      <c r="O43" t="s">
        <v>24</v>
      </c>
      <c r="P43" t="str">
        <f>IF(IPL_Matches_2008_2020[[#This Row],[winner]]=IPL_Matches_2008_2020[[#This Row],[toss_winner]],"Yes","No")</f>
        <v>Yes</v>
      </c>
    </row>
    <row r="44" spans="1:16" x14ac:dyDescent="0.3">
      <c r="A44">
        <v>734009</v>
      </c>
      <c r="B44" t="s">
        <v>110</v>
      </c>
      <c r="C44" s="1">
        <v>41773</v>
      </c>
      <c r="D44">
        <v>2014</v>
      </c>
      <c r="E44" t="s">
        <v>111</v>
      </c>
      <c r="F44" t="s">
        <v>112</v>
      </c>
      <c r="G44" t="s">
        <v>33</v>
      </c>
      <c r="H44" t="s">
        <v>64</v>
      </c>
      <c r="I44" t="s">
        <v>33</v>
      </c>
      <c r="J44" t="s">
        <v>29</v>
      </c>
      <c r="K44" t="s">
        <v>33</v>
      </c>
      <c r="L44" t="s">
        <v>21</v>
      </c>
      <c r="M44" t="s">
        <v>22</v>
      </c>
      <c r="N44" t="s">
        <v>23</v>
      </c>
      <c r="O44" t="s">
        <v>24</v>
      </c>
      <c r="P44" t="str">
        <f>IF(IPL_Matches_2008_2020[[#This Row],[winner]]=IPL_Matches_2008_2020[[#This Row],[toss_winner]],"Yes","No")</f>
        <v>Yes</v>
      </c>
    </row>
    <row r="45" spans="1:16" x14ac:dyDescent="0.3">
      <c r="A45">
        <v>734029</v>
      </c>
      <c r="B45" t="s">
        <v>113</v>
      </c>
      <c r="C45" s="1">
        <v>41781</v>
      </c>
      <c r="D45">
        <v>2014</v>
      </c>
      <c r="E45" t="s">
        <v>114</v>
      </c>
      <c r="F45" t="s">
        <v>115</v>
      </c>
      <c r="G45" t="s">
        <v>45</v>
      </c>
      <c r="H45" t="s">
        <v>101</v>
      </c>
      <c r="I45" t="s">
        <v>101</v>
      </c>
      <c r="J45" t="s">
        <v>29</v>
      </c>
      <c r="K45" t="s">
        <v>101</v>
      </c>
      <c r="L45" t="s">
        <v>21</v>
      </c>
      <c r="M45" t="s">
        <v>22</v>
      </c>
      <c r="N45" t="s">
        <v>23</v>
      </c>
      <c r="O45" t="s">
        <v>24</v>
      </c>
      <c r="P45" t="str">
        <f>IF(IPL_Matches_2008_2020[[#This Row],[winner]]=IPL_Matches_2008_2020[[#This Row],[toss_winner]],"Yes","No")</f>
        <v>Yes</v>
      </c>
    </row>
    <row r="46" spans="1:16" x14ac:dyDescent="0.3">
      <c r="A46">
        <v>829727</v>
      </c>
      <c r="B46" t="s">
        <v>116</v>
      </c>
      <c r="C46" s="1">
        <v>42110</v>
      </c>
      <c r="D46">
        <v>2015</v>
      </c>
      <c r="E46" t="s">
        <v>117</v>
      </c>
      <c r="F46" t="s">
        <v>118</v>
      </c>
      <c r="G46" t="s">
        <v>101</v>
      </c>
      <c r="H46" t="s">
        <v>18</v>
      </c>
      <c r="I46" t="s">
        <v>18</v>
      </c>
      <c r="J46" t="s">
        <v>29</v>
      </c>
      <c r="K46" t="s">
        <v>18</v>
      </c>
      <c r="L46" t="s">
        <v>21</v>
      </c>
      <c r="M46" t="s">
        <v>22</v>
      </c>
      <c r="N46" t="s">
        <v>23</v>
      </c>
      <c r="O46" t="s">
        <v>24</v>
      </c>
      <c r="P46" t="str">
        <f>IF(IPL_Matches_2008_2020[[#This Row],[winner]]=IPL_Matches_2008_2020[[#This Row],[toss_winner]],"Yes","No")</f>
        <v>Yes</v>
      </c>
    </row>
    <row r="47" spans="1:16" x14ac:dyDescent="0.3">
      <c r="A47">
        <v>829729</v>
      </c>
      <c r="B47" t="s">
        <v>87</v>
      </c>
      <c r="C47" s="1">
        <v>42111</v>
      </c>
      <c r="D47">
        <v>2015</v>
      </c>
      <c r="E47" t="s">
        <v>119</v>
      </c>
      <c r="F47" t="s">
        <v>91</v>
      </c>
      <c r="G47" t="s">
        <v>64</v>
      </c>
      <c r="H47" t="s">
        <v>45</v>
      </c>
      <c r="I47" t="s">
        <v>64</v>
      </c>
      <c r="J47" t="s">
        <v>20</v>
      </c>
      <c r="K47" t="s">
        <v>45</v>
      </c>
      <c r="L47" t="s">
        <v>21</v>
      </c>
      <c r="M47" t="s">
        <v>22</v>
      </c>
      <c r="N47" t="s">
        <v>23</v>
      </c>
      <c r="O47" t="s">
        <v>24</v>
      </c>
      <c r="P47" t="str">
        <f>IF(IPL_Matches_2008_2020[[#This Row],[winner]]=IPL_Matches_2008_2020[[#This Row],[toss_winner]],"Yes","No")</f>
        <v>No</v>
      </c>
    </row>
    <row r="48" spans="1:16" x14ac:dyDescent="0.3">
      <c r="A48">
        <v>829739</v>
      </c>
      <c r="B48" t="s">
        <v>94</v>
      </c>
      <c r="C48" s="1">
        <v>42114</v>
      </c>
      <c r="D48">
        <v>2015</v>
      </c>
      <c r="E48" t="s">
        <v>97</v>
      </c>
      <c r="F48" t="s">
        <v>96</v>
      </c>
      <c r="G48" t="s">
        <v>41</v>
      </c>
      <c r="H48" t="s">
        <v>33</v>
      </c>
      <c r="I48" t="s">
        <v>33</v>
      </c>
      <c r="J48" t="s">
        <v>29</v>
      </c>
      <c r="K48" t="s">
        <v>33</v>
      </c>
      <c r="L48" t="s">
        <v>21</v>
      </c>
      <c r="M48" t="s">
        <v>22</v>
      </c>
      <c r="N48" t="s">
        <v>23</v>
      </c>
      <c r="O48" t="s">
        <v>24</v>
      </c>
      <c r="P48" t="str">
        <f>IF(IPL_Matches_2008_2020[[#This Row],[winner]]=IPL_Matches_2008_2020[[#This Row],[toss_winner]],"Yes","No")</f>
        <v>Yes</v>
      </c>
    </row>
    <row r="49" spans="1:16" x14ac:dyDescent="0.3">
      <c r="A49">
        <v>829789</v>
      </c>
      <c r="B49" t="s">
        <v>68</v>
      </c>
      <c r="C49" s="1">
        <v>42132</v>
      </c>
      <c r="D49">
        <v>2015</v>
      </c>
      <c r="E49" t="s">
        <v>120</v>
      </c>
      <c r="F49" t="s">
        <v>70</v>
      </c>
      <c r="G49" t="s">
        <v>45</v>
      </c>
      <c r="H49" t="s">
        <v>64</v>
      </c>
      <c r="I49" t="s">
        <v>45</v>
      </c>
      <c r="J49" t="s">
        <v>20</v>
      </c>
      <c r="K49" t="s">
        <v>64</v>
      </c>
      <c r="L49" t="s">
        <v>21</v>
      </c>
      <c r="M49" t="s">
        <v>22</v>
      </c>
      <c r="N49" t="s">
        <v>23</v>
      </c>
      <c r="O49" t="s">
        <v>24</v>
      </c>
      <c r="P49" t="str">
        <f>IF(IPL_Matches_2008_2020[[#This Row],[winner]]=IPL_Matches_2008_2020[[#This Row],[toss_winner]],"Yes","No")</f>
        <v>No</v>
      </c>
    </row>
    <row r="50" spans="1:16" x14ac:dyDescent="0.3">
      <c r="A50">
        <v>829801</v>
      </c>
      <c r="B50" t="s">
        <v>121</v>
      </c>
      <c r="C50" s="1">
        <v>42136</v>
      </c>
      <c r="D50">
        <v>2015</v>
      </c>
      <c r="E50" t="s">
        <v>122</v>
      </c>
      <c r="F50" t="s">
        <v>123</v>
      </c>
      <c r="G50" t="s">
        <v>41</v>
      </c>
      <c r="H50" t="s">
        <v>45</v>
      </c>
      <c r="I50" t="s">
        <v>45</v>
      </c>
      <c r="J50" t="s">
        <v>20</v>
      </c>
      <c r="K50" t="s">
        <v>41</v>
      </c>
      <c r="L50" t="s">
        <v>21</v>
      </c>
      <c r="M50" t="s">
        <v>22</v>
      </c>
      <c r="N50" t="s">
        <v>23</v>
      </c>
      <c r="O50" t="s">
        <v>24</v>
      </c>
      <c r="P50" t="str">
        <f>IF(IPL_Matches_2008_2020[[#This Row],[winner]]=IPL_Matches_2008_2020[[#This Row],[toss_winner]],"Yes","No")</f>
        <v>No</v>
      </c>
    </row>
    <row r="51" spans="1:16" x14ac:dyDescent="0.3">
      <c r="A51">
        <v>980909</v>
      </c>
      <c r="B51" t="s">
        <v>30</v>
      </c>
      <c r="C51" s="1">
        <v>42473</v>
      </c>
      <c r="D51">
        <v>2016</v>
      </c>
      <c r="E51" t="s">
        <v>55</v>
      </c>
      <c r="F51" t="s">
        <v>32</v>
      </c>
      <c r="G51" t="s">
        <v>33</v>
      </c>
      <c r="H51" t="s">
        <v>64</v>
      </c>
      <c r="I51" t="s">
        <v>64</v>
      </c>
      <c r="J51" t="s">
        <v>29</v>
      </c>
      <c r="K51" t="s">
        <v>64</v>
      </c>
      <c r="L51" t="s">
        <v>21</v>
      </c>
      <c r="M51" t="s">
        <v>22</v>
      </c>
      <c r="N51" t="s">
        <v>23</v>
      </c>
      <c r="O51" t="s">
        <v>24</v>
      </c>
      <c r="P51" t="str">
        <f>IF(IPL_Matches_2008_2020[[#This Row],[winner]]=IPL_Matches_2008_2020[[#This Row],[toss_winner]],"Yes","No")</f>
        <v>Yes</v>
      </c>
    </row>
    <row r="52" spans="1:16" x14ac:dyDescent="0.3">
      <c r="A52">
        <v>980919</v>
      </c>
      <c r="B52" t="s">
        <v>34</v>
      </c>
      <c r="C52" s="1">
        <v>42477</v>
      </c>
      <c r="D52">
        <v>2016</v>
      </c>
      <c r="E52" t="s">
        <v>124</v>
      </c>
      <c r="F52" t="s">
        <v>125</v>
      </c>
      <c r="G52" t="s">
        <v>19</v>
      </c>
      <c r="H52" t="s">
        <v>126</v>
      </c>
      <c r="I52" t="s">
        <v>126</v>
      </c>
      <c r="J52" t="s">
        <v>20</v>
      </c>
      <c r="K52" t="s">
        <v>19</v>
      </c>
      <c r="L52" t="s">
        <v>21</v>
      </c>
      <c r="M52" t="s">
        <v>22</v>
      </c>
      <c r="N52" t="s">
        <v>23</v>
      </c>
      <c r="O52" t="s">
        <v>24</v>
      </c>
      <c r="P52" t="str">
        <f>IF(IPL_Matches_2008_2020[[#This Row],[winner]]=IPL_Matches_2008_2020[[#This Row],[toss_winner]],"Yes","No")</f>
        <v>No</v>
      </c>
    </row>
    <row r="53" spans="1:16" x14ac:dyDescent="0.3">
      <c r="A53">
        <v>980925</v>
      </c>
      <c r="B53" t="s">
        <v>34</v>
      </c>
      <c r="C53" s="1">
        <v>42479</v>
      </c>
      <c r="D53">
        <v>2016</v>
      </c>
      <c r="E53" t="s">
        <v>111</v>
      </c>
      <c r="F53" t="s">
        <v>125</v>
      </c>
      <c r="G53" t="s">
        <v>19</v>
      </c>
      <c r="H53" t="s">
        <v>33</v>
      </c>
      <c r="I53" t="s">
        <v>33</v>
      </c>
      <c r="J53" t="s">
        <v>29</v>
      </c>
      <c r="K53" t="s">
        <v>33</v>
      </c>
      <c r="L53" t="s">
        <v>21</v>
      </c>
      <c r="M53" t="s">
        <v>22</v>
      </c>
      <c r="N53" t="s">
        <v>23</v>
      </c>
      <c r="O53" t="s">
        <v>24</v>
      </c>
      <c r="P53" t="str">
        <f>IF(IPL_Matches_2008_2020[[#This Row],[winner]]=IPL_Matches_2008_2020[[#This Row],[toss_winner]],"Yes","No")</f>
        <v>Yes</v>
      </c>
    </row>
    <row r="54" spans="1:16" x14ac:dyDescent="0.3">
      <c r="A54">
        <v>980927</v>
      </c>
      <c r="B54" t="s">
        <v>87</v>
      </c>
      <c r="C54" s="1">
        <v>42480</v>
      </c>
      <c r="D54">
        <v>2016</v>
      </c>
      <c r="E54" t="s">
        <v>55</v>
      </c>
      <c r="F54" t="s">
        <v>91</v>
      </c>
      <c r="G54" t="s">
        <v>64</v>
      </c>
      <c r="H54" t="s">
        <v>28</v>
      </c>
      <c r="I54" t="s">
        <v>64</v>
      </c>
      <c r="J54" t="s">
        <v>29</v>
      </c>
      <c r="K54" t="s">
        <v>64</v>
      </c>
      <c r="L54" t="s">
        <v>21</v>
      </c>
      <c r="M54" t="s">
        <v>22</v>
      </c>
      <c r="N54" t="s">
        <v>23</v>
      </c>
      <c r="O54" t="s">
        <v>24</v>
      </c>
      <c r="P54" t="str">
        <f>IF(IPL_Matches_2008_2020[[#This Row],[winner]]=IPL_Matches_2008_2020[[#This Row],[toss_winner]],"Yes","No")</f>
        <v>Yes</v>
      </c>
    </row>
    <row r="55" spans="1:16" x14ac:dyDescent="0.3">
      <c r="A55">
        <v>980937</v>
      </c>
      <c r="B55" t="s">
        <v>127</v>
      </c>
      <c r="C55" s="1">
        <v>42484</v>
      </c>
      <c r="D55">
        <v>2016</v>
      </c>
      <c r="E55" t="s">
        <v>128</v>
      </c>
      <c r="F55" t="s">
        <v>129</v>
      </c>
      <c r="G55" t="s">
        <v>130</v>
      </c>
      <c r="H55" t="s">
        <v>28</v>
      </c>
      <c r="I55" t="s">
        <v>28</v>
      </c>
      <c r="J55" t="s">
        <v>20</v>
      </c>
      <c r="K55" t="s">
        <v>130</v>
      </c>
      <c r="L55" t="s">
        <v>21</v>
      </c>
      <c r="M55" t="s">
        <v>22</v>
      </c>
      <c r="N55" t="s">
        <v>23</v>
      </c>
      <c r="O55" t="s">
        <v>24</v>
      </c>
      <c r="P55" t="str">
        <f>IF(IPL_Matches_2008_2020[[#This Row],[winner]]=IPL_Matches_2008_2020[[#This Row],[toss_winner]],"Yes","No")</f>
        <v>No</v>
      </c>
    </row>
    <row r="56" spans="1:16" x14ac:dyDescent="0.3">
      <c r="A56">
        <v>980947</v>
      </c>
      <c r="B56" t="s">
        <v>87</v>
      </c>
      <c r="C56" s="1">
        <v>42488</v>
      </c>
      <c r="D56">
        <v>2016</v>
      </c>
      <c r="E56" t="s">
        <v>55</v>
      </c>
      <c r="F56" t="s">
        <v>91</v>
      </c>
      <c r="G56" t="s">
        <v>64</v>
      </c>
      <c r="H56" t="s">
        <v>33</v>
      </c>
      <c r="I56" t="s">
        <v>64</v>
      </c>
      <c r="J56" t="s">
        <v>29</v>
      </c>
      <c r="K56" t="s">
        <v>64</v>
      </c>
      <c r="L56" t="s">
        <v>21</v>
      </c>
      <c r="M56" t="s">
        <v>22</v>
      </c>
      <c r="N56" t="s">
        <v>23</v>
      </c>
      <c r="O56" t="s">
        <v>24</v>
      </c>
      <c r="P56" t="str">
        <f>IF(IPL_Matches_2008_2020[[#This Row],[winner]]=IPL_Matches_2008_2020[[#This Row],[toss_winner]],"Yes","No")</f>
        <v>Yes</v>
      </c>
    </row>
    <row r="57" spans="1:16" x14ac:dyDescent="0.3">
      <c r="A57">
        <v>980981</v>
      </c>
      <c r="B57" t="s">
        <v>25</v>
      </c>
      <c r="C57" s="1">
        <v>42501</v>
      </c>
      <c r="D57">
        <v>2016</v>
      </c>
      <c r="E57" t="s">
        <v>131</v>
      </c>
      <c r="F57" t="s">
        <v>27</v>
      </c>
      <c r="G57" t="s">
        <v>28</v>
      </c>
      <c r="H57" t="s">
        <v>64</v>
      </c>
      <c r="I57" t="s">
        <v>64</v>
      </c>
      <c r="J57" t="s">
        <v>29</v>
      </c>
      <c r="K57" t="s">
        <v>64</v>
      </c>
      <c r="L57" t="s">
        <v>21</v>
      </c>
      <c r="M57" t="s">
        <v>22</v>
      </c>
      <c r="N57" t="s">
        <v>23</v>
      </c>
      <c r="O57" t="s">
        <v>24</v>
      </c>
      <c r="P57" t="str">
        <f>IF(IPL_Matches_2008_2020[[#This Row],[winner]]=IPL_Matches_2008_2020[[#This Row],[toss_winner]],"Yes","No")</f>
        <v>Yes</v>
      </c>
    </row>
    <row r="58" spans="1:16" x14ac:dyDescent="0.3">
      <c r="A58">
        <v>981001</v>
      </c>
      <c r="B58" t="s">
        <v>132</v>
      </c>
      <c r="C58" s="1">
        <v>42509</v>
      </c>
      <c r="D58">
        <v>2016</v>
      </c>
      <c r="E58" t="s">
        <v>133</v>
      </c>
      <c r="F58" t="s">
        <v>134</v>
      </c>
      <c r="G58" t="s">
        <v>130</v>
      </c>
      <c r="H58" t="s">
        <v>33</v>
      </c>
      <c r="I58" t="s">
        <v>130</v>
      </c>
      <c r="J58" t="s">
        <v>29</v>
      </c>
      <c r="K58" t="s">
        <v>130</v>
      </c>
      <c r="L58" t="s">
        <v>21</v>
      </c>
      <c r="M58" t="s">
        <v>22</v>
      </c>
      <c r="N58" t="s">
        <v>23</v>
      </c>
      <c r="O58" t="s">
        <v>24</v>
      </c>
      <c r="P58" t="str">
        <f>IF(IPL_Matches_2008_2020[[#This Row],[winner]]=IPL_Matches_2008_2020[[#This Row],[toss_winner]],"Yes","No")</f>
        <v>Yes</v>
      </c>
    </row>
    <row r="59" spans="1:16" x14ac:dyDescent="0.3">
      <c r="A59">
        <v>981003</v>
      </c>
      <c r="B59" t="s">
        <v>121</v>
      </c>
      <c r="C59" s="1">
        <v>42510</v>
      </c>
      <c r="D59">
        <v>2016</v>
      </c>
      <c r="E59" t="s">
        <v>135</v>
      </c>
      <c r="F59" t="s">
        <v>123</v>
      </c>
      <c r="G59" t="s">
        <v>41</v>
      </c>
      <c r="H59" t="s">
        <v>101</v>
      </c>
      <c r="I59" t="s">
        <v>41</v>
      </c>
      <c r="J59" t="s">
        <v>29</v>
      </c>
      <c r="K59" t="s">
        <v>41</v>
      </c>
      <c r="L59" t="s">
        <v>21</v>
      </c>
      <c r="M59" t="s">
        <v>22</v>
      </c>
      <c r="N59" t="s">
        <v>23</v>
      </c>
      <c r="O59" t="s">
        <v>24</v>
      </c>
      <c r="P59" t="str">
        <f>IF(IPL_Matches_2008_2020[[#This Row],[winner]]=IPL_Matches_2008_2020[[#This Row],[toss_winner]],"Yes","No")</f>
        <v>Yes</v>
      </c>
    </row>
    <row r="60" spans="1:16" x14ac:dyDescent="0.3">
      <c r="A60">
        <v>981007</v>
      </c>
      <c r="B60" t="s">
        <v>132</v>
      </c>
      <c r="C60" s="1">
        <v>42511</v>
      </c>
      <c r="D60">
        <v>2016</v>
      </c>
      <c r="E60" t="s">
        <v>90</v>
      </c>
      <c r="F60" t="s">
        <v>134</v>
      </c>
      <c r="G60" t="s">
        <v>130</v>
      </c>
      <c r="H60" t="s">
        <v>64</v>
      </c>
      <c r="I60" t="s">
        <v>130</v>
      </c>
      <c r="J60" t="s">
        <v>29</v>
      </c>
      <c r="K60" t="s">
        <v>130</v>
      </c>
      <c r="L60" t="s">
        <v>21</v>
      </c>
      <c r="M60" t="s">
        <v>22</v>
      </c>
      <c r="N60" t="s">
        <v>23</v>
      </c>
      <c r="O60" t="s">
        <v>24</v>
      </c>
      <c r="P60" t="str">
        <f>IF(IPL_Matches_2008_2020[[#This Row],[winner]]=IPL_Matches_2008_2020[[#This Row],[toss_winner]],"Yes","No")</f>
        <v>Yes</v>
      </c>
    </row>
    <row r="61" spans="1:16" x14ac:dyDescent="0.3">
      <c r="A61">
        <v>981011</v>
      </c>
      <c r="B61" t="s">
        <v>121</v>
      </c>
      <c r="C61" s="1">
        <v>42512</v>
      </c>
      <c r="D61">
        <v>2016</v>
      </c>
      <c r="E61" t="s">
        <v>128</v>
      </c>
      <c r="F61" t="s">
        <v>123</v>
      </c>
      <c r="G61" t="s">
        <v>41</v>
      </c>
      <c r="H61" t="s">
        <v>28</v>
      </c>
      <c r="I61" t="s">
        <v>28</v>
      </c>
      <c r="J61" t="s">
        <v>29</v>
      </c>
      <c r="K61" t="s">
        <v>28</v>
      </c>
      <c r="L61" t="s">
        <v>21</v>
      </c>
      <c r="M61" t="s">
        <v>22</v>
      </c>
      <c r="N61" t="s">
        <v>23</v>
      </c>
      <c r="O61" t="s">
        <v>24</v>
      </c>
      <c r="P61" t="str">
        <f>IF(IPL_Matches_2008_2020[[#This Row],[winner]]=IPL_Matches_2008_2020[[#This Row],[toss_winner]],"Yes","No")</f>
        <v>Yes</v>
      </c>
    </row>
    <row r="62" spans="1:16" x14ac:dyDescent="0.3">
      <c r="A62">
        <v>1082594</v>
      </c>
      <c r="B62" t="s">
        <v>84</v>
      </c>
      <c r="C62" s="1">
        <v>42833</v>
      </c>
      <c r="D62">
        <v>2017</v>
      </c>
      <c r="E62" t="s">
        <v>104</v>
      </c>
      <c r="F62" t="s">
        <v>86</v>
      </c>
      <c r="G62" t="s">
        <v>19</v>
      </c>
      <c r="H62" t="s">
        <v>126</v>
      </c>
      <c r="I62" t="s">
        <v>19</v>
      </c>
      <c r="J62" t="s">
        <v>29</v>
      </c>
      <c r="K62" t="s">
        <v>19</v>
      </c>
      <c r="L62" t="s">
        <v>21</v>
      </c>
      <c r="M62" t="s">
        <v>22</v>
      </c>
      <c r="N62" t="s">
        <v>23</v>
      </c>
      <c r="O62" t="s">
        <v>24</v>
      </c>
      <c r="P62" t="str">
        <f>IF(IPL_Matches_2008_2020[[#This Row],[winner]]=IPL_Matches_2008_2020[[#This Row],[toss_winner]],"Yes","No")</f>
        <v>Yes</v>
      </c>
    </row>
    <row r="63" spans="1:16" x14ac:dyDescent="0.3">
      <c r="A63">
        <v>1082606</v>
      </c>
      <c r="B63" t="s">
        <v>87</v>
      </c>
      <c r="C63" s="1">
        <v>42841</v>
      </c>
      <c r="D63">
        <v>2017</v>
      </c>
      <c r="E63" t="s">
        <v>136</v>
      </c>
      <c r="F63" t="s">
        <v>91</v>
      </c>
      <c r="G63" t="s">
        <v>64</v>
      </c>
      <c r="H63" t="s">
        <v>130</v>
      </c>
      <c r="I63" t="s">
        <v>64</v>
      </c>
      <c r="J63" t="s">
        <v>29</v>
      </c>
      <c r="K63" t="s">
        <v>64</v>
      </c>
      <c r="L63" t="s">
        <v>21</v>
      </c>
      <c r="M63" t="s">
        <v>22</v>
      </c>
      <c r="N63" t="s">
        <v>23</v>
      </c>
      <c r="O63" t="s">
        <v>24</v>
      </c>
      <c r="P63" t="str">
        <f>IF(IPL_Matches_2008_2020[[#This Row],[winner]]=IPL_Matches_2008_2020[[#This Row],[toss_winner]],"Yes","No")</f>
        <v>Yes</v>
      </c>
    </row>
    <row r="64" spans="1:16" x14ac:dyDescent="0.3">
      <c r="A64">
        <v>1082615</v>
      </c>
      <c r="B64" t="s">
        <v>137</v>
      </c>
      <c r="C64" s="1">
        <v>42847</v>
      </c>
      <c r="D64">
        <v>2017</v>
      </c>
      <c r="E64" t="s">
        <v>72</v>
      </c>
      <c r="F64" t="s">
        <v>138</v>
      </c>
      <c r="G64" t="s">
        <v>126</v>
      </c>
      <c r="H64" t="s">
        <v>101</v>
      </c>
      <c r="I64" t="s">
        <v>139</v>
      </c>
      <c r="J64" t="s">
        <v>29</v>
      </c>
      <c r="K64" t="s">
        <v>139</v>
      </c>
      <c r="L64" t="s">
        <v>21</v>
      </c>
      <c r="M64" t="s">
        <v>22</v>
      </c>
      <c r="N64" t="s">
        <v>23</v>
      </c>
      <c r="O64" t="s">
        <v>24</v>
      </c>
      <c r="P64" t="str">
        <f>IF(IPL_Matches_2008_2020[[#This Row],[winner]]=IPL_Matches_2008_2020[[#This Row],[toss_winner]],"Yes","No")</f>
        <v>Yes</v>
      </c>
    </row>
    <row r="65" spans="1:16" x14ac:dyDescent="0.3">
      <c r="A65">
        <v>1082630</v>
      </c>
      <c r="B65" t="s">
        <v>94</v>
      </c>
      <c r="C65" s="1">
        <v>42857</v>
      </c>
      <c r="D65">
        <v>2017</v>
      </c>
      <c r="E65" t="s">
        <v>140</v>
      </c>
      <c r="F65" t="s">
        <v>96</v>
      </c>
      <c r="G65" t="s">
        <v>41</v>
      </c>
      <c r="H65" t="s">
        <v>101</v>
      </c>
      <c r="I65" t="s">
        <v>41</v>
      </c>
      <c r="J65" t="s">
        <v>29</v>
      </c>
      <c r="K65" t="s">
        <v>41</v>
      </c>
      <c r="L65" t="s">
        <v>21</v>
      </c>
      <c r="M65" t="s">
        <v>22</v>
      </c>
      <c r="N65" t="s">
        <v>23</v>
      </c>
      <c r="O65" t="s">
        <v>24</v>
      </c>
      <c r="P65" t="str">
        <f>IF(IPL_Matches_2008_2020[[#This Row],[winner]]=IPL_Matches_2008_2020[[#This Row],[toss_winner]],"Yes","No")</f>
        <v>Yes</v>
      </c>
    </row>
    <row r="66" spans="1:16" x14ac:dyDescent="0.3">
      <c r="A66">
        <v>1082636</v>
      </c>
      <c r="B66" t="s">
        <v>25</v>
      </c>
      <c r="C66" s="1">
        <v>42862</v>
      </c>
      <c r="D66">
        <v>2017</v>
      </c>
      <c r="E66" t="s">
        <v>98</v>
      </c>
      <c r="F66" t="s">
        <v>27</v>
      </c>
      <c r="G66" t="s">
        <v>28</v>
      </c>
      <c r="H66" t="s">
        <v>33</v>
      </c>
      <c r="I66" t="s">
        <v>33</v>
      </c>
      <c r="J66" t="s">
        <v>29</v>
      </c>
      <c r="K66" t="s">
        <v>33</v>
      </c>
      <c r="L66" t="s">
        <v>21</v>
      </c>
      <c r="M66" t="s">
        <v>22</v>
      </c>
      <c r="N66" t="s">
        <v>23</v>
      </c>
      <c r="O66" t="s">
        <v>24</v>
      </c>
      <c r="P66" t="str">
        <f>IF(IPL_Matches_2008_2020[[#This Row],[winner]]=IPL_Matches_2008_2020[[#This Row],[toss_winner]],"Yes","No")</f>
        <v>Yes</v>
      </c>
    </row>
    <row r="67" spans="1:16" x14ac:dyDescent="0.3">
      <c r="A67">
        <v>1082637</v>
      </c>
      <c r="B67" t="s">
        <v>34</v>
      </c>
      <c r="C67" s="1">
        <v>42862</v>
      </c>
      <c r="D67">
        <v>2017</v>
      </c>
      <c r="E67" t="s">
        <v>133</v>
      </c>
      <c r="F67" t="s">
        <v>125</v>
      </c>
      <c r="G67" t="s">
        <v>19</v>
      </c>
      <c r="H67" t="s">
        <v>130</v>
      </c>
      <c r="I67" t="s">
        <v>130</v>
      </c>
      <c r="J67" t="s">
        <v>29</v>
      </c>
      <c r="K67" t="s">
        <v>130</v>
      </c>
      <c r="L67" t="s">
        <v>21</v>
      </c>
      <c r="M67" t="s">
        <v>22</v>
      </c>
      <c r="N67" t="s">
        <v>23</v>
      </c>
      <c r="O67" t="s">
        <v>24</v>
      </c>
      <c r="P67" t="str">
        <f>IF(IPL_Matches_2008_2020[[#This Row],[winner]]=IPL_Matches_2008_2020[[#This Row],[toss_winner]],"Yes","No")</f>
        <v>Yes</v>
      </c>
    </row>
    <row r="68" spans="1:16" x14ac:dyDescent="0.3">
      <c r="A68">
        <v>1082649</v>
      </c>
      <c r="B68" t="s">
        <v>25</v>
      </c>
      <c r="C68" s="1">
        <v>42874</v>
      </c>
      <c r="D68">
        <v>2017</v>
      </c>
      <c r="E68" t="s">
        <v>141</v>
      </c>
      <c r="F68" t="s">
        <v>27</v>
      </c>
      <c r="G68" t="s">
        <v>64</v>
      </c>
      <c r="H68" t="s">
        <v>33</v>
      </c>
      <c r="I68" t="s">
        <v>64</v>
      </c>
      <c r="J68" t="s">
        <v>29</v>
      </c>
      <c r="K68" t="s">
        <v>64</v>
      </c>
      <c r="L68" t="s">
        <v>21</v>
      </c>
      <c r="M68" t="s">
        <v>22</v>
      </c>
      <c r="N68" t="s">
        <v>23</v>
      </c>
      <c r="O68" t="s">
        <v>24</v>
      </c>
      <c r="P68" t="str">
        <f>IF(IPL_Matches_2008_2020[[#This Row],[winner]]=IPL_Matches_2008_2020[[#This Row],[toss_winner]],"Yes","No")</f>
        <v>Yes</v>
      </c>
    </row>
    <row r="69" spans="1:16" x14ac:dyDescent="0.3">
      <c r="A69">
        <v>1136562</v>
      </c>
      <c r="B69" t="s">
        <v>34</v>
      </c>
      <c r="C69" s="1">
        <v>43198</v>
      </c>
      <c r="D69">
        <v>2018</v>
      </c>
      <c r="E69" t="s">
        <v>142</v>
      </c>
      <c r="F69" t="s">
        <v>125</v>
      </c>
      <c r="G69" t="s">
        <v>19</v>
      </c>
      <c r="H69" t="s">
        <v>41</v>
      </c>
      <c r="I69" t="s">
        <v>19</v>
      </c>
      <c r="J69" t="s">
        <v>29</v>
      </c>
      <c r="K69" t="s">
        <v>19</v>
      </c>
      <c r="L69" t="s">
        <v>21</v>
      </c>
      <c r="M69" t="s">
        <v>22</v>
      </c>
      <c r="N69" t="s">
        <v>23</v>
      </c>
      <c r="O69" t="s">
        <v>24</v>
      </c>
      <c r="P69" t="str">
        <f>IF(IPL_Matches_2008_2020[[#This Row],[winner]]=IPL_Matches_2008_2020[[#This Row],[toss_winner]],"Yes","No")</f>
        <v>Yes</v>
      </c>
    </row>
    <row r="70" spans="1:16" x14ac:dyDescent="0.3">
      <c r="A70">
        <v>1136579</v>
      </c>
      <c r="B70" t="s">
        <v>143</v>
      </c>
      <c r="C70" s="1">
        <v>43211</v>
      </c>
      <c r="D70">
        <v>2018</v>
      </c>
      <c r="E70" t="s">
        <v>75</v>
      </c>
      <c r="F70" t="s">
        <v>144</v>
      </c>
      <c r="G70" t="s">
        <v>28</v>
      </c>
      <c r="H70" t="s">
        <v>41</v>
      </c>
      <c r="I70" t="s">
        <v>28</v>
      </c>
      <c r="J70" t="s">
        <v>29</v>
      </c>
      <c r="K70" t="s">
        <v>28</v>
      </c>
      <c r="L70" t="s">
        <v>21</v>
      </c>
      <c r="M70" t="s">
        <v>22</v>
      </c>
      <c r="N70" t="s">
        <v>23</v>
      </c>
      <c r="O70" t="s">
        <v>24</v>
      </c>
      <c r="P70" t="str">
        <f>IF(IPL_Matches_2008_2020[[#This Row],[winner]]=IPL_Matches_2008_2020[[#This Row],[toss_winner]],"Yes","No")</f>
        <v>Yes</v>
      </c>
    </row>
    <row r="71" spans="1:16" x14ac:dyDescent="0.3">
      <c r="A71">
        <v>1136589</v>
      </c>
      <c r="B71" t="s">
        <v>143</v>
      </c>
      <c r="C71" s="1">
        <v>43219</v>
      </c>
      <c r="D71">
        <v>2018</v>
      </c>
      <c r="E71" t="s">
        <v>145</v>
      </c>
      <c r="F71" t="s">
        <v>144</v>
      </c>
      <c r="G71" t="s">
        <v>28</v>
      </c>
      <c r="H71" t="s">
        <v>33</v>
      </c>
      <c r="I71" t="s">
        <v>33</v>
      </c>
      <c r="J71" t="s">
        <v>29</v>
      </c>
      <c r="K71" t="s">
        <v>33</v>
      </c>
      <c r="L71" t="s">
        <v>21</v>
      </c>
      <c r="M71" t="s">
        <v>22</v>
      </c>
      <c r="N71" t="s">
        <v>23</v>
      </c>
      <c r="O71" t="s">
        <v>24</v>
      </c>
      <c r="P71" t="str">
        <f>IF(IPL_Matches_2008_2020[[#This Row],[winner]]=IPL_Matches_2008_2020[[#This Row],[toss_winner]],"Yes","No")</f>
        <v>Yes</v>
      </c>
    </row>
    <row r="72" spans="1:16" x14ac:dyDescent="0.3">
      <c r="A72">
        <v>1136593</v>
      </c>
      <c r="B72" t="s">
        <v>30</v>
      </c>
      <c r="C72" s="1">
        <v>43223</v>
      </c>
      <c r="D72">
        <v>2018</v>
      </c>
      <c r="E72" t="s">
        <v>98</v>
      </c>
      <c r="F72" t="s">
        <v>32</v>
      </c>
      <c r="G72" t="s">
        <v>33</v>
      </c>
      <c r="H72" t="s">
        <v>45</v>
      </c>
      <c r="I72" t="s">
        <v>33</v>
      </c>
      <c r="J72" t="s">
        <v>29</v>
      </c>
      <c r="K72" t="s">
        <v>33</v>
      </c>
      <c r="L72" t="s">
        <v>21</v>
      </c>
      <c r="M72" t="s">
        <v>22</v>
      </c>
      <c r="N72" t="s">
        <v>23</v>
      </c>
      <c r="O72" t="s">
        <v>24</v>
      </c>
      <c r="P72" t="str">
        <f>IF(IPL_Matches_2008_2020[[#This Row],[winner]]=IPL_Matches_2008_2020[[#This Row],[toss_winner]],"Yes","No")</f>
        <v>Yes</v>
      </c>
    </row>
    <row r="73" spans="1:16" x14ac:dyDescent="0.3">
      <c r="A73">
        <v>1136594</v>
      </c>
      <c r="B73" t="s">
        <v>84</v>
      </c>
      <c r="C73" s="1">
        <v>43224</v>
      </c>
      <c r="D73">
        <v>2018</v>
      </c>
      <c r="E73" t="s">
        <v>146</v>
      </c>
      <c r="F73" t="s">
        <v>86</v>
      </c>
      <c r="G73" t="s">
        <v>19</v>
      </c>
      <c r="H73" t="s">
        <v>64</v>
      </c>
      <c r="I73" t="s">
        <v>64</v>
      </c>
      <c r="J73" t="s">
        <v>29</v>
      </c>
      <c r="K73" t="s">
        <v>64</v>
      </c>
      <c r="L73" t="s">
        <v>21</v>
      </c>
      <c r="M73" t="s">
        <v>22</v>
      </c>
      <c r="N73" t="s">
        <v>23</v>
      </c>
      <c r="O73" t="s">
        <v>24</v>
      </c>
      <c r="P73" t="str">
        <f>IF(IPL_Matches_2008_2020[[#This Row],[winner]]=IPL_Matches_2008_2020[[#This Row],[toss_winner]],"Yes","No")</f>
        <v>Yes</v>
      </c>
    </row>
    <row r="74" spans="1:16" x14ac:dyDescent="0.3">
      <c r="A74">
        <v>1136595</v>
      </c>
      <c r="B74" t="s">
        <v>137</v>
      </c>
      <c r="C74" s="1">
        <v>43225</v>
      </c>
      <c r="D74">
        <v>2018</v>
      </c>
      <c r="E74" t="s">
        <v>147</v>
      </c>
      <c r="F74" t="s">
        <v>138</v>
      </c>
      <c r="G74" t="s">
        <v>45</v>
      </c>
      <c r="H74" t="s">
        <v>28</v>
      </c>
      <c r="I74" t="s">
        <v>45</v>
      </c>
      <c r="J74" t="s">
        <v>29</v>
      </c>
      <c r="K74" t="s">
        <v>45</v>
      </c>
      <c r="L74" t="s">
        <v>21</v>
      </c>
      <c r="M74" t="s">
        <v>22</v>
      </c>
      <c r="N74" t="s">
        <v>23</v>
      </c>
      <c r="O74" t="s">
        <v>24</v>
      </c>
      <c r="P74" t="str">
        <f>IF(IPL_Matches_2008_2020[[#This Row],[winner]]=IPL_Matches_2008_2020[[#This Row],[toss_winner]],"Yes","No")</f>
        <v>Yes</v>
      </c>
    </row>
    <row r="75" spans="1:16" x14ac:dyDescent="0.3">
      <c r="A75">
        <v>1136598</v>
      </c>
      <c r="B75" t="s">
        <v>84</v>
      </c>
      <c r="C75" s="1">
        <v>43226</v>
      </c>
      <c r="D75">
        <v>2018</v>
      </c>
      <c r="E75" t="s">
        <v>148</v>
      </c>
      <c r="F75" t="s">
        <v>86</v>
      </c>
      <c r="G75" t="s">
        <v>19</v>
      </c>
      <c r="H75" t="s">
        <v>18</v>
      </c>
      <c r="I75" t="s">
        <v>19</v>
      </c>
      <c r="J75" t="s">
        <v>29</v>
      </c>
      <c r="K75" t="s">
        <v>19</v>
      </c>
      <c r="L75" t="s">
        <v>21</v>
      </c>
      <c r="M75" t="s">
        <v>22</v>
      </c>
      <c r="N75" t="s">
        <v>23</v>
      </c>
      <c r="O75" t="s">
        <v>24</v>
      </c>
      <c r="P75" t="str">
        <f>IF(IPL_Matches_2008_2020[[#This Row],[winner]]=IPL_Matches_2008_2020[[#This Row],[toss_winner]],"Yes","No")</f>
        <v>Yes</v>
      </c>
    </row>
    <row r="76" spans="1:16" x14ac:dyDescent="0.3">
      <c r="A76">
        <v>1136609</v>
      </c>
      <c r="B76" t="s">
        <v>30</v>
      </c>
      <c r="C76" s="1">
        <v>43235</v>
      </c>
      <c r="D76">
        <v>2018</v>
      </c>
      <c r="E76" t="s">
        <v>149</v>
      </c>
      <c r="F76" t="s">
        <v>32</v>
      </c>
      <c r="G76" t="s">
        <v>33</v>
      </c>
      <c r="H76" t="s">
        <v>18</v>
      </c>
      <c r="I76" t="s">
        <v>33</v>
      </c>
      <c r="J76" t="s">
        <v>29</v>
      </c>
      <c r="K76" t="s">
        <v>33</v>
      </c>
      <c r="L76" t="s">
        <v>21</v>
      </c>
      <c r="M76" t="s">
        <v>22</v>
      </c>
      <c r="N76" t="s">
        <v>23</v>
      </c>
      <c r="O76" t="s">
        <v>24</v>
      </c>
      <c r="P76" t="str">
        <f>IF(IPL_Matches_2008_2020[[#This Row],[winner]]=IPL_Matches_2008_2020[[#This Row],[toss_winner]],"Yes","No")</f>
        <v>Yes</v>
      </c>
    </row>
    <row r="77" spans="1:16" x14ac:dyDescent="0.3">
      <c r="A77">
        <v>1175357</v>
      </c>
      <c r="B77" t="s">
        <v>30</v>
      </c>
      <c r="C77" s="1">
        <v>43548</v>
      </c>
      <c r="D77">
        <v>2019</v>
      </c>
      <c r="E77" t="s">
        <v>150</v>
      </c>
      <c r="F77" t="s">
        <v>32</v>
      </c>
      <c r="G77" t="s">
        <v>33</v>
      </c>
      <c r="H77" t="s">
        <v>101</v>
      </c>
      <c r="I77" t="s">
        <v>33</v>
      </c>
      <c r="J77" t="s">
        <v>29</v>
      </c>
      <c r="K77" t="s">
        <v>33</v>
      </c>
      <c r="L77" t="s">
        <v>21</v>
      </c>
      <c r="M77" t="s">
        <v>22</v>
      </c>
      <c r="N77" t="s">
        <v>23</v>
      </c>
      <c r="O77" t="s">
        <v>24</v>
      </c>
      <c r="P77" t="str">
        <f>IF(IPL_Matches_2008_2020[[#This Row],[winner]]=IPL_Matches_2008_2020[[#This Row],[toss_winner]],"Yes","No")</f>
        <v>Yes</v>
      </c>
    </row>
    <row r="78" spans="1:16" x14ac:dyDescent="0.3">
      <c r="A78">
        <v>1175360</v>
      </c>
      <c r="B78" t="s">
        <v>94</v>
      </c>
      <c r="C78" s="1">
        <v>43550</v>
      </c>
      <c r="D78">
        <v>2019</v>
      </c>
      <c r="E78" t="s">
        <v>16</v>
      </c>
      <c r="F78" t="s">
        <v>96</v>
      </c>
      <c r="G78" t="s">
        <v>151</v>
      </c>
      <c r="H78" t="s">
        <v>45</v>
      </c>
      <c r="I78" t="s">
        <v>151</v>
      </c>
      <c r="J78" t="s">
        <v>20</v>
      </c>
      <c r="K78" t="s">
        <v>45</v>
      </c>
      <c r="L78" t="s">
        <v>21</v>
      </c>
      <c r="M78" t="s">
        <v>22</v>
      </c>
      <c r="N78" t="s">
        <v>23</v>
      </c>
      <c r="O78" t="s">
        <v>24</v>
      </c>
      <c r="P78" t="str">
        <f>IF(IPL_Matches_2008_2020[[#This Row],[winner]]=IPL_Matches_2008_2020[[#This Row],[toss_winner]],"Yes","No")</f>
        <v>No</v>
      </c>
    </row>
    <row r="79" spans="1:16" x14ac:dyDescent="0.3">
      <c r="A79">
        <v>1178397</v>
      </c>
      <c r="B79" t="s">
        <v>34</v>
      </c>
      <c r="C79" s="1">
        <v>43563</v>
      </c>
      <c r="D79">
        <v>2019</v>
      </c>
      <c r="E79" t="s">
        <v>142</v>
      </c>
      <c r="F79" t="s">
        <v>125</v>
      </c>
      <c r="G79" t="s">
        <v>19</v>
      </c>
      <c r="H79" t="s">
        <v>101</v>
      </c>
      <c r="I79" t="s">
        <v>19</v>
      </c>
      <c r="J79" t="s">
        <v>29</v>
      </c>
      <c r="K79" t="s">
        <v>19</v>
      </c>
      <c r="L79" t="s">
        <v>21</v>
      </c>
      <c r="M79" t="s">
        <v>22</v>
      </c>
      <c r="N79" t="s">
        <v>23</v>
      </c>
      <c r="O79" t="s">
        <v>24</v>
      </c>
      <c r="P79" t="str">
        <f>IF(IPL_Matches_2008_2020[[#This Row],[winner]]=IPL_Matches_2008_2020[[#This Row],[toss_winner]],"Yes","No")</f>
        <v>Yes</v>
      </c>
    </row>
    <row r="80" spans="1:16" x14ac:dyDescent="0.3">
      <c r="A80">
        <v>1178408</v>
      </c>
      <c r="B80" t="s">
        <v>81</v>
      </c>
      <c r="C80" s="1">
        <v>43572</v>
      </c>
      <c r="D80">
        <v>2019</v>
      </c>
      <c r="E80" t="s">
        <v>114</v>
      </c>
      <c r="F80" t="s">
        <v>83</v>
      </c>
      <c r="G80" t="s">
        <v>101</v>
      </c>
      <c r="H80" t="s">
        <v>45</v>
      </c>
      <c r="I80" t="s">
        <v>45</v>
      </c>
      <c r="J80" t="s">
        <v>20</v>
      </c>
      <c r="K80" t="s">
        <v>101</v>
      </c>
      <c r="L80" t="s">
        <v>21</v>
      </c>
      <c r="M80" t="s">
        <v>22</v>
      </c>
      <c r="N80" t="s">
        <v>23</v>
      </c>
      <c r="O80" t="s">
        <v>24</v>
      </c>
      <c r="P80" t="str">
        <f>IF(IPL_Matches_2008_2020[[#This Row],[winner]]=IPL_Matches_2008_2020[[#This Row],[toss_winner]],"Yes","No")</f>
        <v>No</v>
      </c>
    </row>
    <row r="81" spans="1:16" x14ac:dyDescent="0.3">
      <c r="A81">
        <v>1178415</v>
      </c>
      <c r="B81" t="s">
        <v>15</v>
      </c>
      <c r="C81" s="1">
        <v>43577</v>
      </c>
      <c r="D81">
        <v>2019</v>
      </c>
      <c r="E81" t="s">
        <v>152</v>
      </c>
      <c r="F81" t="s">
        <v>17</v>
      </c>
      <c r="G81" t="s">
        <v>18</v>
      </c>
      <c r="H81" t="s">
        <v>151</v>
      </c>
      <c r="I81" t="s">
        <v>151</v>
      </c>
      <c r="J81" t="s">
        <v>29</v>
      </c>
      <c r="K81" t="s">
        <v>151</v>
      </c>
      <c r="L81" t="s">
        <v>21</v>
      </c>
      <c r="M81" t="s">
        <v>22</v>
      </c>
      <c r="N81" t="s">
        <v>23</v>
      </c>
      <c r="O81" t="s">
        <v>24</v>
      </c>
      <c r="P81" t="str">
        <f>IF(IPL_Matches_2008_2020[[#This Row],[winner]]=IPL_Matches_2008_2020[[#This Row],[toss_winner]],"Yes","No")</f>
        <v>Yes</v>
      </c>
    </row>
    <row r="82" spans="1:16" x14ac:dyDescent="0.3">
      <c r="A82">
        <v>1178416</v>
      </c>
      <c r="B82" t="s">
        <v>68</v>
      </c>
      <c r="C82" s="1">
        <v>43578</v>
      </c>
      <c r="D82">
        <v>2019</v>
      </c>
      <c r="E82" t="s">
        <v>16</v>
      </c>
      <c r="F82" t="s">
        <v>70</v>
      </c>
      <c r="G82" t="s">
        <v>45</v>
      </c>
      <c r="H82" t="s">
        <v>101</v>
      </c>
      <c r="I82" t="s">
        <v>45</v>
      </c>
      <c r="J82" t="s">
        <v>29</v>
      </c>
      <c r="K82" t="s">
        <v>45</v>
      </c>
      <c r="L82" t="s">
        <v>21</v>
      </c>
      <c r="M82" t="s">
        <v>22</v>
      </c>
      <c r="N82" t="s">
        <v>23</v>
      </c>
      <c r="O82" t="s">
        <v>24</v>
      </c>
      <c r="P82" t="str">
        <f>IF(IPL_Matches_2008_2020[[#This Row],[winner]]=IPL_Matches_2008_2020[[#This Row],[toss_winner]],"Yes","No")</f>
        <v>Yes</v>
      </c>
    </row>
    <row r="83" spans="1:16" x14ac:dyDescent="0.3">
      <c r="A83">
        <v>1178430</v>
      </c>
      <c r="B83" t="s">
        <v>34</v>
      </c>
      <c r="C83" s="1">
        <v>43590</v>
      </c>
      <c r="D83">
        <v>2019</v>
      </c>
      <c r="E83" t="s">
        <v>142</v>
      </c>
      <c r="F83" t="s">
        <v>125</v>
      </c>
      <c r="G83" t="s">
        <v>19</v>
      </c>
      <c r="H83" t="s">
        <v>45</v>
      </c>
      <c r="I83" t="s">
        <v>19</v>
      </c>
      <c r="J83" t="s">
        <v>29</v>
      </c>
      <c r="K83" t="s">
        <v>19</v>
      </c>
      <c r="L83" t="s">
        <v>21</v>
      </c>
      <c r="M83" t="s">
        <v>22</v>
      </c>
      <c r="N83" t="s">
        <v>23</v>
      </c>
      <c r="O83" t="s">
        <v>24</v>
      </c>
      <c r="P83" t="str">
        <f>IF(IPL_Matches_2008_2020[[#This Row],[winner]]=IPL_Matches_2008_2020[[#This Row],[toss_winner]],"Yes","No")</f>
        <v>Yes</v>
      </c>
    </row>
    <row r="84" spans="1:16" x14ac:dyDescent="0.3">
      <c r="A84">
        <v>1181764</v>
      </c>
      <c r="B84" t="s">
        <v>68</v>
      </c>
      <c r="C84" s="1">
        <v>43592</v>
      </c>
      <c r="D84">
        <v>2019</v>
      </c>
      <c r="E84" t="s">
        <v>146</v>
      </c>
      <c r="F84" t="s">
        <v>70</v>
      </c>
      <c r="G84" t="s">
        <v>64</v>
      </c>
      <c r="H84" t="s">
        <v>45</v>
      </c>
      <c r="I84" t="s">
        <v>45</v>
      </c>
      <c r="J84" t="s">
        <v>20</v>
      </c>
      <c r="K84" t="s">
        <v>64</v>
      </c>
      <c r="L84" t="s">
        <v>21</v>
      </c>
      <c r="M84" t="s">
        <v>22</v>
      </c>
      <c r="N84" t="s">
        <v>23</v>
      </c>
      <c r="O84" t="s">
        <v>24</v>
      </c>
      <c r="P84" t="str">
        <f>IF(IPL_Matches_2008_2020[[#This Row],[winner]]=IPL_Matches_2008_2020[[#This Row],[toss_winner]],"Yes","No")</f>
        <v>No</v>
      </c>
    </row>
    <row r="85" spans="1:16" x14ac:dyDescent="0.3">
      <c r="A85">
        <v>1181767</v>
      </c>
      <c r="B85" t="s">
        <v>116</v>
      </c>
      <c r="C85" s="1">
        <v>43595</v>
      </c>
      <c r="D85">
        <v>2019</v>
      </c>
      <c r="E85" t="s">
        <v>153</v>
      </c>
      <c r="F85" t="s">
        <v>118</v>
      </c>
      <c r="G85" t="s">
        <v>45</v>
      </c>
      <c r="H85" t="s">
        <v>151</v>
      </c>
      <c r="I85" t="s">
        <v>45</v>
      </c>
      <c r="J85" t="s">
        <v>29</v>
      </c>
      <c r="K85" t="s">
        <v>45</v>
      </c>
      <c r="L85" t="s">
        <v>21</v>
      </c>
      <c r="M85" t="s">
        <v>22</v>
      </c>
      <c r="N85" t="s">
        <v>23</v>
      </c>
      <c r="O85" t="s">
        <v>24</v>
      </c>
      <c r="P85" t="str">
        <f>IF(IPL_Matches_2008_2020[[#This Row],[winner]]=IPL_Matches_2008_2020[[#This Row],[toss_winner]],"Yes","No")</f>
        <v>Yes</v>
      </c>
    </row>
    <row r="86" spans="1:16" x14ac:dyDescent="0.3">
      <c r="A86">
        <v>1216505</v>
      </c>
      <c r="B86" t="s">
        <v>103</v>
      </c>
      <c r="C86" s="1">
        <v>44137</v>
      </c>
      <c r="D86">
        <v>2020</v>
      </c>
      <c r="E86" t="s">
        <v>154</v>
      </c>
      <c r="F86" t="s">
        <v>105</v>
      </c>
      <c r="G86" t="s">
        <v>28</v>
      </c>
      <c r="H86" t="s">
        <v>151</v>
      </c>
      <c r="I86" t="s">
        <v>151</v>
      </c>
      <c r="J86" t="s">
        <v>29</v>
      </c>
      <c r="K86" t="s">
        <v>151</v>
      </c>
      <c r="L86" t="s">
        <v>21</v>
      </c>
      <c r="M86" t="s">
        <v>22</v>
      </c>
      <c r="N86" t="s">
        <v>23</v>
      </c>
      <c r="O86" t="s">
        <v>24</v>
      </c>
      <c r="P86" t="str">
        <f>IF(IPL_Matches_2008_2020[[#This Row],[winner]]=IPL_Matches_2008_2020[[#This Row],[toss_winner]],"Yes","No")</f>
        <v>Yes</v>
      </c>
    </row>
    <row r="87" spans="1:16" x14ac:dyDescent="0.3">
      <c r="A87">
        <v>1216536</v>
      </c>
      <c r="B87" t="s">
        <v>155</v>
      </c>
      <c r="C87" s="1">
        <v>44133</v>
      </c>
      <c r="D87">
        <v>2020</v>
      </c>
      <c r="E87" t="s">
        <v>156</v>
      </c>
      <c r="F87" t="s">
        <v>157</v>
      </c>
      <c r="G87" t="s">
        <v>33</v>
      </c>
      <c r="H87" t="s">
        <v>45</v>
      </c>
      <c r="I87" t="s">
        <v>45</v>
      </c>
      <c r="J87" t="s">
        <v>29</v>
      </c>
      <c r="K87" t="s">
        <v>45</v>
      </c>
      <c r="L87" t="s">
        <v>21</v>
      </c>
      <c r="M87" t="s">
        <v>22</v>
      </c>
      <c r="N87" t="s">
        <v>23</v>
      </c>
      <c r="O87" t="s">
        <v>24</v>
      </c>
      <c r="P87" t="str">
        <f>IF(IPL_Matches_2008_2020[[#This Row],[winner]]=IPL_Matches_2008_2020[[#This Row],[toss_winner]],"Yes","No")</f>
        <v>Yes</v>
      </c>
    </row>
    <row r="88" spans="1:16" x14ac:dyDescent="0.3">
      <c r="A88">
        <v>1237178</v>
      </c>
      <c r="B88" t="s">
        <v>103</v>
      </c>
      <c r="C88" s="1">
        <v>44141</v>
      </c>
      <c r="D88">
        <v>2020</v>
      </c>
      <c r="E88" t="s">
        <v>158</v>
      </c>
      <c r="F88" t="s">
        <v>105</v>
      </c>
      <c r="G88" t="s">
        <v>28</v>
      </c>
      <c r="H88" t="s">
        <v>101</v>
      </c>
      <c r="I88" t="s">
        <v>101</v>
      </c>
      <c r="J88" t="s">
        <v>29</v>
      </c>
      <c r="K88" t="s">
        <v>101</v>
      </c>
      <c r="L88" t="s">
        <v>21</v>
      </c>
      <c r="M88" t="s">
        <v>22</v>
      </c>
      <c r="N88" t="s">
        <v>23</v>
      </c>
      <c r="O88" t="s">
        <v>24</v>
      </c>
      <c r="P88" t="str">
        <f>IF(IPL_Matches_2008_2020[[#This Row],[winner]]=IPL_Matches_2008_2020[[#This Row],[toss_winner]],"Yes","No")</f>
        <v>Yes</v>
      </c>
    </row>
    <row r="89" spans="1:16" x14ac:dyDescent="0.3">
      <c r="A89">
        <v>829807</v>
      </c>
      <c r="B89" t="s">
        <v>81</v>
      </c>
      <c r="C89" s="1">
        <v>42139</v>
      </c>
      <c r="D89">
        <v>2015</v>
      </c>
      <c r="E89" t="s">
        <v>128</v>
      </c>
      <c r="F89" t="s">
        <v>83</v>
      </c>
      <c r="G89" t="s">
        <v>101</v>
      </c>
      <c r="H89" t="s">
        <v>28</v>
      </c>
      <c r="I89" t="s">
        <v>101</v>
      </c>
      <c r="J89" t="s">
        <v>20</v>
      </c>
      <c r="K89" t="s">
        <v>28</v>
      </c>
      <c r="L89" t="s">
        <v>21</v>
      </c>
      <c r="M89" t="s">
        <v>22</v>
      </c>
      <c r="N89" t="s">
        <v>23</v>
      </c>
      <c r="O89" t="s">
        <v>159</v>
      </c>
      <c r="P89" t="str">
        <f>IF(IPL_Matches_2008_2020[[#This Row],[winner]]=IPL_Matches_2008_2020[[#This Row],[toss_winner]],"Yes","No")</f>
        <v>No</v>
      </c>
    </row>
    <row r="90" spans="1:16" x14ac:dyDescent="0.3">
      <c r="A90">
        <v>501215</v>
      </c>
      <c r="B90" t="s">
        <v>74</v>
      </c>
      <c r="C90" s="1">
        <v>40651</v>
      </c>
      <c r="D90">
        <v>2011</v>
      </c>
      <c r="E90" t="s">
        <v>160</v>
      </c>
      <c r="F90" t="s">
        <v>76</v>
      </c>
      <c r="G90" t="s">
        <v>77</v>
      </c>
      <c r="H90" t="s">
        <v>45</v>
      </c>
      <c r="I90" t="s">
        <v>77</v>
      </c>
      <c r="J90" t="s">
        <v>29</v>
      </c>
      <c r="K90" t="s">
        <v>77</v>
      </c>
      <c r="L90" t="s">
        <v>21</v>
      </c>
      <c r="M90" t="s">
        <v>161</v>
      </c>
      <c r="N90" t="s">
        <v>23</v>
      </c>
      <c r="O90" t="s">
        <v>159</v>
      </c>
      <c r="P90" t="str">
        <f>IF(IPL_Matches_2008_2020[[#This Row],[winner]]=IPL_Matches_2008_2020[[#This Row],[toss_winner]],"Yes","No")</f>
        <v>Yes</v>
      </c>
    </row>
    <row r="91" spans="1:16" x14ac:dyDescent="0.3">
      <c r="A91">
        <v>1082648</v>
      </c>
      <c r="B91" t="s">
        <v>25</v>
      </c>
      <c r="C91" s="1">
        <v>42872</v>
      </c>
      <c r="D91">
        <v>2017</v>
      </c>
      <c r="E91" t="s">
        <v>162</v>
      </c>
      <c r="F91" t="s">
        <v>27</v>
      </c>
      <c r="G91" t="s">
        <v>101</v>
      </c>
      <c r="H91" t="s">
        <v>33</v>
      </c>
      <c r="I91" t="s">
        <v>33</v>
      </c>
      <c r="J91" t="s">
        <v>29</v>
      </c>
      <c r="K91" t="s">
        <v>33</v>
      </c>
      <c r="L91" t="s">
        <v>21</v>
      </c>
      <c r="M91" t="s">
        <v>161</v>
      </c>
      <c r="N91" t="s">
        <v>23</v>
      </c>
      <c r="O91" t="s">
        <v>159</v>
      </c>
      <c r="P91" t="str">
        <f>IF(IPL_Matches_2008_2020[[#This Row],[winner]]=IPL_Matches_2008_2020[[#This Row],[toss_winner]],"Yes","No")</f>
        <v>Yes</v>
      </c>
    </row>
    <row r="92" spans="1:16" x14ac:dyDescent="0.3">
      <c r="A92">
        <v>335992</v>
      </c>
      <c r="B92" t="s">
        <v>25</v>
      </c>
      <c r="C92" s="1">
        <v>39564</v>
      </c>
      <c r="D92">
        <v>2008</v>
      </c>
      <c r="E92" t="s">
        <v>16</v>
      </c>
      <c r="F92" t="s">
        <v>27</v>
      </c>
      <c r="G92" t="s">
        <v>28</v>
      </c>
      <c r="H92" t="s">
        <v>18</v>
      </c>
      <c r="I92" t="s">
        <v>18</v>
      </c>
      <c r="J92" t="s">
        <v>29</v>
      </c>
      <c r="K92" t="s">
        <v>18</v>
      </c>
      <c r="L92" t="s">
        <v>21</v>
      </c>
      <c r="M92" t="s">
        <v>161</v>
      </c>
      <c r="N92" t="s">
        <v>23</v>
      </c>
      <c r="O92" t="s">
        <v>24</v>
      </c>
      <c r="P92" t="str">
        <f>IF(IPL_Matches_2008_2020[[#This Row],[winner]]=IPL_Matches_2008_2020[[#This Row],[toss_winner]],"Yes","No")</f>
        <v>Yes</v>
      </c>
    </row>
    <row r="93" spans="1:16" x14ac:dyDescent="0.3">
      <c r="A93">
        <v>335997</v>
      </c>
      <c r="B93" t="s">
        <v>30</v>
      </c>
      <c r="C93" s="1">
        <v>39567</v>
      </c>
      <c r="D93">
        <v>2008</v>
      </c>
      <c r="E93" t="s">
        <v>163</v>
      </c>
      <c r="F93" t="s">
        <v>32</v>
      </c>
      <c r="G93" t="s">
        <v>33</v>
      </c>
      <c r="H93" t="s">
        <v>64</v>
      </c>
      <c r="I93" t="s">
        <v>33</v>
      </c>
      <c r="J93" t="s">
        <v>20</v>
      </c>
      <c r="K93" t="s">
        <v>64</v>
      </c>
      <c r="L93" t="s">
        <v>21</v>
      </c>
      <c r="M93" t="s">
        <v>161</v>
      </c>
      <c r="N93" t="s">
        <v>23</v>
      </c>
      <c r="O93" t="s">
        <v>24</v>
      </c>
      <c r="P93" t="str">
        <f>IF(IPL_Matches_2008_2020[[#This Row],[winner]]=IPL_Matches_2008_2020[[#This Row],[toss_winner]],"Yes","No")</f>
        <v>No</v>
      </c>
    </row>
    <row r="94" spans="1:16" x14ac:dyDescent="0.3">
      <c r="A94">
        <v>335999</v>
      </c>
      <c r="B94" t="s">
        <v>81</v>
      </c>
      <c r="C94" s="1">
        <v>39569</v>
      </c>
      <c r="D94">
        <v>2008</v>
      </c>
      <c r="E94" t="s">
        <v>35</v>
      </c>
      <c r="F94" t="s">
        <v>83</v>
      </c>
      <c r="G94" t="s">
        <v>37</v>
      </c>
      <c r="H94" t="s">
        <v>19</v>
      </c>
      <c r="I94" t="s">
        <v>19</v>
      </c>
      <c r="J94" t="s">
        <v>29</v>
      </c>
      <c r="K94" t="s">
        <v>19</v>
      </c>
      <c r="L94" t="s">
        <v>21</v>
      </c>
      <c r="M94" t="s">
        <v>161</v>
      </c>
      <c r="N94" t="s">
        <v>23</v>
      </c>
      <c r="O94" t="s">
        <v>24</v>
      </c>
      <c r="P94" t="str">
        <f>IF(IPL_Matches_2008_2020[[#This Row],[winner]]=IPL_Matches_2008_2020[[#This Row],[toss_winner]],"Yes","No")</f>
        <v>Yes</v>
      </c>
    </row>
    <row r="95" spans="1:16" x14ac:dyDescent="0.3">
      <c r="A95">
        <v>336007</v>
      </c>
      <c r="B95" t="s">
        <v>68</v>
      </c>
      <c r="C95" s="1">
        <v>39574</v>
      </c>
      <c r="D95">
        <v>2008</v>
      </c>
      <c r="E95" t="s">
        <v>57</v>
      </c>
      <c r="F95" t="s">
        <v>70</v>
      </c>
      <c r="G95" t="s">
        <v>45</v>
      </c>
      <c r="H95" t="s">
        <v>37</v>
      </c>
      <c r="I95" t="s">
        <v>37</v>
      </c>
      <c r="J95" t="s">
        <v>29</v>
      </c>
      <c r="K95" t="s">
        <v>37</v>
      </c>
      <c r="L95" t="s">
        <v>21</v>
      </c>
      <c r="M95" t="s">
        <v>161</v>
      </c>
      <c r="N95" t="s">
        <v>23</v>
      </c>
      <c r="O95" t="s">
        <v>24</v>
      </c>
      <c r="P95" t="str">
        <f>IF(IPL_Matches_2008_2020[[#This Row],[winner]]=IPL_Matches_2008_2020[[#This Row],[toss_winner]],"Yes","No")</f>
        <v>Yes</v>
      </c>
    </row>
    <row r="96" spans="1:16" x14ac:dyDescent="0.3">
      <c r="A96">
        <v>336008</v>
      </c>
      <c r="B96" t="s">
        <v>87</v>
      </c>
      <c r="C96" s="1">
        <v>39575</v>
      </c>
      <c r="D96">
        <v>2008</v>
      </c>
      <c r="E96" t="s">
        <v>119</v>
      </c>
      <c r="F96" t="s">
        <v>89</v>
      </c>
      <c r="G96" t="s">
        <v>64</v>
      </c>
      <c r="H96" t="s">
        <v>18</v>
      </c>
      <c r="I96" t="s">
        <v>64</v>
      </c>
      <c r="J96" t="s">
        <v>29</v>
      </c>
      <c r="K96" t="s">
        <v>64</v>
      </c>
      <c r="L96" t="s">
        <v>21</v>
      </c>
      <c r="M96" t="s">
        <v>161</v>
      </c>
      <c r="N96" t="s">
        <v>23</v>
      </c>
      <c r="O96" t="s">
        <v>24</v>
      </c>
      <c r="P96" t="str">
        <f>IF(IPL_Matches_2008_2020[[#This Row],[winner]]=IPL_Matches_2008_2020[[#This Row],[toss_winner]],"Yes","No")</f>
        <v>Yes</v>
      </c>
    </row>
    <row r="97" spans="1:16" x14ac:dyDescent="0.3">
      <c r="A97">
        <v>336037</v>
      </c>
      <c r="B97" t="s">
        <v>81</v>
      </c>
      <c r="C97" s="1">
        <v>39595</v>
      </c>
      <c r="D97">
        <v>2008</v>
      </c>
      <c r="E97" t="s">
        <v>90</v>
      </c>
      <c r="F97" t="s">
        <v>83</v>
      </c>
      <c r="G97" t="s">
        <v>37</v>
      </c>
      <c r="H97" t="s">
        <v>45</v>
      </c>
      <c r="I97" t="s">
        <v>37</v>
      </c>
      <c r="J97" t="s">
        <v>20</v>
      </c>
      <c r="K97" t="s">
        <v>45</v>
      </c>
      <c r="L97" t="s">
        <v>21</v>
      </c>
      <c r="M97" t="s">
        <v>161</v>
      </c>
      <c r="N97" t="s">
        <v>23</v>
      </c>
      <c r="O97" t="s">
        <v>24</v>
      </c>
      <c r="P97" t="str">
        <f>IF(IPL_Matches_2008_2020[[#This Row],[winner]]=IPL_Matches_2008_2020[[#This Row],[toss_winner]],"Yes","No")</f>
        <v>No</v>
      </c>
    </row>
    <row r="98" spans="1:16" x14ac:dyDescent="0.3">
      <c r="A98">
        <v>392191</v>
      </c>
      <c r="B98" t="s">
        <v>42</v>
      </c>
      <c r="C98" s="1">
        <v>39927</v>
      </c>
      <c r="D98">
        <v>2009</v>
      </c>
      <c r="E98" t="s">
        <v>164</v>
      </c>
      <c r="F98" t="s">
        <v>44</v>
      </c>
      <c r="G98" t="s">
        <v>28</v>
      </c>
      <c r="H98" t="s">
        <v>19</v>
      </c>
      <c r="I98" t="s">
        <v>28</v>
      </c>
      <c r="J98" t="s">
        <v>20</v>
      </c>
      <c r="K98" t="s">
        <v>19</v>
      </c>
      <c r="L98" t="s">
        <v>21</v>
      </c>
      <c r="M98" t="s">
        <v>161</v>
      </c>
      <c r="N98" t="s">
        <v>23</v>
      </c>
      <c r="O98" t="s">
        <v>24</v>
      </c>
      <c r="P98" t="str">
        <f>IF(IPL_Matches_2008_2020[[#This Row],[winner]]=IPL_Matches_2008_2020[[#This Row],[toss_winner]],"Yes","No")</f>
        <v>No</v>
      </c>
    </row>
    <row r="99" spans="1:16" x14ac:dyDescent="0.3">
      <c r="A99">
        <v>392213</v>
      </c>
      <c r="B99" t="s">
        <v>46</v>
      </c>
      <c r="C99" s="1">
        <v>39940</v>
      </c>
      <c r="D99">
        <v>2009</v>
      </c>
      <c r="E99" t="s">
        <v>165</v>
      </c>
      <c r="F99" t="s">
        <v>48</v>
      </c>
      <c r="G99" t="s">
        <v>28</v>
      </c>
      <c r="H99" t="s">
        <v>18</v>
      </c>
      <c r="I99" t="s">
        <v>18</v>
      </c>
      <c r="J99" t="s">
        <v>29</v>
      </c>
      <c r="K99" t="s">
        <v>18</v>
      </c>
      <c r="L99" t="s">
        <v>21</v>
      </c>
      <c r="M99" t="s">
        <v>161</v>
      </c>
      <c r="N99" t="s">
        <v>23</v>
      </c>
      <c r="O99" t="s">
        <v>24</v>
      </c>
      <c r="P99" t="str">
        <f>IF(IPL_Matches_2008_2020[[#This Row],[winner]]=IPL_Matches_2008_2020[[#This Row],[toss_winner]],"Yes","No")</f>
        <v>Yes</v>
      </c>
    </row>
    <row r="100" spans="1:16" x14ac:dyDescent="0.3">
      <c r="A100">
        <v>392215</v>
      </c>
      <c r="B100" t="s">
        <v>166</v>
      </c>
      <c r="C100" s="1">
        <v>39941</v>
      </c>
      <c r="D100">
        <v>2009</v>
      </c>
      <c r="E100" t="s">
        <v>119</v>
      </c>
      <c r="F100" t="s">
        <v>167</v>
      </c>
      <c r="G100" t="s">
        <v>41</v>
      </c>
      <c r="H100" t="s">
        <v>64</v>
      </c>
      <c r="I100" t="s">
        <v>64</v>
      </c>
      <c r="J100" t="s">
        <v>20</v>
      </c>
      <c r="K100" t="s">
        <v>41</v>
      </c>
      <c r="L100" t="s">
        <v>21</v>
      </c>
      <c r="M100" t="s">
        <v>161</v>
      </c>
      <c r="N100" t="s">
        <v>23</v>
      </c>
      <c r="O100" t="s">
        <v>24</v>
      </c>
      <c r="P100" t="str">
        <f>IF(IPL_Matches_2008_2020[[#This Row],[winner]]=IPL_Matches_2008_2020[[#This Row],[toss_winner]],"Yes","No")</f>
        <v>No</v>
      </c>
    </row>
    <row r="101" spans="1:16" x14ac:dyDescent="0.3">
      <c r="A101">
        <v>392217</v>
      </c>
      <c r="B101" t="s">
        <v>168</v>
      </c>
      <c r="C101" s="1">
        <v>39942</v>
      </c>
      <c r="D101">
        <v>2009</v>
      </c>
      <c r="E101" t="s">
        <v>169</v>
      </c>
      <c r="F101" t="s">
        <v>170</v>
      </c>
      <c r="G101" t="s">
        <v>45</v>
      </c>
      <c r="H101" t="s">
        <v>18</v>
      </c>
      <c r="I101" t="s">
        <v>18</v>
      </c>
      <c r="J101" t="s">
        <v>20</v>
      </c>
      <c r="K101" t="s">
        <v>45</v>
      </c>
      <c r="L101" t="s">
        <v>21</v>
      </c>
      <c r="M101" t="s">
        <v>161</v>
      </c>
      <c r="N101" t="s">
        <v>23</v>
      </c>
      <c r="O101" t="s">
        <v>24</v>
      </c>
      <c r="P101" t="str">
        <f>IF(IPL_Matches_2008_2020[[#This Row],[winner]]=IPL_Matches_2008_2020[[#This Row],[toss_winner]],"Yes","No")</f>
        <v>No</v>
      </c>
    </row>
    <row r="102" spans="1:16" x14ac:dyDescent="0.3">
      <c r="A102">
        <v>392219</v>
      </c>
      <c r="B102" t="s">
        <v>54</v>
      </c>
      <c r="C102" s="1">
        <v>39943</v>
      </c>
      <c r="D102">
        <v>2009</v>
      </c>
      <c r="E102" t="s">
        <v>88</v>
      </c>
      <c r="F102" t="s">
        <v>56</v>
      </c>
      <c r="G102" t="s">
        <v>41</v>
      </c>
      <c r="H102" t="s">
        <v>33</v>
      </c>
      <c r="I102" t="s">
        <v>41</v>
      </c>
      <c r="J102" t="s">
        <v>29</v>
      </c>
      <c r="K102" t="s">
        <v>41</v>
      </c>
      <c r="L102" t="s">
        <v>21</v>
      </c>
      <c r="M102" t="s">
        <v>161</v>
      </c>
      <c r="N102" t="s">
        <v>23</v>
      </c>
      <c r="O102" t="s">
        <v>24</v>
      </c>
      <c r="P102" t="str">
        <f>IF(IPL_Matches_2008_2020[[#This Row],[winner]]=IPL_Matches_2008_2020[[#This Row],[toss_winner]],"Yes","No")</f>
        <v>Yes</v>
      </c>
    </row>
    <row r="103" spans="1:16" x14ac:dyDescent="0.3">
      <c r="A103">
        <v>392227</v>
      </c>
      <c r="B103" t="s">
        <v>38</v>
      </c>
      <c r="C103" s="1">
        <v>39949</v>
      </c>
      <c r="D103">
        <v>2009</v>
      </c>
      <c r="E103" t="s">
        <v>171</v>
      </c>
      <c r="F103" t="s">
        <v>40</v>
      </c>
      <c r="G103" t="s">
        <v>45</v>
      </c>
      <c r="H103" t="s">
        <v>64</v>
      </c>
      <c r="I103" t="s">
        <v>64</v>
      </c>
      <c r="J103" t="s">
        <v>20</v>
      </c>
      <c r="K103" t="s">
        <v>45</v>
      </c>
      <c r="L103" t="s">
        <v>21</v>
      </c>
      <c r="M103" t="s">
        <v>161</v>
      </c>
      <c r="N103" t="s">
        <v>23</v>
      </c>
      <c r="O103" t="s">
        <v>24</v>
      </c>
      <c r="P103" t="str">
        <f>IF(IPL_Matches_2008_2020[[#This Row],[winner]]=IPL_Matches_2008_2020[[#This Row],[toss_winner]],"Yes","No")</f>
        <v>No</v>
      </c>
    </row>
    <row r="104" spans="1:16" x14ac:dyDescent="0.3">
      <c r="A104">
        <v>392231</v>
      </c>
      <c r="B104" t="s">
        <v>46</v>
      </c>
      <c r="C104" s="1">
        <v>39951</v>
      </c>
      <c r="D104">
        <v>2009</v>
      </c>
      <c r="E104" t="s">
        <v>172</v>
      </c>
      <c r="F104" t="s">
        <v>48</v>
      </c>
      <c r="G104" t="s">
        <v>45</v>
      </c>
      <c r="H104" t="s">
        <v>33</v>
      </c>
      <c r="I104" t="s">
        <v>45</v>
      </c>
      <c r="J104" t="s">
        <v>20</v>
      </c>
      <c r="K104" t="s">
        <v>33</v>
      </c>
      <c r="L104" t="s">
        <v>21</v>
      </c>
      <c r="M104" t="s">
        <v>161</v>
      </c>
      <c r="N104" t="s">
        <v>23</v>
      </c>
      <c r="O104" t="s">
        <v>24</v>
      </c>
      <c r="P104" t="str">
        <f>IF(IPL_Matches_2008_2020[[#This Row],[winner]]=IPL_Matches_2008_2020[[#This Row],[toss_winner]],"Yes","No")</f>
        <v>No</v>
      </c>
    </row>
    <row r="105" spans="1:16" x14ac:dyDescent="0.3">
      <c r="A105">
        <v>392232</v>
      </c>
      <c r="B105" t="s">
        <v>54</v>
      </c>
      <c r="C105" s="1">
        <v>39952</v>
      </c>
      <c r="D105">
        <v>2009</v>
      </c>
      <c r="E105" t="s">
        <v>95</v>
      </c>
      <c r="F105" t="s">
        <v>56</v>
      </c>
      <c r="G105" t="s">
        <v>28</v>
      </c>
      <c r="H105" t="s">
        <v>41</v>
      </c>
      <c r="I105" t="s">
        <v>41</v>
      </c>
      <c r="J105" t="s">
        <v>20</v>
      </c>
      <c r="K105" t="s">
        <v>28</v>
      </c>
      <c r="L105" t="s">
        <v>21</v>
      </c>
      <c r="M105" t="s">
        <v>161</v>
      </c>
      <c r="N105" t="s">
        <v>23</v>
      </c>
      <c r="O105" t="s">
        <v>24</v>
      </c>
      <c r="P105" t="str">
        <f>IF(IPL_Matches_2008_2020[[#This Row],[winner]]=IPL_Matches_2008_2020[[#This Row],[toss_winner]],"Yes","No")</f>
        <v>No</v>
      </c>
    </row>
    <row r="106" spans="1:16" x14ac:dyDescent="0.3">
      <c r="A106">
        <v>419109</v>
      </c>
      <c r="B106" t="s">
        <v>30</v>
      </c>
      <c r="C106" s="1">
        <v>40251</v>
      </c>
      <c r="D106">
        <v>2010</v>
      </c>
      <c r="E106" t="s">
        <v>173</v>
      </c>
      <c r="F106" t="s">
        <v>32</v>
      </c>
      <c r="G106" t="s">
        <v>33</v>
      </c>
      <c r="H106" t="s">
        <v>28</v>
      </c>
      <c r="I106" t="s">
        <v>33</v>
      </c>
      <c r="J106" t="s">
        <v>29</v>
      </c>
      <c r="K106" t="s">
        <v>33</v>
      </c>
      <c r="L106" t="s">
        <v>21</v>
      </c>
      <c r="M106" t="s">
        <v>161</v>
      </c>
      <c r="N106" t="s">
        <v>23</v>
      </c>
      <c r="O106" t="s">
        <v>24</v>
      </c>
      <c r="P106" t="str">
        <f>IF(IPL_Matches_2008_2020[[#This Row],[winner]]=IPL_Matches_2008_2020[[#This Row],[toss_winner]],"Yes","No")</f>
        <v>Yes</v>
      </c>
    </row>
    <row r="107" spans="1:16" x14ac:dyDescent="0.3">
      <c r="A107">
        <v>419119</v>
      </c>
      <c r="B107" t="s">
        <v>87</v>
      </c>
      <c r="C107" s="1">
        <v>40257</v>
      </c>
      <c r="D107">
        <v>2010</v>
      </c>
      <c r="E107" t="s">
        <v>95</v>
      </c>
      <c r="F107" t="s">
        <v>174</v>
      </c>
      <c r="G107" t="s">
        <v>64</v>
      </c>
      <c r="H107" t="s">
        <v>28</v>
      </c>
      <c r="I107" t="s">
        <v>64</v>
      </c>
      <c r="J107" t="s">
        <v>20</v>
      </c>
      <c r="K107" t="s">
        <v>28</v>
      </c>
      <c r="L107" t="s">
        <v>21</v>
      </c>
      <c r="M107" t="s">
        <v>161</v>
      </c>
      <c r="N107" t="s">
        <v>23</v>
      </c>
      <c r="O107" t="s">
        <v>24</v>
      </c>
      <c r="P107" t="str">
        <f>IF(IPL_Matches_2008_2020[[#This Row],[winner]]=IPL_Matches_2008_2020[[#This Row],[toss_winner]],"Yes","No")</f>
        <v>No</v>
      </c>
    </row>
    <row r="108" spans="1:16" x14ac:dyDescent="0.3">
      <c r="A108">
        <v>419122</v>
      </c>
      <c r="B108" t="s">
        <v>87</v>
      </c>
      <c r="C108" s="1">
        <v>40259</v>
      </c>
      <c r="D108">
        <v>2010</v>
      </c>
      <c r="E108" t="s">
        <v>175</v>
      </c>
      <c r="F108" t="s">
        <v>174</v>
      </c>
      <c r="G108" t="s">
        <v>64</v>
      </c>
      <c r="H108" t="s">
        <v>33</v>
      </c>
      <c r="I108" t="s">
        <v>33</v>
      </c>
      <c r="J108" t="s">
        <v>20</v>
      </c>
      <c r="K108" t="s">
        <v>64</v>
      </c>
      <c r="L108" t="s">
        <v>21</v>
      </c>
      <c r="M108" t="s">
        <v>161</v>
      </c>
      <c r="N108" t="s">
        <v>23</v>
      </c>
      <c r="O108" t="s">
        <v>24</v>
      </c>
      <c r="P108" t="str">
        <f>IF(IPL_Matches_2008_2020[[#This Row],[winner]]=IPL_Matches_2008_2020[[#This Row],[toss_winner]],"Yes","No")</f>
        <v>No</v>
      </c>
    </row>
    <row r="109" spans="1:16" x14ac:dyDescent="0.3">
      <c r="A109">
        <v>419145</v>
      </c>
      <c r="B109" t="s">
        <v>25</v>
      </c>
      <c r="C109" s="1">
        <v>40276</v>
      </c>
      <c r="D109">
        <v>2010</v>
      </c>
      <c r="E109" t="s">
        <v>176</v>
      </c>
      <c r="F109" t="s">
        <v>27</v>
      </c>
      <c r="G109" t="s">
        <v>28</v>
      </c>
      <c r="H109" t="s">
        <v>37</v>
      </c>
      <c r="I109" t="s">
        <v>37</v>
      </c>
      <c r="J109" t="s">
        <v>29</v>
      </c>
      <c r="K109" t="s">
        <v>37</v>
      </c>
      <c r="L109" t="s">
        <v>21</v>
      </c>
      <c r="M109" t="s">
        <v>161</v>
      </c>
      <c r="N109" t="s">
        <v>23</v>
      </c>
      <c r="O109" t="s">
        <v>24</v>
      </c>
      <c r="P109" t="str">
        <f>IF(IPL_Matches_2008_2020[[#This Row],[winner]]=IPL_Matches_2008_2020[[#This Row],[toss_winner]],"Yes","No")</f>
        <v>Yes</v>
      </c>
    </row>
    <row r="110" spans="1:16" x14ac:dyDescent="0.3">
      <c r="A110">
        <v>419148</v>
      </c>
      <c r="B110" t="s">
        <v>25</v>
      </c>
      <c r="C110" s="1">
        <v>40278</v>
      </c>
      <c r="D110">
        <v>2010</v>
      </c>
      <c r="E110" t="s">
        <v>177</v>
      </c>
      <c r="F110" t="s">
        <v>27</v>
      </c>
      <c r="G110" t="s">
        <v>28</v>
      </c>
      <c r="H110" t="s">
        <v>33</v>
      </c>
      <c r="I110" t="s">
        <v>28</v>
      </c>
      <c r="J110" t="s">
        <v>29</v>
      </c>
      <c r="K110" t="s">
        <v>28</v>
      </c>
      <c r="L110" t="s">
        <v>21</v>
      </c>
      <c r="M110" t="s">
        <v>161</v>
      </c>
      <c r="N110" t="s">
        <v>23</v>
      </c>
      <c r="O110" t="s">
        <v>24</v>
      </c>
      <c r="P110" t="str">
        <f>IF(IPL_Matches_2008_2020[[#This Row],[winner]]=IPL_Matches_2008_2020[[#This Row],[toss_winner]],"Yes","No")</f>
        <v>Yes</v>
      </c>
    </row>
    <row r="111" spans="1:16" x14ac:dyDescent="0.3">
      <c r="A111">
        <v>419149</v>
      </c>
      <c r="B111" t="s">
        <v>94</v>
      </c>
      <c r="C111" s="1">
        <v>40279</v>
      </c>
      <c r="D111">
        <v>2010</v>
      </c>
      <c r="E111" t="s">
        <v>178</v>
      </c>
      <c r="F111" t="s">
        <v>96</v>
      </c>
      <c r="G111" t="s">
        <v>41</v>
      </c>
      <c r="H111" t="s">
        <v>19</v>
      </c>
      <c r="I111" t="s">
        <v>41</v>
      </c>
      <c r="J111" t="s">
        <v>20</v>
      </c>
      <c r="K111" t="s">
        <v>19</v>
      </c>
      <c r="L111" t="s">
        <v>21</v>
      </c>
      <c r="M111" t="s">
        <v>161</v>
      </c>
      <c r="N111" t="s">
        <v>23</v>
      </c>
      <c r="O111" t="s">
        <v>24</v>
      </c>
      <c r="P111" t="str">
        <f>IF(IPL_Matches_2008_2020[[#This Row],[winner]]=IPL_Matches_2008_2020[[#This Row],[toss_winner]],"Yes","No")</f>
        <v>No</v>
      </c>
    </row>
    <row r="112" spans="1:16" x14ac:dyDescent="0.3">
      <c r="A112">
        <v>501202</v>
      </c>
      <c r="B112" t="s">
        <v>87</v>
      </c>
      <c r="C112" s="1">
        <v>40643</v>
      </c>
      <c r="D112">
        <v>2011</v>
      </c>
      <c r="E112" t="s">
        <v>179</v>
      </c>
      <c r="F112" t="s">
        <v>89</v>
      </c>
      <c r="G112" t="s">
        <v>80</v>
      </c>
      <c r="H112" t="s">
        <v>19</v>
      </c>
      <c r="I112" t="s">
        <v>19</v>
      </c>
      <c r="J112" t="s">
        <v>20</v>
      </c>
      <c r="K112" t="s">
        <v>80</v>
      </c>
      <c r="L112" t="s">
        <v>21</v>
      </c>
      <c r="M112" t="s">
        <v>161</v>
      </c>
      <c r="N112" t="s">
        <v>23</v>
      </c>
      <c r="O112" t="s">
        <v>24</v>
      </c>
      <c r="P112" t="str">
        <f>IF(IPL_Matches_2008_2020[[#This Row],[winner]]=IPL_Matches_2008_2020[[#This Row],[toss_winner]],"Yes","No")</f>
        <v>No</v>
      </c>
    </row>
    <row r="113" spans="1:16" x14ac:dyDescent="0.3">
      <c r="A113">
        <v>501218</v>
      </c>
      <c r="B113" t="s">
        <v>87</v>
      </c>
      <c r="C113" s="1">
        <v>40653</v>
      </c>
      <c r="D113">
        <v>2011</v>
      </c>
      <c r="E113" t="s">
        <v>180</v>
      </c>
      <c r="F113" t="s">
        <v>91</v>
      </c>
      <c r="G113" t="s">
        <v>64</v>
      </c>
      <c r="H113" t="s">
        <v>80</v>
      </c>
      <c r="I113" t="s">
        <v>80</v>
      </c>
      <c r="J113" t="s">
        <v>20</v>
      </c>
      <c r="K113" t="s">
        <v>64</v>
      </c>
      <c r="L113" t="s">
        <v>21</v>
      </c>
      <c r="M113" t="s">
        <v>161</v>
      </c>
      <c r="N113" t="s">
        <v>23</v>
      </c>
      <c r="O113" t="s">
        <v>24</v>
      </c>
      <c r="P113" t="str">
        <f>IF(IPL_Matches_2008_2020[[#This Row],[winner]]=IPL_Matches_2008_2020[[#This Row],[toss_winner]],"Yes","No")</f>
        <v>No</v>
      </c>
    </row>
    <row r="114" spans="1:16" x14ac:dyDescent="0.3">
      <c r="A114">
        <v>501231</v>
      </c>
      <c r="B114" t="s">
        <v>15</v>
      </c>
      <c r="C114" s="1">
        <v>40662</v>
      </c>
      <c r="D114">
        <v>2011</v>
      </c>
      <c r="E114" t="s">
        <v>181</v>
      </c>
      <c r="F114" t="s">
        <v>17</v>
      </c>
      <c r="G114" t="s">
        <v>18</v>
      </c>
      <c r="H114" t="s">
        <v>64</v>
      </c>
      <c r="I114" t="s">
        <v>18</v>
      </c>
      <c r="J114" t="s">
        <v>29</v>
      </c>
      <c r="K114" t="s">
        <v>18</v>
      </c>
      <c r="L114" t="s">
        <v>21</v>
      </c>
      <c r="M114" t="s">
        <v>161</v>
      </c>
      <c r="N114" t="s">
        <v>23</v>
      </c>
      <c r="O114" t="s">
        <v>24</v>
      </c>
      <c r="P114" t="str">
        <f>IF(IPL_Matches_2008_2020[[#This Row],[winner]]=IPL_Matches_2008_2020[[#This Row],[toss_winner]],"Yes","No")</f>
        <v>Yes</v>
      </c>
    </row>
    <row r="115" spans="1:16" x14ac:dyDescent="0.3">
      <c r="A115">
        <v>501238</v>
      </c>
      <c r="B115" t="s">
        <v>94</v>
      </c>
      <c r="C115" s="1">
        <v>40665</v>
      </c>
      <c r="D115">
        <v>2011</v>
      </c>
      <c r="E115" t="s">
        <v>182</v>
      </c>
      <c r="F115" t="s">
        <v>96</v>
      </c>
      <c r="G115" t="s">
        <v>41</v>
      </c>
      <c r="H115" t="s">
        <v>77</v>
      </c>
      <c r="I115" t="s">
        <v>77</v>
      </c>
      <c r="J115" t="s">
        <v>29</v>
      </c>
      <c r="K115" t="s">
        <v>77</v>
      </c>
      <c r="L115" t="s">
        <v>21</v>
      </c>
      <c r="M115" t="s">
        <v>161</v>
      </c>
      <c r="N115" t="s">
        <v>23</v>
      </c>
      <c r="O115" t="s">
        <v>24</v>
      </c>
      <c r="P115" t="str">
        <f>IF(IPL_Matches_2008_2020[[#This Row],[winner]]=IPL_Matches_2008_2020[[#This Row],[toss_winner]],"Yes","No")</f>
        <v>Yes</v>
      </c>
    </row>
    <row r="116" spans="1:16" x14ac:dyDescent="0.3">
      <c r="A116">
        <v>501262</v>
      </c>
      <c r="B116" t="s">
        <v>87</v>
      </c>
      <c r="C116" s="1">
        <v>40682</v>
      </c>
      <c r="D116">
        <v>2011</v>
      </c>
      <c r="E116" t="s">
        <v>31</v>
      </c>
      <c r="F116" t="s">
        <v>89</v>
      </c>
      <c r="G116" t="s">
        <v>80</v>
      </c>
      <c r="H116" t="s">
        <v>33</v>
      </c>
      <c r="I116" t="s">
        <v>33</v>
      </c>
      <c r="J116" t="s">
        <v>29</v>
      </c>
      <c r="K116" t="s">
        <v>33</v>
      </c>
      <c r="L116" t="s">
        <v>21</v>
      </c>
      <c r="M116" t="s">
        <v>161</v>
      </c>
      <c r="N116" t="s">
        <v>23</v>
      </c>
      <c r="O116" t="s">
        <v>24</v>
      </c>
      <c r="P116" t="str">
        <f>IF(IPL_Matches_2008_2020[[#This Row],[winner]]=IPL_Matches_2008_2020[[#This Row],[toss_winner]],"Yes","No")</f>
        <v>Yes</v>
      </c>
    </row>
    <row r="117" spans="1:16" x14ac:dyDescent="0.3">
      <c r="A117">
        <v>548319</v>
      </c>
      <c r="B117" t="s">
        <v>34</v>
      </c>
      <c r="C117" s="1">
        <v>41011</v>
      </c>
      <c r="D117">
        <v>2012</v>
      </c>
      <c r="E117" t="s">
        <v>183</v>
      </c>
      <c r="F117" t="s">
        <v>36</v>
      </c>
      <c r="G117" t="s">
        <v>19</v>
      </c>
      <c r="H117" t="s">
        <v>80</v>
      </c>
      <c r="I117" t="s">
        <v>19</v>
      </c>
      <c r="J117" t="s">
        <v>29</v>
      </c>
      <c r="K117" t="s">
        <v>19</v>
      </c>
      <c r="L117" t="s">
        <v>21</v>
      </c>
      <c r="M117" t="s">
        <v>161</v>
      </c>
      <c r="N117" t="s">
        <v>23</v>
      </c>
      <c r="O117" t="s">
        <v>24</v>
      </c>
      <c r="P117" t="str">
        <f>IF(IPL_Matches_2008_2020[[#This Row],[winner]]=IPL_Matches_2008_2020[[#This Row],[toss_winner]],"Yes","No")</f>
        <v>Yes</v>
      </c>
    </row>
    <row r="118" spans="1:16" x14ac:dyDescent="0.3">
      <c r="A118">
        <v>548322</v>
      </c>
      <c r="B118" t="s">
        <v>137</v>
      </c>
      <c r="C118" s="1">
        <v>41013</v>
      </c>
      <c r="D118">
        <v>2012</v>
      </c>
      <c r="E118" t="s">
        <v>184</v>
      </c>
      <c r="F118" t="s">
        <v>185</v>
      </c>
      <c r="G118" t="s">
        <v>80</v>
      </c>
      <c r="H118" t="s">
        <v>45</v>
      </c>
      <c r="I118" t="s">
        <v>45</v>
      </c>
      <c r="J118" t="s">
        <v>20</v>
      </c>
      <c r="K118" t="s">
        <v>80</v>
      </c>
      <c r="L118" t="s">
        <v>21</v>
      </c>
      <c r="M118" t="s">
        <v>161</v>
      </c>
      <c r="N118" t="s">
        <v>23</v>
      </c>
      <c r="O118" t="s">
        <v>24</v>
      </c>
      <c r="P118" t="str">
        <f>IF(IPL_Matches_2008_2020[[#This Row],[winner]]=IPL_Matches_2008_2020[[#This Row],[toss_winner]],"Yes","No")</f>
        <v>No</v>
      </c>
    </row>
    <row r="119" spans="1:16" x14ac:dyDescent="0.3">
      <c r="A119">
        <v>548325</v>
      </c>
      <c r="B119" t="s">
        <v>87</v>
      </c>
      <c r="C119" s="1">
        <v>41015</v>
      </c>
      <c r="D119">
        <v>2012</v>
      </c>
      <c r="E119" t="s">
        <v>186</v>
      </c>
      <c r="F119" t="s">
        <v>91</v>
      </c>
      <c r="G119" t="s">
        <v>64</v>
      </c>
      <c r="H119" t="s">
        <v>41</v>
      </c>
      <c r="I119" t="s">
        <v>41</v>
      </c>
      <c r="J119" t="s">
        <v>29</v>
      </c>
      <c r="K119" t="s">
        <v>41</v>
      </c>
      <c r="L119" t="s">
        <v>21</v>
      </c>
      <c r="M119" t="s">
        <v>161</v>
      </c>
      <c r="N119" t="s">
        <v>23</v>
      </c>
      <c r="O119" t="s">
        <v>24</v>
      </c>
      <c r="P119" t="str">
        <f>IF(IPL_Matches_2008_2020[[#This Row],[winner]]=IPL_Matches_2008_2020[[#This Row],[toss_winner]],"Yes","No")</f>
        <v>Yes</v>
      </c>
    </row>
    <row r="120" spans="1:16" x14ac:dyDescent="0.3">
      <c r="A120">
        <v>548332</v>
      </c>
      <c r="B120" t="s">
        <v>68</v>
      </c>
      <c r="C120" s="1">
        <v>41020</v>
      </c>
      <c r="D120">
        <v>2012</v>
      </c>
      <c r="E120" t="s">
        <v>153</v>
      </c>
      <c r="F120" t="s">
        <v>70</v>
      </c>
      <c r="G120" t="s">
        <v>45</v>
      </c>
      <c r="H120" t="s">
        <v>18</v>
      </c>
      <c r="I120" t="s">
        <v>18</v>
      </c>
      <c r="J120" t="s">
        <v>20</v>
      </c>
      <c r="K120" t="s">
        <v>45</v>
      </c>
      <c r="L120" t="s">
        <v>21</v>
      </c>
      <c r="M120" t="s">
        <v>161</v>
      </c>
      <c r="N120" t="s">
        <v>23</v>
      </c>
      <c r="O120" t="s">
        <v>24</v>
      </c>
      <c r="P120" t="str">
        <f>IF(IPL_Matches_2008_2020[[#This Row],[winner]]=IPL_Matches_2008_2020[[#This Row],[toss_winner]],"Yes","No")</f>
        <v>No</v>
      </c>
    </row>
    <row r="121" spans="1:16" x14ac:dyDescent="0.3">
      <c r="A121">
        <v>548358</v>
      </c>
      <c r="B121" t="s">
        <v>137</v>
      </c>
      <c r="C121" s="1">
        <v>41037</v>
      </c>
      <c r="D121">
        <v>2012</v>
      </c>
      <c r="E121" t="s">
        <v>16</v>
      </c>
      <c r="F121" t="s">
        <v>185</v>
      </c>
      <c r="G121" t="s">
        <v>80</v>
      </c>
      <c r="H121" t="s">
        <v>18</v>
      </c>
      <c r="I121" t="s">
        <v>80</v>
      </c>
      <c r="J121" t="s">
        <v>20</v>
      </c>
      <c r="K121" t="s">
        <v>18</v>
      </c>
      <c r="L121" t="s">
        <v>21</v>
      </c>
      <c r="M121" t="s">
        <v>161</v>
      </c>
      <c r="N121" t="s">
        <v>23</v>
      </c>
      <c r="O121" t="s">
        <v>24</v>
      </c>
      <c r="P121" t="str">
        <f>IF(IPL_Matches_2008_2020[[#This Row],[winner]]=IPL_Matches_2008_2020[[#This Row],[toss_winner]],"Yes","No")</f>
        <v>No</v>
      </c>
    </row>
    <row r="122" spans="1:16" x14ac:dyDescent="0.3">
      <c r="A122">
        <v>598009</v>
      </c>
      <c r="B122" t="s">
        <v>137</v>
      </c>
      <c r="C122" s="1">
        <v>41375</v>
      </c>
      <c r="D122">
        <v>2013</v>
      </c>
      <c r="E122" t="s">
        <v>187</v>
      </c>
      <c r="F122" t="s">
        <v>185</v>
      </c>
      <c r="G122" t="s">
        <v>80</v>
      </c>
      <c r="H122" t="s">
        <v>18</v>
      </c>
      <c r="I122" t="s">
        <v>18</v>
      </c>
      <c r="J122" t="s">
        <v>20</v>
      </c>
      <c r="K122" t="s">
        <v>80</v>
      </c>
      <c r="L122" t="s">
        <v>21</v>
      </c>
      <c r="M122" t="s">
        <v>161</v>
      </c>
      <c r="N122" t="s">
        <v>23</v>
      </c>
      <c r="O122" t="s">
        <v>24</v>
      </c>
      <c r="P122" t="str">
        <f>IF(IPL_Matches_2008_2020[[#This Row],[winner]]=IPL_Matches_2008_2020[[#This Row],[toss_winner]],"Yes","No")</f>
        <v>No</v>
      </c>
    </row>
    <row r="123" spans="1:16" x14ac:dyDescent="0.3">
      <c r="A123">
        <v>598023</v>
      </c>
      <c r="B123" t="s">
        <v>25</v>
      </c>
      <c r="C123" s="1">
        <v>41384</v>
      </c>
      <c r="D123">
        <v>2013</v>
      </c>
      <c r="E123" t="s">
        <v>177</v>
      </c>
      <c r="F123" t="s">
        <v>27</v>
      </c>
      <c r="G123" t="s">
        <v>28</v>
      </c>
      <c r="H123" t="s">
        <v>18</v>
      </c>
      <c r="I123" t="s">
        <v>28</v>
      </c>
      <c r="J123" t="s">
        <v>29</v>
      </c>
      <c r="K123" t="s">
        <v>28</v>
      </c>
      <c r="L123" t="s">
        <v>21</v>
      </c>
      <c r="M123" t="s">
        <v>161</v>
      </c>
      <c r="N123" t="s">
        <v>23</v>
      </c>
      <c r="O123" t="s">
        <v>24</v>
      </c>
      <c r="P123" t="str">
        <f>IF(IPL_Matches_2008_2020[[#This Row],[winner]]=IPL_Matches_2008_2020[[#This Row],[toss_winner]],"Yes","No")</f>
        <v>Yes</v>
      </c>
    </row>
    <row r="124" spans="1:16" x14ac:dyDescent="0.3">
      <c r="A124">
        <v>598025</v>
      </c>
      <c r="B124" t="s">
        <v>34</v>
      </c>
      <c r="C124" s="1">
        <v>41385</v>
      </c>
      <c r="D124">
        <v>2013</v>
      </c>
      <c r="E124" t="s">
        <v>102</v>
      </c>
      <c r="F124" t="s">
        <v>36</v>
      </c>
      <c r="G124" t="s">
        <v>19</v>
      </c>
      <c r="H124" t="s">
        <v>80</v>
      </c>
      <c r="I124" t="s">
        <v>19</v>
      </c>
      <c r="J124" t="s">
        <v>29</v>
      </c>
      <c r="K124" t="s">
        <v>19</v>
      </c>
      <c r="L124" t="s">
        <v>21</v>
      </c>
      <c r="M124" t="s">
        <v>161</v>
      </c>
      <c r="N124" t="s">
        <v>23</v>
      </c>
      <c r="O124" t="s">
        <v>24</v>
      </c>
      <c r="P124" t="str">
        <f>IF(IPL_Matches_2008_2020[[#This Row],[winner]]=IPL_Matches_2008_2020[[#This Row],[toss_winner]],"Yes","No")</f>
        <v>Yes</v>
      </c>
    </row>
    <row r="125" spans="1:16" x14ac:dyDescent="0.3">
      <c r="A125">
        <v>598039</v>
      </c>
      <c r="B125" t="s">
        <v>81</v>
      </c>
      <c r="C125" s="1">
        <v>41395</v>
      </c>
      <c r="D125">
        <v>2013</v>
      </c>
      <c r="E125" t="s">
        <v>188</v>
      </c>
      <c r="F125" t="s">
        <v>83</v>
      </c>
      <c r="G125" t="s">
        <v>101</v>
      </c>
      <c r="H125" t="s">
        <v>64</v>
      </c>
      <c r="I125" t="s">
        <v>64</v>
      </c>
      <c r="J125" t="s">
        <v>20</v>
      </c>
      <c r="K125" t="s">
        <v>101</v>
      </c>
      <c r="L125" t="s">
        <v>21</v>
      </c>
      <c r="M125" t="s">
        <v>161</v>
      </c>
      <c r="N125" t="s">
        <v>23</v>
      </c>
      <c r="O125" t="s">
        <v>24</v>
      </c>
      <c r="P125" t="str">
        <f>IF(IPL_Matches_2008_2020[[#This Row],[winner]]=IPL_Matches_2008_2020[[#This Row],[toss_winner]],"Yes","No")</f>
        <v>No</v>
      </c>
    </row>
    <row r="126" spans="1:16" x14ac:dyDescent="0.3">
      <c r="A126">
        <v>598040</v>
      </c>
      <c r="B126" t="s">
        <v>121</v>
      </c>
      <c r="C126" s="1">
        <v>41395</v>
      </c>
      <c r="D126">
        <v>2013</v>
      </c>
      <c r="E126" t="s">
        <v>114</v>
      </c>
      <c r="F126" t="s">
        <v>123</v>
      </c>
      <c r="G126" t="s">
        <v>41</v>
      </c>
      <c r="H126" t="s">
        <v>33</v>
      </c>
      <c r="I126" t="s">
        <v>33</v>
      </c>
      <c r="J126" t="s">
        <v>20</v>
      </c>
      <c r="K126" t="s">
        <v>41</v>
      </c>
      <c r="L126" t="s">
        <v>21</v>
      </c>
      <c r="M126" t="s">
        <v>161</v>
      </c>
      <c r="N126" t="s">
        <v>23</v>
      </c>
      <c r="O126" t="s">
        <v>24</v>
      </c>
      <c r="P126" t="str">
        <f>IF(IPL_Matches_2008_2020[[#This Row],[winner]]=IPL_Matches_2008_2020[[#This Row],[toss_winner]],"Yes","No")</f>
        <v>No</v>
      </c>
    </row>
    <row r="127" spans="1:16" x14ac:dyDescent="0.3">
      <c r="A127">
        <v>598045</v>
      </c>
      <c r="B127" t="s">
        <v>25</v>
      </c>
      <c r="C127" s="1">
        <v>41408</v>
      </c>
      <c r="D127">
        <v>2013</v>
      </c>
      <c r="E127" t="s">
        <v>57</v>
      </c>
      <c r="F127" t="s">
        <v>27</v>
      </c>
      <c r="G127" t="s">
        <v>28</v>
      </c>
      <c r="H127" t="s">
        <v>19</v>
      </c>
      <c r="I127" t="s">
        <v>19</v>
      </c>
      <c r="J127" t="s">
        <v>29</v>
      </c>
      <c r="K127" t="s">
        <v>19</v>
      </c>
      <c r="L127" t="s">
        <v>21</v>
      </c>
      <c r="M127" t="s">
        <v>161</v>
      </c>
      <c r="N127" t="s">
        <v>23</v>
      </c>
      <c r="O127" t="s">
        <v>24</v>
      </c>
      <c r="P127" t="str">
        <f>IF(IPL_Matches_2008_2020[[#This Row],[winner]]=IPL_Matches_2008_2020[[#This Row],[toss_winner]],"Yes","No")</f>
        <v>Yes</v>
      </c>
    </row>
    <row r="128" spans="1:16" x14ac:dyDescent="0.3">
      <c r="A128">
        <v>598048</v>
      </c>
      <c r="B128" t="s">
        <v>25</v>
      </c>
      <c r="C128" s="1">
        <v>41373</v>
      </c>
      <c r="D128">
        <v>2013</v>
      </c>
      <c r="E128" t="s">
        <v>128</v>
      </c>
      <c r="F128" t="s">
        <v>27</v>
      </c>
      <c r="G128" t="s">
        <v>28</v>
      </c>
      <c r="H128" t="s">
        <v>101</v>
      </c>
      <c r="I128" t="s">
        <v>101</v>
      </c>
      <c r="J128" t="s">
        <v>20</v>
      </c>
      <c r="K128" t="s">
        <v>28</v>
      </c>
      <c r="L128" t="s">
        <v>21</v>
      </c>
      <c r="M128" t="s">
        <v>161</v>
      </c>
      <c r="N128" t="s">
        <v>23</v>
      </c>
      <c r="O128" t="s">
        <v>24</v>
      </c>
      <c r="P128" t="str">
        <f>IF(IPL_Matches_2008_2020[[#This Row],[winner]]=IPL_Matches_2008_2020[[#This Row],[toss_winner]],"Yes","No")</f>
        <v>No</v>
      </c>
    </row>
    <row r="129" spans="1:16" x14ac:dyDescent="0.3">
      <c r="A129">
        <v>598060</v>
      </c>
      <c r="B129" t="s">
        <v>87</v>
      </c>
      <c r="C129" s="1">
        <v>41407</v>
      </c>
      <c r="D129">
        <v>2013</v>
      </c>
      <c r="E129" t="s">
        <v>189</v>
      </c>
      <c r="F129" t="s">
        <v>91</v>
      </c>
      <c r="G129" t="s">
        <v>64</v>
      </c>
      <c r="H129" t="s">
        <v>101</v>
      </c>
      <c r="I129" t="s">
        <v>101</v>
      </c>
      <c r="J129" t="s">
        <v>20</v>
      </c>
      <c r="K129" t="s">
        <v>64</v>
      </c>
      <c r="L129" t="s">
        <v>21</v>
      </c>
      <c r="M129" t="s">
        <v>161</v>
      </c>
      <c r="N129" t="s">
        <v>23</v>
      </c>
      <c r="O129" t="s">
        <v>24</v>
      </c>
      <c r="P129" t="str">
        <f>IF(IPL_Matches_2008_2020[[#This Row],[winner]]=IPL_Matches_2008_2020[[#This Row],[toss_winner]],"Yes","No")</f>
        <v>No</v>
      </c>
    </row>
    <row r="130" spans="1:16" x14ac:dyDescent="0.3">
      <c r="A130">
        <v>729287</v>
      </c>
      <c r="B130" t="s">
        <v>24</v>
      </c>
      <c r="C130" s="1">
        <v>41748</v>
      </c>
      <c r="D130">
        <v>2014</v>
      </c>
      <c r="E130" t="s">
        <v>190</v>
      </c>
      <c r="F130" t="s">
        <v>157</v>
      </c>
      <c r="G130" t="s">
        <v>28</v>
      </c>
      <c r="H130" t="s">
        <v>64</v>
      </c>
      <c r="I130" t="s">
        <v>28</v>
      </c>
      <c r="J130" t="s">
        <v>29</v>
      </c>
      <c r="K130" t="s">
        <v>28</v>
      </c>
      <c r="L130" t="s">
        <v>21</v>
      </c>
      <c r="M130" t="s">
        <v>161</v>
      </c>
      <c r="N130" t="s">
        <v>23</v>
      </c>
      <c r="O130" t="s">
        <v>24</v>
      </c>
      <c r="P130" t="str">
        <f>IF(IPL_Matches_2008_2020[[#This Row],[winner]]=IPL_Matches_2008_2020[[#This Row],[toss_winner]],"Yes","No")</f>
        <v>Yes</v>
      </c>
    </row>
    <row r="131" spans="1:16" x14ac:dyDescent="0.3">
      <c r="A131">
        <v>729291</v>
      </c>
      <c r="B131" t="s">
        <v>24</v>
      </c>
      <c r="C131" s="1">
        <v>41749</v>
      </c>
      <c r="D131">
        <v>2014</v>
      </c>
      <c r="E131" t="s">
        <v>104</v>
      </c>
      <c r="F131" t="s">
        <v>108</v>
      </c>
      <c r="G131" t="s">
        <v>18</v>
      </c>
      <c r="H131" t="s">
        <v>19</v>
      </c>
      <c r="I131" t="s">
        <v>19</v>
      </c>
      <c r="J131" t="s">
        <v>29</v>
      </c>
      <c r="K131" t="s">
        <v>19</v>
      </c>
      <c r="L131" t="s">
        <v>21</v>
      </c>
      <c r="M131" t="s">
        <v>161</v>
      </c>
      <c r="N131" t="s">
        <v>23</v>
      </c>
      <c r="O131" t="s">
        <v>24</v>
      </c>
      <c r="P131" t="str">
        <f>IF(IPL_Matches_2008_2020[[#This Row],[winner]]=IPL_Matches_2008_2020[[#This Row],[toss_winner]],"Yes","No")</f>
        <v>Yes</v>
      </c>
    </row>
    <row r="132" spans="1:16" x14ac:dyDescent="0.3">
      <c r="A132">
        <v>729303</v>
      </c>
      <c r="B132" t="s">
        <v>24</v>
      </c>
      <c r="C132" s="1">
        <v>41754</v>
      </c>
      <c r="D132">
        <v>2014</v>
      </c>
      <c r="E132" t="s">
        <v>191</v>
      </c>
      <c r="F132" t="s">
        <v>157</v>
      </c>
      <c r="G132" t="s">
        <v>45</v>
      </c>
      <c r="H132" t="s">
        <v>64</v>
      </c>
      <c r="I132" t="s">
        <v>64</v>
      </c>
      <c r="J132" t="s">
        <v>20</v>
      </c>
      <c r="K132" t="s">
        <v>45</v>
      </c>
      <c r="L132" t="s">
        <v>21</v>
      </c>
      <c r="M132" t="s">
        <v>161</v>
      </c>
      <c r="N132" t="s">
        <v>23</v>
      </c>
      <c r="O132" t="s">
        <v>24</v>
      </c>
      <c r="P132" t="str">
        <f>IF(IPL_Matches_2008_2020[[#This Row],[winner]]=IPL_Matches_2008_2020[[#This Row],[toss_winner]],"Yes","No")</f>
        <v>No</v>
      </c>
    </row>
    <row r="133" spans="1:16" x14ac:dyDescent="0.3">
      <c r="A133">
        <v>733975</v>
      </c>
      <c r="B133" t="s">
        <v>94</v>
      </c>
      <c r="C133" s="1">
        <v>41762</v>
      </c>
      <c r="D133">
        <v>2014</v>
      </c>
      <c r="E133" t="s">
        <v>135</v>
      </c>
      <c r="F133" t="s">
        <v>96</v>
      </c>
      <c r="G133" t="s">
        <v>41</v>
      </c>
      <c r="H133" t="s">
        <v>18</v>
      </c>
      <c r="I133" t="s">
        <v>18</v>
      </c>
      <c r="J133" t="s">
        <v>29</v>
      </c>
      <c r="K133" t="s">
        <v>18</v>
      </c>
      <c r="L133" t="s">
        <v>21</v>
      </c>
      <c r="M133" t="s">
        <v>161</v>
      </c>
      <c r="N133" t="s">
        <v>23</v>
      </c>
      <c r="O133" t="s">
        <v>24</v>
      </c>
      <c r="P133" t="str">
        <f>IF(IPL_Matches_2008_2020[[#This Row],[winner]]=IPL_Matches_2008_2020[[#This Row],[toss_winner]],"Yes","No")</f>
        <v>Yes</v>
      </c>
    </row>
    <row r="134" spans="1:16" x14ac:dyDescent="0.3">
      <c r="A134">
        <v>734001</v>
      </c>
      <c r="B134" t="s">
        <v>81</v>
      </c>
      <c r="C134" s="1">
        <v>41771</v>
      </c>
      <c r="D134">
        <v>2014</v>
      </c>
      <c r="E134" t="s">
        <v>192</v>
      </c>
      <c r="F134" t="s">
        <v>83</v>
      </c>
      <c r="G134" t="s">
        <v>101</v>
      </c>
      <c r="H134" t="s">
        <v>64</v>
      </c>
      <c r="I134" t="s">
        <v>101</v>
      </c>
      <c r="J134" t="s">
        <v>20</v>
      </c>
      <c r="K134" t="s">
        <v>64</v>
      </c>
      <c r="L134" t="s">
        <v>21</v>
      </c>
      <c r="M134" t="s">
        <v>161</v>
      </c>
      <c r="N134" t="s">
        <v>23</v>
      </c>
      <c r="O134" t="s">
        <v>24</v>
      </c>
      <c r="P134" t="str">
        <f>IF(IPL_Matches_2008_2020[[#This Row],[winner]]=IPL_Matches_2008_2020[[#This Row],[toss_winner]],"Yes","No")</f>
        <v>No</v>
      </c>
    </row>
    <row r="135" spans="1:16" x14ac:dyDescent="0.3">
      <c r="A135">
        <v>734015</v>
      </c>
      <c r="B135" t="s">
        <v>81</v>
      </c>
      <c r="C135" s="1">
        <v>41777</v>
      </c>
      <c r="D135">
        <v>2014</v>
      </c>
      <c r="E135" t="s">
        <v>97</v>
      </c>
      <c r="F135" t="s">
        <v>83</v>
      </c>
      <c r="G135" t="s">
        <v>101</v>
      </c>
      <c r="H135" t="s">
        <v>33</v>
      </c>
      <c r="I135" t="s">
        <v>101</v>
      </c>
      <c r="J135" t="s">
        <v>20</v>
      </c>
      <c r="K135" t="s">
        <v>33</v>
      </c>
      <c r="L135" t="s">
        <v>21</v>
      </c>
      <c r="M135" t="s">
        <v>161</v>
      </c>
      <c r="N135" t="s">
        <v>23</v>
      </c>
      <c r="O135" t="s">
        <v>24</v>
      </c>
      <c r="P135" t="str">
        <f>IF(IPL_Matches_2008_2020[[#This Row],[winner]]=IPL_Matches_2008_2020[[#This Row],[toss_winner]],"Yes","No")</f>
        <v>No</v>
      </c>
    </row>
    <row r="136" spans="1:16" x14ac:dyDescent="0.3">
      <c r="A136">
        <v>734021</v>
      </c>
      <c r="B136" t="s">
        <v>81</v>
      </c>
      <c r="C136" s="1">
        <v>41779</v>
      </c>
      <c r="D136">
        <v>2014</v>
      </c>
      <c r="E136" t="s">
        <v>114</v>
      </c>
      <c r="F136" t="s">
        <v>83</v>
      </c>
      <c r="G136" t="s">
        <v>101</v>
      </c>
      <c r="H136" t="s">
        <v>28</v>
      </c>
      <c r="I136" t="s">
        <v>28</v>
      </c>
      <c r="J136" t="s">
        <v>20</v>
      </c>
      <c r="K136" t="s">
        <v>101</v>
      </c>
      <c r="L136" t="s">
        <v>21</v>
      </c>
      <c r="M136" t="s">
        <v>161</v>
      </c>
      <c r="N136" t="s">
        <v>23</v>
      </c>
      <c r="O136" t="s">
        <v>24</v>
      </c>
      <c r="P136" t="str">
        <f>IF(IPL_Matches_2008_2020[[#This Row],[winner]]=IPL_Matches_2008_2020[[#This Row],[toss_winner]],"Yes","No")</f>
        <v>No</v>
      </c>
    </row>
    <row r="137" spans="1:16" x14ac:dyDescent="0.3">
      <c r="A137">
        <v>734025</v>
      </c>
      <c r="B137" t="s">
        <v>34</v>
      </c>
      <c r="C137" s="1">
        <v>41780</v>
      </c>
      <c r="D137">
        <v>2014</v>
      </c>
      <c r="E137" t="s">
        <v>193</v>
      </c>
      <c r="F137" t="s">
        <v>36</v>
      </c>
      <c r="G137" t="s">
        <v>19</v>
      </c>
      <c r="H137" t="s">
        <v>64</v>
      </c>
      <c r="I137" t="s">
        <v>64</v>
      </c>
      <c r="J137" t="s">
        <v>29</v>
      </c>
      <c r="K137" t="s">
        <v>64</v>
      </c>
      <c r="L137" t="s">
        <v>21</v>
      </c>
      <c r="M137" t="s">
        <v>161</v>
      </c>
      <c r="N137" t="s">
        <v>23</v>
      </c>
      <c r="O137" t="s">
        <v>24</v>
      </c>
      <c r="P137" t="str">
        <f>IF(IPL_Matches_2008_2020[[#This Row],[winner]]=IPL_Matches_2008_2020[[#This Row],[toss_winner]],"Yes","No")</f>
        <v>Yes</v>
      </c>
    </row>
    <row r="138" spans="1:16" x14ac:dyDescent="0.3">
      <c r="A138">
        <v>734039</v>
      </c>
      <c r="B138" t="s">
        <v>34</v>
      </c>
      <c r="C138" s="1">
        <v>41784</v>
      </c>
      <c r="D138">
        <v>2014</v>
      </c>
      <c r="E138" t="s">
        <v>124</v>
      </c>
      <c r="F138" t="s">
        <v>36</v>
      </c>
      <c r="G138" t="s">
        <v>19</v>
      </c>
      <c r="H138" t="s">
        <v>41</v>
      </c>
      <c r="I138" t="s">
        <v>19</v>
      </c>
      <c r="J138" t="s">
        <v>29</v>
      </c>
      <c r="K138" t="s">
        <v>19</v>
      </c>
      <c r="L138" t="s">
        <v>21</v>
      </c>
      <c r="M138" t="s">
        <v>161</v>
      </c>
      <c r="N138" t="s">
        <v>23</v>
      </c>
      <c r="O138" t="s">
        <v>24</v>
      </c>
      <c r="P138" t="str">
        <f>IF(IPL_Matches_2008_2020[[#This Row],[winner]]=IPL_Matches_2008_2020[[#This Row],[toss_winner]],"Yes","No")</f>
        <v>Yes</v>
      </c>
    </row>
    <row r="139" spans="1:16" x14ac:dyDescent="0.3">
      <c r="A139">
        <v>734045</v>
      </c>
      <c r="B139" t="s">
        <v>87</v>
      </c>
      <c r="C139" s="1">
        <v>41787</v>
      </c>
      <c r="D139">
        <v>2014</v>
      </c>
      <c r="E139" t="s">
        <v>90</v>
      </c>
      <c r="F139" t="s">
        <v>174</v>
      </c>
      <c r="G139" t="s">
        <v>45</v>
      </c>
      <c r="H139" t="s">
        <v>64</v>
      </c>
      <c r="I139" t="s">
        <v>45</v>
      </c>
      <c r="J139" t="s">
        <v>29</v>
      </c>
      <c r="K139" t="s">
        <v>45</v>
      </c>
      <c r="L139" t="s">
        <v>21</v>
      </c>
      <c r="M139" t="s">
        <v>161</v>
      </c>
      <c r="N139" t="s">
        <v>23</v>
      </c>
      <c r="O139" t="s">
        <v>24</v>
      </c>
      <c r="P139" t="str">
        <f>IF(IPL_Matches_2008_2020[[#This Row],[winner]]=IPL_Matches_2008_2020[[#This Row],[toss_winner]],"Yes","No")</f>
        <v>Yes</v>
      </c>
    </row>
    <row r="140" spans="1:16" x14ac:dyDescent="0.3">
      <c r="A140">
        <v>829705</v>
      </c>
      <c r="B140" t="s">
        <v>30</v>
      </c>
      <c r="C140" s="1">
        <v>42102</v>
      </c>
      <c r="D140">
        <v>2015</v>
      </c>
      <c r="E140" t="s">
        <v>194</v>
      </c>
      <c r="F140" t="s">
        <v>32</v>
      </c>
      <c r="G140" t="s">
        <v>33</v>
      </c>
      <c r="H140" t="s">
        <v>64</v>
      </c>
      <c r="I140" t="s">
        <v>33</v>
      </c>
      <c r="J140" t="s">
        <v>29</v>
      </c>
      <c r="K140" t="s">
        <v>33</v>
      </c>
      <c r="L140" t="s">
        <v>21</v>
      </c>
      <c r="M140" t="s">
        <v>161</v>
      </c>
      <c r="N140" t="s">
        <v>23</v>
      </c>
      <c r="O140" t="s">
        <v>24</v>
      </c>
      <c r="P140" t="str">
        <f>IF(IPL_Matches_2008_2020[[#This Row],[winner]]=IPL_Matches_2008_2020[[#This Row],[toss_winner]],"Yes","No")</f>
        <v>Yes</v>
      </c>
    </row>
    <row r="141" spans="1:16" x14ac:dyDescent="0.3">
      <c r="A141">
        <v>829721</v>
      </c>
      <c r="B141" t="s">
        <v>59</v>
      </c>
      <c r="C141" s="1">
        <v>42108</v>
      </c>
      <c r="D141">
        <v>2015</v>
      </c>
      <c r="E141" t="s">
        <v>195</v>
      </c>
      <c r="F141" t="s">
        <v>61</v>
      </c>
      <c r="G141" t="s">
        <v>18</v>
      </c>
      <c r="H141" t="s">
        <v>64</v>
      </c>
      <c r="I141" t="s">
        <v>64</v>
      </c>
      <c r="J141" t="s">
        <v>20</v>
      </c>
      <c r="K141" t="s">
        <v>18</v>
      </c>
      <c r="L141" t="s">
        <v>21</v>
      </c>
      <c r="M141" t="s">
        <v>161</v>
      </c>
      <c r="N141" t="s">
        <v>23</v>
      </c>
      <c r="O141" t="s">
        <v>24</v>
      </c>
      <c r="P141" t="str">
        <f>IF(IPL_Matches_2008_2020[[#This Row],[winner]]=IPL_Matches_2008_2020[[#This Row],[toss_winner]],"Yes","No")</f>
        <v>No</v>
      </c>
    </row>
    <row r="142" spans="1:16" x14ac:dyDescent="0.3">
      <c r="A142">
        <v>829723</v>
      </c>
      <c r="B142" t="s">
        <v>30</v>
      </c>
      <c r="C142" s="1">
        <v>42124</v>
      </c>
      <c r="D142">
        <v>2015</v>
      </c>
      <c r="E142" t="s">
        <v>150</v>
      </c>
      <c r="F142" t="s">
        <v>32</v>
      </c>
      <c r="G142" t="s">
        <v>33</v>
      </c>
      <c r="H142" t="s">
        <v>45</v>
      </c>
      <c r="I142" t="s">
        <v>33</v>
      </c>
      <c r="J142" t="s">
        <v>29</v>
      </c>
      <c r="K142" t="s">
        <v>33</v>
      </c>
      <c r="L142" t="s">
        <v>21</v>
      </c>
      <c r="M142" t="s">
        <v>161</v>
      </c>
      <c r="N142" t="s">
        <v>23</v>
      </c>
      <c r="O142" t="s">
        <v>24</v>
      </c>
      <c r="P142" t="str">
        <f>IF(IPL_Matches_2008_2020[[#This Row],[winner]]=IPL_Matches_2008_2020[[#This Row],[toss_winner]],"Yes","No")</f>
        <v>Yes</v>
      </c>
    </row>
    <row r="143" spans="1:16" x14ac:dyDescent="0.3">
      <c r="A143">
        <v>829771</v>
      </c>
      <c r="B143" t="s">
        <v>25</v>
      </c>
      <c r="C143" s="1">
        <v>42126</v>
      </c>
      <c r="D143">
        <v>2015</v>
      </c>
      <c r="E143" t="s">
        <v>196</v>
      </c>
      <c r="F143" t="s">
        <v>27</v>
      </c>
      <c r="G143" t="s">
        <v>28</v>
      </c>
      <c r="H143" t="s">
        <v>33</v>
      </c>
      <c r="I143" t="s">
        <v>28</v>
      </c>
      <c r="J143" t="s">
        <v>29</v>
      </c>
      <c r="K143" t="s">
        <v>28</v>
      </c>
      <c r="L143" t="s">
        <v>21</v>
      </c>
      <c r="M143" t="s">
        <v>161</v>
      </c>
      <c r="N143" t="s">
        <v>23</v>
      </c>
      <c r="O143" t="s">
        <v>24</v>
      </c>
      <c r="P143" t="str">
        <f>IF(IPL_Matches_2008_2020[[#This Row],[winner]]=IPL_Matches_2008_2020[[#This Row],[toss_winner]],"Yes","No")</f>
        <v>Yes</v>
      </c>
    </row>
    <row r="144" spans="1:16" x14ac:dyDescent="0.3">
      <c r="A144">
        <v>829809</v>
      </c>
      <c r="B144" t="s">
        <v>34</v>
      </c>
      <c r="C144" s="1">
        <v>42140</v>
      </c>
      <c r="D144">
        <v>2015</v>
      </c>
      <c r="E144" t="s">
        <v>93</v>
      </c>
      <c r="F144" t="s">
        <v>36</v>
      </c>
      <c r="G144" t="s">
        <v>19</v>
      </c>
      <c r="H144" t="s">
        <v>45</v>
      </c>
      <c r="I144" t="s">
        <v>19</v>
      </c>
      <c r="J144" t="s">
        <v>20</v>
      </c>
      <c r="K144" t="s">
        <v>45</v>
      </c>
      <c r="L144" t="s">
        <v>21</v>
      </c>
      <c r="M144" t="s">
        <v>161</v>
      </c>
      <c r="N144" t="s">
        <v>23</v>
      </c>
      <c r="O144" t="s">
        <v>24</v>
      </c>
      <c r="P144" t="str">
        <f>IF(IPL_Matches_2008_2020[[#This Row],[winner]]=IPL_Matches_2008_2020[[#This Row],[toss_winner]],"Yes","No")</f>
        <v>No</v>
      </c>
    </row>
    <row r="145" spans="1:16" x14ac:dyDescent="0.3">
      <c r="A145">
        <v>980911</v>
      </c>
      <c r="B145" t="s">
        <v>127</v>
      </c>
      <c r="C145" s="1">
        <v>42474</v>
      </c>
      <c r="D145">
        <v>2016</v>
      </c>
      <c r="E145" t="s">
        <v>187</v>
      </c>
      <c r="F145" t="s">
        <v>129</v>
      </c>
      <c r="G145" t="s">
        <v>130</v>
      </c>
      <c r="H145" t="s">
        <v>126</v>
      </c>
      <c r="I145" t="s">
        <v>126</v>
      </c>
      <c r="J145" t="s">
        <v>20</v>
      </c>
      <c r="K145" t="s">
        <v>130</v>
      </c>
      <c r="L145" t="s">
        <v>21</v>
      </c>
      <c r="M145" t="s">
        <v>161</v>
      </c>
      <c r="N145" t="s">
        <v>23</v>
      </c>
      <c r="O145" t="s">
        <v>24</v>
      </c>
      <c r="P145" t="str">
        <f>IF(IPL_Matches_2008_2020[[#This Row],[winner]]=IPL_Matches_2008_2020[[#This Row],[toss_winner]],"Yes","No")</f>
        <v>No</v>
      </c>
    </row>
    <row r="146" spans="1:16" x14ac:dyDescent="0.3">
      <c r="A146">
        <v>980921</v>
      </c>
      <c r="B146" t="s">
        <v>25</v>
      </c>
      <c r="C146" s="1">
        <v>42477</v>
      </c>
      <c r="D146">
        <v>2016</v>
      </c>
      <c r="E146" t="s">
        <v>197</v>
      </c>
      <c r="F146" t="s">
        <v>27</v>
      </c>
      <c r="G146" t="s">
        <v>28</v>
      </c>
      <c r="H146" t="s">
        <v>41</v>
      </c>
      <c r="I146" t="s">
        <v>41</v>
      </c>
      <c r="J146" t="s">
        <v>29</v>
      </c>
      <c r="K146" t="s">
        <v>41</v>
      </c>
      <c r="L146" t="s">
        <v>21</v>
      </c>
      <c r="M146" t="s">
        <v>161</v>
      </c>
      <c r="N146" t="s">
        <v>23</v>
      </c>
      <c r="O146" t="s">
        <v>24</v>
      </c>
      <c r="P146" t="str">
        <f>IF(IPL_Matches_2008_2020[[#This Row],[winner]]=IPL_Matches_2008_2020[[#This Row],[toss_winner]],"Yes","No")</f>
        <v>Yes</v>
      </c>
    </row>
    <row r="147" spans="1:16" x14ac:dyDescent="0.3">
      <c r="A147">
        <v>980923</v>
      </c>
      <c r="B147" t="s">
        <v>81</v>
      </c>
      <c r="C147" s="1">
        <v>42478</v>
      </c>
      <c r="D147">
        <v>2016</v>
      </c>
      <c r="E147" t="s">
        <v>114</v>
      </c>
      <c r="F147" t="s">
        <v>83</v>
      </c>
      <c r="G147" t="s">
        <v>101</v>
      </c>
      <c r="H147" t="s">
        <v>64</v>
      </c>
      <c r="I147" t="s">
        <v>101</v>
      </c>
      <c r="J147" t="s">
        <v>29</v>
      </c>
      <c r="K147" t="s">
        <v>101</v>
      </c>
      <c r="L147" t="s">
        <v>21</v>
      </c>
      <c r="M147" t="s">
        <v>161</v>
      </c>
      <c r="N147" t="s">
        <v>23</v>
      </c>
      <c r="O147" t="s">
        <v>24</v>
      </c>
      <c r="P147" t="str">
        <f>IF(IPL_Matches_2008_2020[[#This Row],[winner]]=IPL_Matches_2008_2020[[#This Row],[toss_winner]],"Yes","No")</f>
        <v>Yes</v>
      </c>
    </row>
    <row r="148" spans="1:16" x14ac:dyDescent="0.3">
      <c r="A148">
        <v>980965</v>
      </c>
      <c r="B148" t="s">
        <v>94</v>
      </c>
      <c r="C148" s="1">
        <v>42495</v>
      </c>
      <c r="D148">
        <v>2016</v>
      </c>
      <c r="E148" t="s">
        <v>117</v>
      </c>
      <c r="F148" t="s">
        <v>96</v>
      </c>
      <c r="G148" t="s">
        <v>41</v>
      </c>
      <c r="H148" t="s">
        <v>126</v>
      </c>
      <c r="I148" t="s">
        <v>126</v>
      </c>
      <c r="J148" t="s">
        <v>29</v>
      </c>
      <c r="K148" t="s">
        <v>126</v>
      </c>
      <c r="L148" t="s">
        <v>21</v>
      </c>
      <c r="M148" t="s">
        <v>161</v>
      </c>
      <c r="N148" t="s">
        <v>23</v>
      </c>
      <c r="O148" t="s">
        <v>24</v>
      </c>
      <c r="P148" t="str">
        <f>IF(IPL_Matches_2008_2020[[#This Row],[winner]]=IPL_Matches_2008_2020[[#This Row],[toss_winner]],"Yes","No")</f>
        <v>Yes</v>
      </c>
    </row>
    <row r="149" spans="1:16" x14ac:dyDescent="0.3">
      <c r="A149">
        <v>980969</v>
      </c>
      <c r="B149" t="s">
        <v>25</v>
      </c>
      <c r="C149" s="1">
        <v>42497</v>
      </c>
      <c r="D149">
        <v>2016</v>
      </c>
      <c r="E149" t="s">
        <v>128</v>
      </c>
      <c r="F149" t="s">
        <v>27</v>
      </c>
      <c r="G149" t="s">
        <v>28</v>
      </c>
      <c r="H149" t="s">
        <v>126</v>
      </c>
      <c r="I149" t="s">
        <v>28</v>
      </c>
      <c r="J149" t="s">
        <v>29</v>
      </c>
      <c r="K149" t="s">
        <v>28</v>
      </c>
      <c r="L149" t="s">
        <v>21</v>
      </c>
      <c r="M149" t="s">
        <v>161</v>
      </c>
      <c r="N149" t="s">
        <v>23</v>
      </c>
      <c r="O149" t="s">
        <v>24</v>
      </c>
      <c r="P149" t="str">
        <f>IF(IPL_Matches_2008_2020[[#This Row],[winner]]=IPL_Matches_2008_2020[[#This Row],[toss_winner]],"Yes","No")</f>
        <v>Yes</v>
      </c>
    </row>
    <row r="150" spans="1:16" x14ac:dyDescent="0.3">
      <c r="A150">
        <v>980983</v>
      </c>
      <c r="B150" t="s">
        <v>81</v>
      </c>
      <c r="C150" s="1">
        <v>42502</v>
      </c>
      <c r="D150">
        <v>2016</v>
      </c>
      <c r="E150" t="s">
        <v>198</v>
      </c>
      <c r="F150" t="s">
        <v>83</v>
      </c>
      <c r="G150" t="s">
        <v>101</v>
      </c>
      <c r="H150" t="s">
        <v>41</v>
      </c>
      <c r="I150" t="s">
        <v>41</v>
      </c>
      <c r="J150" t="s">
        <v>29</v>
      </c>
      <c r="K150" t="s">
        <v>41</v>
      </c>
      <c r="L150" t="s">
        <v>21</v>
      </c>
      <c r="M150" t="s">
        <v>161</v>
      </c>
      <c r="N150" t="s">
        <v>23</v>
      </c>
      <c r="O150" t="s">
        <v>24</v>
      </c>
      <c r="P150" t="str">
        <f>IF(IPL_Matches_2008_2020[[#This Row],[winner]]=IPL_Matches_2008_2020[[#This Row],[toss_winner]],"Yes","No")</f>
        <v>Yes</v>
      </c>
    </row>
    <row r="151" spans="1:16" x14ac:dyDescent="0.3">
      <c r="A151">
        <v>980985</v>
      </c>
      <c r="B151" t="s">
        <v>116</v>
      </c>
      <c r="C151" s="1">
        <v>42503</v>
      </c>
      <c r="D151">
        <v>2016</v>
      </c>
      <c r="E151" t="s">
        <v>199</v>
      </c>
      <c r="F151" t="s">
        <v>118</v>
      </c>
      <c r="G151" t="s">
        <v>64</v>
      </c>
      <c r="H151" t="s">
        <v>19</v>
      </c>
      <c r="I151" t="s">
        <v>64</v>
      </c>
      <c r="J151" t="s">
        <v>20</v>
      </c>
      <c r="K151" t="s">
        <v>19</v>
      </c>
      <c r="L151" t="s">
        <v>21</v>
      </c>
      <c r="M151" t="s">
        <v>161</v>
      </c>
      <c r="N151" t="s">
        <v>23</v>
      </c>
      <c r="O151" t="s">
        <v>24</v>
      </c>
      <c r="P151" t="str">
        <f>IF(IPL_Matches_2008_2020[[#This Row],[winner]]=IPL_Matches_2008_2020[[#This Row],[toss_winner]],"Yes","No")</f>
        <v>No</v>
      </c>
    </row>
    <row r="152" spans="1:16" x14ac:dyDescent="0.3">
      <c r="A152">
        <v>980991</v>
      </c>
      <c r="B152" t="s">
        <v>34</v>
      </c>
      <c r="C152" s="1">
        <v>42505</v>
      </c>
      <c r="D152">
        <v>2016</v>
      </c>
      <c r="E152" t="s">
        <v>200</v>
      </c>
      <c r="F152" t="s">
        <v>125</v>
      </c>
      <c r="G152" t="s">
        <v>19</v>
      </c>
      <c r="H152" t="s">
        <v>101</v>
      </c>
      <c r="I152" t="s">
        <v>19</v>
      </c>
      <c r="J152" t="s">
        <v>20</v>
      </c>
      <c r="K152" t="s">
        <v>101</v>
      </c>
      <c r="L152" t="s">
        <v>21</v>
      </c>
      <c r="M152" t="s">
        <v>161</v>
      </c>
      <c r="N152" t="s">
        <v>23</v>
      </c>
      <c r="O152" t="s">
        <v>24</v>
      </c>
      <c r="P152" t="str">
        <f>IF(IPL_Matches_2008_2020[[#This Row],[winner]]=IPL_Matches_2008_2020[[#This Row],[toss_winner]],"Yes","No")</f>
        <v>No</v>
      </c>
    </row>
    <row r="153" spans="1:16" x14ac:dyDescent="0.3">
      <c r="A153">
        <v>1082592</v>
      </c>
      <c r="B153" t="s">
        <v>137</v>
      </c>
      <c r="C153" s="1">
        <v>42831</v>
      </c>
      <c r="D153">
        <v>2017</v>
      </c>
      <c r="E153" t="s">
        <v>195</v>
      </c>
      <c r="F153" t="s">
        <v>138</v>
      </c>
      <c r="G153" t="s">
        <v>126</v>
      </c>
      <c r="H153" t="s">
        <v>64</v>
      </c>
      <c r="I153" t="s">
        <v>139</v>
      </c>
      <c r="J153" t="s">
        <v>29</v>
      </c>
      <c r="K153" t="s">
        <v>139</v>
      </c>
      <c r="L153" t="s">
        <v>21</v>
      </c>
      <c r="M153" t="s">
        <v>161</v>
      </c>
      <c r="N153" t="s">
        <v>23</v>
      </c>
      <c r="O153" t="s">
        <v>24</v>
      </c>
      <c r="P153" t="str">
        <f>IF(IPL_Matches_2008_2020[[#This Row],[winner]]=IPL_Matches_2008_2020[[#This Row],[toss_winner]],"Yes","No")</f>
        <v>Yes</v>
      </c>
    </row>
    <row r="154" spans="1:16" x14ac:dyDescent="0.3">
      <c r="A154">
        <v>1082603</v>
      </c>
      <c r="B154" t="s">
        <v>127</v>
      </c>
      <c r="C154" s="1">
        <v>42839</v>
      </c>
      <c r="D154">
        <v>2017</v>
      </c>
      <c r="E154" t="s">
        <v>201</v>
      </c>
      <c r="F154" t="s">
        <v>129</v>
      </c>
      <c r="G154" t="s">
        <v>130</v>
      </c>
      <c r="H154" t="s">
        <v>126</v>
      </c>
      <c r="I154" t="s">
        <v>130</v>
      </c>
      <c r="J154" t="s">
        <v>29</v>
      </c>
      <c r="K154" t="s">
        <v>130</v>
      </c>
      <c r="L154" t="s">
        <v>21</v>
      </c>
      <c r="M154" t="s">
        <v>161</v>
      </c>
      <c r="N154" t="s">
        <v>23</v>
      </c>
      <c r="O154" t="s">
        <v>24</v>
      </c>
      <c r="P154" t="str">
        <f>IF(IPL_Matches_2008_2020[[#This Row],[winner]]=IPL_Matches_2008_2020[[#This Row],[toss_winner]],"Yes","No")</f>
        <v>Yes</v>
      </c>
    </row>
    <row r="155" spans="1:16" x14ac:dyDescent="0.3">
      <c r="A155">
        <v>1082620</v>
      </c>
      <c r="B155" t="s">
        <v>137</v>
      </c>
      <c r="C155" s="1">
        <v>42851</v>
      </c>
      <c r="D155">
        <v>2017</v>
      </c>
      <c r="E155" t="s">
        <v>111</v>
      </c>
      <c r="F155" t="s">
        <v>138</v>
      </c>
      <c r="G155" t="s">
        <v>126</v>
      </c>
      <c r="H155" t="s">
        <v>33</v>
      </c>
      <c r="I155" t="s">
        <v>33</v>
      </c>
      <c r="J155" t="s">
        <v>29</v>
      </c>
      <c r="K155" t="s">
        <v>33</v>
      </c>
      <c r="L155" t="s">
        <v>21</v>
      </c>
      <c r="M155" t="s">
        <v>161</v>
      </c>
      <c r="N155" t="s">
        <v>23</v>
      </c>
      <c r="O155" t="s">
        <v>24</v>
      </c>
      <c r="P155" t="str">
        <f>IF(IPL_Matches_2008_2020[[#This Row],[winner]]=IPL_Matches_2008_2020[[#This Row],[toss_winner]],"Yes","No")</f>
        <v>Yes</v>
      </c>
    </row>
    <row r="156" spans="1:16" x14ac:dyDescent="0.3">
      <c r="A156">
        <v>1082621</v>
      </c>
      <c r="B156" t="s">
        <v>25</v>
      </c>
      <c r="C156" s="1">
        <v>42852</v>
      </c>
      <c r="D156">
        <v>2017</v>
      </c>
      <c r="E156" t="s">
        <v>201</v>
      </c>
      <c r="F156" t="s">
        <v>27</v>
      </c>
      <c r="G156" t="s">
        <v>28</v>
      </c>
      <c r="H156" t="s">
        <v>130</v>
      </c>
      <c r="I156" t="s">
        <v>130</v>
      </c>
      <c r="J156" t="s">
        <v>29</v>
      </c>
      <c r="K156" t="s">
        <v>130</v>
      </c>
      <c r="L156" t="s">
        <v>21</v>
      </c>
      <c r="M156" t="s">
        <v>161</v>
      </c>
      <c r="N156" t="s">
        <v>23</v>
      </c>
      <c r="O156" t="s">
        <v>24</v>
      </c>
      <c r="P156" t="str">
        <f>IF(IPL_Matches_2008_2020[[#This Row],[winner]]=IPL_Matches_2008_2020[[#This Row],[toss_winner]],"Yes","No")</f>
        <v>Yes</v>
      </c>
    </row>
    <row r="157" spans="1:16" x14ac:dyDescent="0.3">
      <c r="A157">
        <v>1082622</v>
      </c>
      <c r="B157" t="s">
        <v>30</v>
      </c>
      <c r="C157" s="1">
        <v>42853</v>
      </c>
      <c r="D157">
        <v>2017</v>
      </c>
      <c r="E157" t="s">
        <v>69</v>
      </c>
      <c r="F157" t="s">
        <v>32</v>
      </c>
      <c r="G157" t="s">
        <v>33</v>
      </c>
      <c r="H157" t="s">
        <v>41</v>
      </c>
      <c r="I157" t="s">
        <v>33</v>
      </c>
      <c r="J157" t="s">
        <v>29</v>
      </c>
      <c r="K157" t="s">
        <v>33</v>
      </c>
      <c r="L157" t="s">
        <v>21</v>
      </c>
      <c r="M157" t="s">
        <v>161</v>
      </c>
      <c r="N157" t="s">
        <v>23</v>
      </c>
      <c r="O157" t="s">
        <v>24</v>
      </c>
      <c r="P157" t="str">
        <f>IF(IPL_Matches_2008_2020[[#This Row],[winner]]=IPL_Matches_2008_2020[[#This Row],[toss_winner]],"Yes","No")</f>
        <v>Yes</v>
      </c>
    </row>
    <row r="158" spans="1:16" x14ac:dyDescent="0.3">
      <c r="A158">
        <v>1082632</v>
      </c>
      <c r="B158" t="s">
        <v>94</v>
      </c>
      <c r="C158" s="1">
        <v>42859</v>
      </c>
      <c r="D158">
        <v>2017</v>
      </c>
      <c r="E158" t="s">
        <v>152</v>
      </c>
      <c r="F158" t="s">
        <v>96</v>
      </c>
      <c r="G158" t="s">
        <v>41</v>
      </c>
      <c r="H158" t="s">
        <v>130</v>
      </c>
      <c r="I158" t="s">
        <v>41</v>
      </c>
      <c r="J158" t="s">
        <v>29</v>
      </c>
      <c r="K158" t="s">
        <v>41</v>
      </c>
      <c r="L158" t="s">
        <v>21</v>
      </c>
      <c r="M158" t="s">
        <v>161</v>
      </c>
      <c r="N158" t="s">
        <v>23</v>
      </c>
      <c r="O158" t="s">
        <v>24</v>
      </c>
      <c r="P158" t="str">
        <f>IF(IPL_Matches_2008_2020[[#This Row],[winner]]=IPL_Matches_2008_2020[[#This Row],[toss_winner]],"Yes","No")</f>
        <v>Yes</v>
      </c>
    </row>
    <row r="159" spans="1:16" x14ac:dyDescent="0.3">
      <c r="A159">
        <v>1082638</v>
      </c>
      <c r="B159" t="s">
        <v>81</v>
      </c>
      <c r="C159" s="1">
        <v>42863</v>
      </c>
      <c r="D159">
        <v>2017</v>
      </c>
      <c r="E159" t="s">
        <v>202</v>
      </c>
      <c r="F159" t="s">
        <v>83</v>
      </c>
      <c r="G159" t="s">
        <v>101</v>
      </c>
      <c r="H159" t="s">
        <v>64</v>
      </c>
      <c r="I159" t="s">
        <v>64</v>
      </c>
      <c r="J159" t="s">
        <v>20</v>
      </c>
      <c r="K159" t="s">
        <v>101</v>
      </c>
      <c r="L159" t="s">
        <v>21</v>
      </c>
      <c r="M159" t="s">
        <v>161</v>
      </c>
      <c r="N159" t="s">
        <v>23</v>
      </c>
      <c r="O159" t="s">
        <v>24</v>
      </c>
      <c r="P159" t="str">
        <f>IF(IPL_Matches_2008_2020[[#This Row],[winner]]=IPL_Matches_2008_2020[[#This Row],[toss_winner]],"Yes","No")</f>
        <v>No</v>
      </c>
    </row>
    <row r="160" spans="1:16" x14ac:dyDescent="0.3">
      <c r="A160">
        <v>1136569</v>
      </c>
      <c r="B160" t="s">
        <v>87</v>
      </c>
      <c r="C160" s="1">
        <v>43204</v>
      </c>
      <c r="D160">
        <v>2018</v>
      </c>
      <c r="E160" t="s">
        <v>203</v>
      </c>
      <c r="F160" t="s">
        <v>91</v>
      </c>
      <c r="G160" t="s">
        <v>64</v>
      </c>
      <c r="H160" t="s">
        <v>41</v>
      </c>
      <c r="I160" t="s">
        <v>41</v>
      </c>
      <c r="J160" t="s">
        <v>29</v>
      </c>
      <c r="K160" t="s">
        <v>41</v>
      </c>
      <c r="L160" t="s">
        <v>21</v>
      </c>
      <c r="M160" t="s">
        <v>161</v>
      </c>
      <c r="N160" t="s">
        <v>23</v>
      </c>
      <c r="O160" t="s">
        <v>24</v>
      </c>
      <c r="P160" t="str">
        <f>IF(IPL_Matches_2008_2020[[#This Row],[winner]]=IPL_Matches_2008_2020[[#This Row],[toss_winner]],"Yes","No")</f>
        <v>Yes</v>
      </c>
    </row>
    <row r="161" spans="1:16" x14ac:dyDescent="0.3">
      <c r="A161">
        <v>1136575</v>
      </c>
      <c r="B161" t="s">
        <v>15</v>
      </c>
      <c r="C161" s="1">
        <v>43208</v>
      </c>
      <c r="D161">
        <v>2018</v>
      </c>
      <c r="E161" t="s">
        <v>136</v>
      </c>
      <c r="F161" t="s">
        <v>17</v>
      </c>
      <c r="G161" t="s">
        <v>18</v>
      </c>
      <c r="H161" t="s">
        <v>33</v>
      </c>
      <c r="I161" t="s">
        <v>33</v>
      </c>
      <c r="J161" t="s">
        <v>29</v>
      </c>
      <c r="K161" t="s">
        <v>33</v>
      </c>
      <c r="L161" t="s">
        <v>21</v>
      </c>
      <c r="M161" t="s">
        <v>161</v>
      </c>
      <c r="N161" t="s">
        <v>23</v>
      </c>
      <c r="O161" t="s">
        <v>24</v>
      </c>
      <c r="P161" t="str">
        <f>IF(IPL_Matches_2008_2020[[#This Row],[winner]]=IPL_Matches_2008_2020[[#This Row],[toss_winner]],"Yes","No")</f>
        <v>Yes</v>
      </c>
    </row>
    <row r="162" spans="1:16" x14ac:dyDescent="0.3">
      <c r="A162">
        <v>1136596</v>
      </c>
      <c r="B162" t="s">
        <v>81</v>
      </c>
      <c r="C162" s="1">
        <v>43225</v>
      </c>
      <c r="D162">
        <v>2018</v>
      </c>
      <c r="E162" t="s">
        <v>204</v>
      </c>
      <c r="F162" t="s">
        <v>83</v>
      </c>
      <c r="G162" t="s">
        <v>101</v>
      </c>
      <c r="H162" t="s">
        <v>41</v>
      </c>
      <c r="I162" t="s">
        <v>41</v>
      </c>
      <c r="J162" t="s">
        <v>20</v>
      </c>
      <c r="K162" t="s">
        <v>101</v>
      </c>
      <c r="L162" t="s">
        <v>21</v>
      </c>
      <c r="M162" t="s">
        <v>161</v>
      </c>
      <c r="N162" t="s">
        <v>23</v>
      </c>
      <c r="O162" t="s">
        <v>24</v>
      </c>
      <c r="P162" t="str">
        <f>IF(IPL_Matches_2008_2020[[#This Row],[winner]]=IPL_Matches_2008_2020[[#This Row],[toss_winner]],"Yes","No")</f>
        <v>No</v>
      </c>
    </row>
    <row r="163" spans="1:16" x14ac:dyDescent="0.3">
      <c r="A163">
        <v>1136607</v>
      </c>
      <c r="B163" t="s">
        <v>87</v>
      </c>
      <c r="C163" s="1">
        <v>43233</v>
      </c>
      <c r="D163">
        <v>2018</v>
      </c>
      <c r="E163" t="s">
        <v>205</v>
      </c>
      <c r="F163" t="s">
        <v>91</v>
      </c>
      <c r="G163" t="s">
        <v>64</v>
      </c>
      <c r="H163" t="s">
        <v>18</v>
      </c>
      <c r="I163" t="s">
        <v>18</v>
      </c>
      <c r="J163" t="s">
        <v>29</v>
      </c>
      <c r="K163" t="s">
        <v>18</v>
      </c>
      <c r="L163" t="s">
        <v>21</v>
      </c>
      <c r="M163" t="s">
        <v>161</v>
      </c>
      <c r="N163" t="s">
        <v>23</v>
      </c>
      <c r="O163" t="s">
        <v>24</v>
      </c>
      <c r="P163" t="str">
        <f>IF(IPL_Matches_2008_2020[[#This Row],[winner]]=IPL_Matches_2008_2020[[#This Row],[toss_winner]],"Yes","No")</f>
        <v>Yes</v>
      </c>
    </row>
    <row r="164" spans="1:16" x14ac:dyDescent="0.3">
      <c r="A164">
        <v>1175356</v>
      </c>
      <c r="B164" t="s">
        <v>68</v>
      </c>
      <c r="C164" s="1">
        <v>43547</v>
      </c>
      <c r="D164">
        <v>2019</v>
      </c>
      <c r="E164" t="s">
        <v>206</v>
      </c>
      <c r="F164" t="s">
        <v>70</v>
      </c>
      <c r="G164" t="s">
        <v>45</v>
      </c>
      <c r="H164" t="s">
        <v>28</v>
      </c>
      <c r="I164" t="s">
        <v>45</v>
      </c>
      <c r="J164" t="s">
        <v>29</v>
      </c>
      <c r="K164" t="s">
        <v>45</v>
      </c>
      <c r="L164" t="s">
        <v>21</v>
      </c>
      <c r="M164" t="s">
        <v>161</v>
      </c>
      <c r="N164" t="s">
        <v>23</v>
      </c>
      <c r="O164" t="s">
        <v>24</v>
      </c>
      <c r="P164" t="str">
        <f>IF(IPL_Matches_2008_2020[[#This Row],[winner]]=IPL_Matches_2008_2020[[#This Row],[toss_winner]],"Yes","No")</f>
        <v>Yes</v>
      </c>
    </row>
    <row r="165" spans="1:16" x14ac:dyDescent="0.3">
      <c r="A165">
        <v>1175369</v>
      </c>
      <c r="B165" t="s">
        <v>15</v>
      </c>
      <c r="C165" s="1">
        <v>43557</v>
      </c>
      <c r="D165">
        <v>2019</v>
      </c>
      <c r="E165" t="s">
        <v>207</v>
      </c>
      <c r="F165" t="s">
        <v>17</v>
      </c>
      <c r="G165" t="s">
        <v>18</v>
      </c>
      <c r="H165" t="s">
        <v>28</v>
      </c>
      <c r="I165" t="s">
        <v>18</v>
      </c>
      <c r="J165" t="s">
        <v>29</v>
      </c>
      <c r="K165" t="s">
        <v>18</v>
      </c>
      <c r="L165" t="s">
        <v>21</v>
      </c>
      <c r="M165" t="s">
        <v>161</v>
      </c>
      <c r="N165" t="s">
        <v>23</v>
      </c>
      <c r="O165" t="s">
        <v>24</v>
      </c>
      <c r="P165" t="str">
        <f>IF(IPL_Matches_2008_2020[[#This Row],[winner]]=IPL_Matches_2008_2020[[#This Row],[toss_winner]],"Yes","No")</f>
        <v>Yes</v>
      </c>
    </row>
    <row r="166" spans="1:16" x14ac:dyDescent="0.3">
      <c r="A166">
        <v>1178398</v>
      </c>
      <c r="B166" t="s">
        <v>68</v>
      </c>
      <c r="C166" s="1">
        <v>43564</v>
      </c>
      <c r="D166">
        <v>2019</v>
      </c>
      <c r="E166" t="s">
        <v>208</v>
      </c>
      <c r="F166" t="s">
        <v>70</v>
      </c>
      <c r="G166" t="s">
        <v>45</v>
      </c>
      <c r="H166" t="s">
        <v>33</v>
      </c>
      <c r="I166" t="s">
        <v>45</v>
      </c>
      <c r="J166" t="s">
        <v>29</v>
      </c>
      <c r="K166" t="s">
        <v>45</v>
      </c>
      <c r="L166" t="s">
        <v>21</v>
      </c>
      <c r="M166" t="s">
        <v>161</v>
      </c>
      <c r="N166" t="s">
        <v>23</v>
      </c>
      <c r="O166" t="s">
        <v>24</v>
      </c>
      <c r="P166" t="str">
        <f>IF(IPL_Matches_2008_2020[[#This Row],[winner]]=IPL_Matches_2008_2020[[#This Row],[toss_winner]],"Yes","No")</f>
        <v>Yes</v>
      </c>
    </row>
    <row r="167" spans="1:16" x14ac:dyDescent="0.3">
      <c r="A167">
        <v>1178401</v>
      </c>
      <c r="B167" t="s">
        <v>30</v>
      </c>
      <c r="C167" s="1">
        <v>43567</v>
      </c>
      <c r="D167">
        <v>2019</v>
      </c>
      <c r="E167" t="s">
        <v>202</v>
      </c>
      <c r="F167" t="s">
        <v>32</v>
      </c>
      <c r="G167" t="s">
        <v>33</v>
      </c>
      <c r="H167" t="s">
        <v>151</v>
      </c>
      <c r="I167" t="s">
        <v>151</v>
      </c>
      <c r="J167" t="s">
        <v>29</v>
      </c>
      <c r="K167" t="s">
        <v>151</v>
      </c>
      <c r="L167" t="s">
        <v>21</v>
      </c>
      <c r="M167" t="s">
        <v>161</v>
      </c>
      <c r="N167" t="s">
        <v>23</v>
      </c>
      <c r="O167" t="s">
        <v>24</v>
      </c>
      <c r="P167" t="str">
        <f>IF(IPL_Matches_2008_2020[[#This Row],[winner]]=IPL_Matches_2008_2020[[#This Row],[toss_winner]],"Yes","No")</f>
        <v>Yes</v>
      </c>
    </row>
    <row r="168" spans="1:16" x14ac:dyDescent="0.3">
      <c r="A168">
        <v>1178420</v>
      </c>
      <c r="B168" t="s">
        <v>15</v>
      </c>
      <c r="C168" s="1">
        <v>43582</v>
      </c>
      <c r="D168">
        <v>2019</v>
      </c>
      <c r="E168" t="s">
        <v>209</v>
      </c>
      <c r="F168" t="s">
        <v>17</v>
      </c>
      <c r="G168" t="s">
        <v>18</v>
      </c>
      <c r="H168" t="s">
        <v>101</v>
      </c>
      <c r="I168" t="s">
        <v>18</v>
      </c>
      <c r="J168" t="s">
        <v>29</v>
      </c>
      <c r="K168" t="s">
        <v>18</v>
      </c>
      <c r="L168" t="s">
        <v>21</v>
      </c>
      <c r="M168" t="s">
        <v>161</v>
      </c>
      <c r="N168" t="s">
        <v>23</v>
      </c>
      <c r="O168" t="s">
        <v>24</v>
      </c>
      <c r="P168" t="str">
        <f>IF(IPL_Matches_2008_2020[[#This Row],[winner]]=IPL_Matches_2008_2020[[#This Row],[toss_winner]],"Yes","No")</f>
        <v>Yes</v>
      </c>
    </row>
    <row r="169" spans="1:16" x14ac:dyDescent="0.3">
      <c r="A169">
        <v>1178427</v>
      </c>
      <c r="B169" t="s">
        <v>34</v>
      </c>
      <c r="C169" s="1">
        <v>43588</v>
      </c>
      <c r="D169">
        <v>2019</v>
      </c>
      <c r="E169" t="s">
        <v>210</v>
      </c>
      <c r="F169" t="s">
        <v>125</v>
      </c>
      <c r="G169" t="s">
        <v>19</v>
      </c>
      <c r="H169" t="s">
        <v>33</v>
      </c>
      <c r="I169" t="s">
        <v>33</v>
      </c>
      <c r="J169" t="s">
        <v>29</v>
      </c>
      <c r="K169" t="s">
        <v>33</v>
      </c>
      <c r="L169" t="s">
        <v>21</v>
      </c>
      <c r="M169" t="s">
        <v>161</v>
      </c>
      <c r="N169" t="s">
        <v>23</v>
      </c>
      <c r="O169" t="s">
        <v>24</v>
      </c>
      <c r="P169" t="str">
        <f>IF(IPL_Matches_2008_2020[[#This Row],[winner]]=IPL_Matches_2008_2020[[#This Row],[toss_winner]],"Yes","No")</f>
        <v>Yes</v>
      </c>
    </row>
    <row r="170" spans="1:16" x14ac:dyDescent="0.3">
      <c r="A170">
        <v>1216522</v>
      </c>
      <c r="B170" t="s">
        <v>155</v>
      </c>
      <c r="C170" s="1">
        <v>44121</v>
      </c>
      <c r="D170">
        <v>2020</v>
      </c>
      <c r="E170" t="s">
        <v>75</v>
      </c>
      <c r="F170" t="s">
        <v>157</v>
      </c>
      <c r="G170" t="s">
        <v>18</v>
      </c>
      <c r="H170" t="s">
        <v>28</v>
      </c>
      <c r="I170" t="s">
        <v>18</v>
      </c>
      <c r="J170" t="s">
        <v>20</v>
      </c>
      <c r="K170" t="s">
        <v>28</v>
      </c>
      <c r="L170" t="s">
        <v>21</v>
      </c>
      <c r="M170" t="s">
        <v>161</v>
      </c>
      <c r="N170" t="s">
        <v>23</v>
      </c>
      <c r="O170" t="s">
        <v>24</v>
      </c>
      <c r="P170" t="str">
        <f>IF(IPL_Matches_2008_2020[[#This Row],[winner]]=IPL_Matches_2008_2020[[#This Row],[toss_winner]],"Yes","No")</f>
        <v>No</v>
      </c>
    </row>
    <row r="171" spans="1:16" x14ac:dyDescent="0.3">
      <c r="A171">
        <v>1216533</v>
      </c>
      <c r="B171" t="s">
        <v>103</v>
      </c>
      <c r="C171" s="1">
        <v>44123</v>
      </c>
      <c r="D171">
        <v>2020</v>
      </c>
      <c r="E171" t="s">
        <v>205</v>
      </c>
      <c r="F171" t="s">
        <v>105</v>
      </c>
      <c r="G171" t="s">
        <v>45</v>
      </c>
      <c r="H171" t="s">
        <v>18</v>
      </c>
      <c r="I171" t="s">
        <v>45</v>
      </c>
      <c r="J171" t="s">
        <v>20</v>
      </c>
      <c r="K171" t="s">
        <v>18</v>
      </c>
      <c r="L171" t="s">
        <v>21</v>
      </c>
      <c r="M171" t="s">
        <v>161</v>
      </c>
      <c r="N171" t="s">
        <v>23</v>
      </c>
      <c r="O171" t="s">
        <v>24</v>
      </c>
      <c r="P171" t="str">
        <f>IF(IPL_Matches_2008_2020[[#This Row],[winner]]=IPL_Matches_2008_2020[[#This Row],[toss_winner]],"Yes","No")</f>
        <v>No</v>
      </c>
    </row>
    <row r="172" spans="1:16" x14ac:dyDescent="0.3">
      <c r="A172">
        <v>1216537</v>
      </c>
      <c r="B172" t="s">
        <v>103</v>
      </c>
      <c r="C172" s="1">
        <v>44134</v>
      </c>
      <c r="D172">
        <v>2020</v>
      </c>
      <c r="E172" t="s">
        <v>211</v>
      </c>
      <c r="F172" t="s">
        <v>105</v>
      </c>
      <c r="G172" t="s">
        <v>19</v>
      </c>
      <c r="H172" t="s">
        <v>18</v>
      </c>
      <c r="I172" t="s">
        <v>18</v>
      </c>
      <c r="J172" t="s">
        <v>29</v>
      </c>
      <c r="K172" t="s">
        <v>18</v>
      </c>
      <c r="L172" t="s">
        <v>21</v>
      </c>
      <c r="M172" t="s">
        <v>161</v>
      </c>
      <c r="N172" t="s">
        <v>23</v>
      </c>
      <c r="O172" t="s">
        <v>24</v>
      </c>
      <c r="P172" t="str">
        <f>IF(IPL_Matches_2008_2020[[#This Row],[winner]]=IPL_Matches_2008_2020[[#This Row],[toss_winner]],"Yes","No")</f>
        <v>Yes</v>
      </c>
    </row>
    <row r="173" spans="1:16" x14ac:dyDescent="0.3">
      <c r="A173">
        <v>1216545</v>
      </c>
      <c r="B173" t="s">
        <v>103</v>
      </c>
      <c r="C173" s="1">
        <v>44100</v>
      </c>
      <c r="D173">
        <v>2020</v>
      </c>
      <c r="E173" t="s">
        <v>210</v>
      </c>
      <c r="F173" t="s">
        <v>105</v>
      </c>
      <c r="G173" t="s">
        <v>101</v>
      </c>
      <c r="H173" t="s">
        <v>33</v>
      </c>
      <c r="I173" t="s">
        <v>101</v>
      </c>
      <c r="J173" t="s">
        <v>20</v>
      </c>
      <c r="K173" t="s">
        <v>33</v>
      </c>
      <c r="L173" t="s">
        <v>21</v>
      </c>
      <c r="M173" t="s">
        <v>161</v>
      </c>
      <c r="N173" t="s">
        <v>23</v>
      </c>
      <c r="O173" t="s">
        <v>24</v>
      </c>
      <c r="P173" t="str">
        <f>IF(IPL_Matches_2008_2020[[#This Row],[winner]]=IPL_Matches_2008_2020[[#This Row],[toss_winner]],"Yes","No")</f>
        <v>No</v>
      </c>
    </row>
    <row r="174" spans="1:16" x14ac:dyDescent="0.3">
      <c r="A174">
        <v>335985</v>
      </c>
      <c r="B174" t="s">
        <v>87</v>
      </c>
      <c r="C174" s="1">
        <v>39558</v>
      </c>
      <c r="D174">
        <v>2008</v>
      </c>
      <c r="E174" t="s">
        <v>212</v>
      </c>
      <c r="F174" t="s">
        <v>91</v>
      </c>
      <c r="G174" t="s">
        <v>64</v>
      </c>
      <c r="H174" t="s">
        <v>28</v>
      </c>
      <c r="I174" t="s">
        <v>64</v>
      </c>
      <c r="J174" t="s">
        <v>20</v>
      </c>
      <c r="K174" t="s">
        <v>28</v>
      </c>
      <c r="L174" t="s">
        <v>21</v>
      </c>
      <c r="M174" t="s">
        <v>213</v>
      </c>
      <c r="N174" t="s">
        <v>23</v>
      </c>
      <c r="O174" t="s">
        <v>24</v>
      </c>
      <c r="P174" t="str">
        <f>IF(IPL_Matches_2008_2020[[#This Row],[winner]]=IPL_Matches_2008_2020[[#This Row],[toss_winner]],"Yes","No")</f>
        <v>No</v>
      </c>
    </row>
    <row r="175" spans="1:16" x14ac:dyDescent="0.3">
      <c r="A175">
        <v>335986</v>
      </c>
      <c r="B175" t="s">
        <v>30</v>
      </c>
      <c r="C175" s="1">
        <v>39558</v>
      </c>
      <c r="D175">
        <v>2008</v>
      </c>
      <c r="E175" t="s">
        <v>214</v>
      </c>
      <c r="F175" t="s">
        <v>32</v>
      </c>
      <c r="G175" t="s">
        <v>33</v>
      </c>
      <c r="H175" t="s">
        <v>37</v>
      </c>
      <c r="I175" t="s">
        <v>37</v>
      </c>
      <c r="J175" t="s">
        <v>20</v>
      </c>
      <c r="K175" t="s">
        <v>33</v>
      </c>
      <c r="L175" t="s">
        <v>21</v>
      </c>
      <c r="M175" t="s">
        <v>213</v>
      </c>
      <c r="N175" t="s">
        <v>23</v>
      </c>
      <c r="O175" t="s">
        <v>24</v>
      </c>
      <c r="P175" t="str">
        <f>IF(IPL_Matches_2008_2020[[#This Row],[winner]]=IPL_Matches_2008_2020[[#This Row],[toss_winner]],"Yes","No")</f>
        <v>No</v>
      </c>
    </row>
    <row r="176" spans="1:16" x14ac:dyDescent="0.3">
      <c r="A176">
        <v>336002</v>
      </c>
      <c r="B176" t="s">
        <v>81</v>
      </c>
      <c r="C176" s="1">
        <v>39593</v>
      </c>
      <c r="D176">
        <v>2008</v>
      </c>
      <c r="E176" t="s">
        <v>177</v>
      </c>
      <c r="F176" t="s">
        <v>83</v>
      </c>
      <c r="G176" t="s">
        <v>37</v>
      </c>
      <c r="H176" t="s">
        <v>28</v>
      </c>
      <c r="I176" t="s">
        <v>37</v>
      </c>
      <c r="J176" t="s">
        <v>20</v>
      </c>
      <c r="K176" t="s">
        <v>28</v>
      </c>
      <c r="L176" t="s">
        <v>21</v>
      </c>
      <c r="M176" t="s">
        <v>213</v>
      </c>
      <c r="N176" t="s">
        <v>23</v>
      </c>
      <c r="O176" t="s">
        <v>24</v>
      </c>
      <c r="P176" t="str">
        <f>IF(IPL_Matches_2008_2020[[#This Row],[winner]]=IPL_Matches_2008_2020[[#This Row],[toss_winner]],"Yes","No")</f>
        <v>No</v>
      </c>
    </row>
    <row r="177" spans="1:16" x14ac:dyDescent="0.3">
      <c r="A177">
        <v>336026</v>
      </c>
      <c r="B177" t="s">
        <v>25</v>
      </c>
      <c r="C177" s="1">
        <v>39587</v>
      </c>
      <c r="D177">
        <v>2008</v>
      </c>
      <c r="E177" t="s">
        <v>215</v>
      </c>
      <c r="F177" t="s">
        <v>27</v>
      </c>
      <c r="G177" t="s">
        <v>28</v>
      </c>
      <c r="H177" t="s">
        <v>41</v>
      </c>
      <c r="I177" t="s">
        <v>41</v>
      </c>
      <c r="J177" t="s">
        <v>29</v>
      </c>
      <c r="K177" t="s">
        <v>41</v>
      </c>
      <c r="L177" t="s">
        <v>21</v>
      </c>
      <c r="M177" t="s">
        <v>213</v>
      </c>
      <c r="N177" t="s">
        <v>23</v>
      </c>
      <c r="O177" t="s">
        <v>24</v>
      </c>
      <c r="P177" t="str">
        <f>IF(IPL_Matches_2008_2020[[#This Row],[winner]]=IPL_Matches_2008_2020[[#This Row],[toss_winner]],"Yes","No")</f>
        <v>Yes</v>
      </c>
    </row>
    <row r="178" spans="1:16" x14ac:dyDescent="0.3">
      <c r="A178">
        <v>336032</v>
      </c>
      <c r="B178" t="s">
        <v>94</v>
      </c>
      <c r="C178" s="1">
        <v>39592</v>
      </c>
      <c r="D178">
        <v>2008</v>
      </c>
      <c r="E178" t="s">
        <v>85</v>
      </c>
      <c r="F178" t="s">
        <v>96</v>
      </c>
      <c r="G178" t="s">
        <v>41</v>
      </c>
      <c r="H178" t="s">
        <v>64</v>
      </c>
      <c r="I178" t="s">
        <v>41</v>
      </c>
      <c r="J178" t="s">
        <v>29</v>
      </c>
      <c r="K178" t="s">
        <v>41</v>
      </c>
      <c r="L178" t="s">
        <v>21</v>
      </c>
      <c r="M178" t="s">
        <v>213</v>
      </c>
      <c r="N178" t="s">
        <v>23</v>
      </c>
      <c r="O178" t="s">
        <v>24</v>
      </c>
      <c r="P178" t="str">
        <f>IF(IPL_Matches_2008_2020[[#This Row],[winner]]=IPL_Matches_2008_2020[[#This Row],[toss_winner]],"Yes","No")</f>
        <v>Yes</v>
      </c>
    </row>
    <row r="179" spans="1:16" x14ac:dyDescent="0.3">
      <c r="A179">
        <v>336036</v>
      </c>
      <c r="B179" t="s">
        <v>15</v>
      </c>
      <c r="C179" s="1">
        <v>39594</v>
      </c>
      <c r="D179">
        <v>2008</v>
      </c>
      <c r="E179" t="s">
        <v>216</v>
      </c>
      <c r="F179" t="s">
        <v>17</v>
      </c>
      <c r="G179" t="s">
        <v>18</v>
      </c>
      <c r="H179" t="s">
        <v>64</v>
      </c>
      <c r="I179" t="s">
        <v>18</v>
      </c>
      <c r="J179" t="s">
        <v>29</v>
      </c>
      <c r="K179" t="s">
        <v>18</v>
      </c>
      <c r="L179" t="s">
        <v>21</v>
      </c>
      <c r="M179" t="s">
        <v>213</v>
      </c>
      <c r="N179" t="s">
        <v>23</v>
      </c>
      <c r="O179" t="s">
        <v>24</v>
      </c>
      <c r="P179" t="str">
        <f>IF(IPL_Matches_2008_2020[[#This Row],[winner]]=IPL_Matches_2008_2020[[#This Row],[toss_winner]],"Yes","No")</f>
        <v>Yes</v>
      </c>
    </row>
    <row r="180" spans="1:16" x14ac:dyDescent="0.3">
      <c r="A180">
        <v>392198</v>
      </c>
      <c r="B180" t="s">
        <v>46</v>
      </c>
      <c r="C180" s="1">
        <v>39931</v>
      </c>
      <c r="D180">
        <v>2009</v>
      </c>
      <c r="E180" t="s">
        <v>31</v>
      </c>
      <c r="F180" t="s">
        <v>48</v>
      </c>
      <c r="G180" t="s">
        <v>41</v>
      </c>
      <c r="H180" t="s">
        <v>18</v>
      </c>
      <c r="I180" t="s">
        <v>41</v>
      </c>
      <c r="J180" t="s">
        <v>20</v>
      </c>
      <c r="K180" t="s">
        <v>18</v>
      </c>
      <c r="L180" t="s">
        <v>21</v>
      </c>
      <c r="M180" t="s">
        <v>213</v>
      </c>
      <c r="N180" t="s">
        <v>23</v>
      </c>
      <c r="O180" t="s">
        <v>24</v>
      </c>
      <c r="P180" t="str">
        <f>IF(IPL_Matches_2008_2020[[#This Row],[winner]]=IPL_Matches_2008_2020[[#This Row],[toss_winner]],"Yes","No")</f>
        <v>No</v>
      </c>
    </row>
    <row r="181" spans="1:16" x14ac:dyDescent="0.3">
      <c r="A181">
        <v>392199</v>
      </c>
      <c r="B181" t="s">
        <v>42</v>
      </c>
      <c r="C181" s="1">
        <v>39932</v>
      </c>
      <c r="D181">
        <v>2009</v>
      </c>
      <c r="E181" t="s">
        <v>212</v>
      </c>
      <c r="F181" t="s">
        <v>44</v>
      </c>
      <c r="G181" t="s">
        <v>28</v>
      </c>
      <c r="H181" t="s">
        <v>33</v>
      </c>
      <c r="I181" t="s">
        <v>33</v>
      </c>
      <c r="J181" t="s">
        <v>20</v>
      </c>
      <c r="K181" t="s">
        <v>28</v>
      </c>
      <c r="L181" t="s">
        <v>21</v>
      </c>
      <c r="M181" t="s">
        <v>213</v>
      </c>
      <c r="N181" t="s">
        <v>23</v>
      </c>
      <c r="O181" t="s">
        <v>24</v>
      </c>
      <c r="P181" t="str">
        <f>IF(IPL_Matches_2008_2020[[#This Row],[winner]]=IPL_Matches_2008_2020[[#This Row],[toss_winner]],"Yes","No")</f>
        <v>No</v>
      </c>
    </row>
    <row r="182" spans="1:16" x14ac:dyDescent="0.3">
      <c r="A182">
        <v>419108</v>
      </c>
      <c r="B182" t="s">
        <v>34</v>
      </c>
      <c r="C182" s="1">
        <v>40250</v>
      </c>
      <c r="D182">
        <v>2010</v>
      </c>
      <c r="E182" t="s">
        <v>69</v>
      </c>
      <c r="F182" t="s">
        <v>36</v>
      </c>
      <c r="G182" t="s">
        <v>19</v>
      </c>
      <c r="H182" t="s">
        <v>41</v>
      </c>
      <c r="I182" t="s">
        <v>41</v>
      </c>
      <c r="J182" t="s">
        <v>29</v>
      </c>
      <c r="K182" t="s">
        <v>41</v>
      </c>
      <c r="L182" t="s">
        <v>21</v>
      </c>
      <c r="M182" t="s">
        <v>213</v>
      </c>
      <c r="N182" t="s">
        <v>23</v>
      </c>
      <c r="O182" t="s">
        <v>24</v>
      </c>
      <c r="P182" t="str">
        <f>IF(IPL_Matches_2008_2020[[#This Row],[winner]]=IPL_Matches_2008_2020[[#This Row],[toss_winner]],"Yes","No")</f>
        <v>Yes</v>
      </c>
    </row>
    <row r="183" spans="1:16" x14ac:dyDescent="0.3">
      <c r="A183">
        <v>419116</v>
      </c>
      <c r="B183" t="s">
        <v>94</v>
      </c>
      <c r="C183" s="1">
        <v>40256</v>
      </c>
      <c r="D183">
        <v>2010</v>
      </c>
      <c r="E183" t="s">
        <v>171</v>
      </c>
      <c r="F183" t="s">
        <v>96</v>
      </c>
      <c r="G183" t="s">
        <v>41</v>
      </c>
      <c r="H183" t="s">
        <v>45</v>
      </c>
      <c r="I183" t="s">
        <v>41</v>
      </c>
      <c r="J183" t="s">
        <v>20</v>
      </c>
      <c r="K183" t="s">
        <v>45</v>
      </c>
      <c r="L183" t="s">
        <v>21</v>
      </c>
      <c r="M183" t="s">
        <v>213</v>
      </c>
      <c r="N183" t="s">
        <v>23</v>
      </c>
      <c r="O183" t="s">
        <v>24</v>
      </c>
      <c r="P183" t="str">
        <f>IF(IPL_Matches_2008_2020[[#This Row],[winner]]=IPL_Matches_2008_2020[[#This Row],[toss_winner]],"Yes","No")</f>
        <v>No</v>
      </c>
    </row>
    <row r="184" spans="1:16" x14ac:dyDescent="0.3">
      <c r="A184">
        <v>419125</v>
      </c>
      <c r="B184" t="s">
        <v>87</v>
      </c>
      <c r="C184" s="1">
        <v>40262</v>
      </c>
      <c r="D184">
        <v>2010</v>
      </c>
      <c r="E184" t="s">
        <v>175</v>
      </c>
      <c r="F184" t="s">
        <v>174</v>
      </c>
      <c r="G184" t="s">
        <v>64</v>
      </c>
      <c r="H184" t="s">
        <v>45</v>
      </c>
      <c r="I184" t="s">
        <v>64</v>
      </c>
      <c r="J184" t="s">
        <v>29</v>
      </c>
      <c r="K184" t="s">
        <v>64</v>
      </c>
      <c r="L184" t="s">
        <v>21</v>
      </c>
      <c r="M184" t="s">
        <v>213</v>
      </c>
      <c r="N184" t="s">
        <v>23</v>
      </c>
      <c r="O184" t="s">
        <v>24</v>
      </c>
      <c r="P184" t="str">
        <f>IF(IPL_Matches_2008_2020[[#This Row],[winner]]=IPL_Matches_2008_2020[[#This Row],[toss_winner]],"Yes","No")</f>
        <v>Yes</v>
      </c>
    </row>
    <row r="185" spans="1:16" x14ac:dyDescent="0.3">
      <c r="A185">
        <v>419133</v>
      </c>
      <c r="B185" t="s">
        <v>68</v>
      </c>
      <c r="C185" s="1">
        <v>40268</v>
      </c>
      <c r="D185">
        <v>2010</v>
      </c>
      <c r="E185" t="s">
        <v>107</v>
      </c>
      <c r="F185" t="s">
        <v>70</v>
      </c>
      <c r="G185" t="s">
        <v>45</v>
      </c>
      <c r="H185" t="s">
        <v>28</v>
      </c>
      <c r="I185" t="s">
        <v>28</v>
      </c>
      <c r="J185" t="s">
        <v>20</v>
      </c>
      <c r="K185" t="s">
        <v>45</v>
      </c>
      <c r="L185" t="s">
        <v>21</v>
      </c>
      <c r="M185" t="s">
        <v>213</v>
      </c>
      <c r="N185" t="s">
        <v>23</v>
      </c>
      <c r="O185" t="s">
        <v>24</v>
      </c>
      <c r="P185" t="str">
        <f>IF(IPL_Matches_2008_2020[[#This Row],[winner]]=IPL_Matches_2008_2020[[#This Row],[toss_winner]],"Yes","No")</f>
        <v>No</v>
      </c>
    </row>
    <row r="186" spans="1:16" x14ac:dyDescent="0.3">
      <c r="A186">
        <v>419154</v>
      </c>
      <c r="B186" t="s">
        <v>15</v>
      </c>
      <c r="C186" s="1">
        <v>40282</v>
      </c>
      <c r="D186">
        <v>2010</v>
      </c>
      <c r="E186" t="s">
        <v>62</v>
      </c>
      <c r="F186" t="s">
        <v>17</v>
      </c>
      <c r="G186" t="s">
        <v>18</v>
      </c>
      <c r="H186" t="s">
        <v>28</v>
      </c>
      <c r="I186" t="s">
        <v>18</v>
      </c>
      <c r="J186" t="s">
        <v>20</v>
      </c>
      <c r="K186" t="s">
        <v>28</v>
      </c>
      <c r="L186" t="s">
        <v>21</v>
      </c>
      <c r="M186" t="s">
        <v>213</v>
      </c>
      <c r="N186" t="s">
        <v>23</v>
      </c>
      <c r="O186" t="s">
        <v>24</v>
      </c>
      <c r="P186" t="str">
        <f>IF(IPL_Matches_2008_2020[[#This Row],[winner]]=IPL_Matches_2008_2020[[#This Row],[toss_winner]],"Yes","No")</f>
        <v>No</v>
      </c>
    </row>
    <row r="187" spans="1:16" x14ac:dyDescent="0.3">
      <c r="A187">
        <v>419156</v>
      </c>
      <c r="B187" t="s">
        <v>71</v>
      </c>
      <c r="C187" s="1">
        <v>40284</v>
      </c>
      <c r="D187">
        <v>2010</v>
      </c>
      <c r="E187" t="s">
        <v>55</v>
      </c>
      <c r="F187" t="s">
        <v>73</v>
      </c>
      <c r="G187" t="s">
        <v>19</v>
      </c>
      <c r="H187" t="s">
        <v>37</v>
      </c>
      <c r="I187" t="s">
        <v>37</v>
      </c>
      <c r="J187" t="s">
        <v>29</v>
      </c>
      <c r="K187" t="s">
        <v>37</v>
      </c>
      <c r="L187" t="s">
        <v>21</v>
      </c>
      <c r="M187" t="s">
        <v>213</v>
      </c>
      <c r="N187" t="s">
        <v>23</v>
      </c>
      <c r="O187" t="s">
        <v>24</v>
      </c>
      <c r="P187" t="str">
        <f>IF(IPL_Matches_2008_2020[[#This Row],[winner]]=IPL_Matches_2008_2020[[#This Row],[toss_winner]],"Yes","No")</f>
        <v>Yes</v>
      </c>
    </row>
    <row r="188" spans="1:16" x14ac:dyDescent="0.3">
      <c r="A188">
        <v>501248</v>
      </c>
      <c r="B188" t="s">
        <v>34</v>
      </c>
      <c r="C188" s="1">
        <v>40671</v>
      </c>
      <c r="D188">
        <v>2011</v>
      </c>
      <c r="E188" t="s">
        <v>217</v>
      </c>
      <c r="F188" t="s">
        <v>36</v>
      </c>
      <c r="G188" t="s">
        <v>19</v>
      </c>
      <c r="H188" t="s">
        <v>80</v>
      </c>
      <c r="I188" t="s">
        <v>19</v>
      </c>
      <c r="J188" t="s">
        <v>20</v>
      </c>
      <c r="K188" t="s">
        <v>80</v>
      </c>
      <c r="L188" t="s">
        <v>21</v>
      </c>
      <c r="M188" t="s">
        <v>213</v>
      </c>
      <c r="N188" t="s">
        <v>23</v>
      </c>
      <c r="O188" t="s">
        <v>24</v>
      </c>
      <c r="P188" t="str">
        <f>IF(IPL_Matches_2008_2020[[#This Row],[winner]]=IPL_Matches_2008_2020[[#This Row],[toss_winner]],"Yes","No")</f>
        <v>No</v>
      </c>
    </row>
    <row r="189" spans="1:16" x14ac:dyDescent="0.3">
      <c r="A189">
        <v>501267</v>
      </c>
      <c r="B189" t="s">
        <v>30</v>
      </c>
      <c r="C189" s="1">
        <v>40685</v>
      </c>
      <c r="D189">
        <v>2011</v>
      </c>
      <c r="E189" t="s">
        <v>218</v>
      </c>
      <c r="F189" t="s">
        <v>32</v>
      </c>
      <c r="G189" t="s">
        <v>33</v>
      </c>
      <c r="H189" t="s">
        <v>64</v>
      </c>
      <c r="I189" t="s">
        <v>64</v>
      </c>
      <c r="J189" t="s">
        <v>29</v>
      </c>
      <c r="K189" t="s">
        <v>64</v>
      </c>
      <c r="L189" t="s">
        <v>21</v>
      </c>
      <c r="M189" t="s">
        <v>213</v>
      </c>
      <c r="N189" t="s">
        <v>23</v>
      </c>
      <c r="O189" t="s">
        <v>24</v>
      </c>
      <c r="P189" t="str">
        <f>IF(IPL_Matches_2008_2020[[#This Row],[winner]]=IPL_Matches_2008_2020[[#This Row],[toss_winner]],"Yes","No")</f>
        <v>Yes</v>
      </c>
    </row>
    <row r="190" spans="1:16" x14ac:dyDescent="0.3">
      <c r="A190">
        <v>548314</v>
      </c>
      <c r="B190" t="s">
        <v>116</v>
      </c>
      <c r="C190" s="1">
        <v>41008</v>
      </c>
      <c r="D190">
        <v>2012</v>
      </c>
      <c r="E190" t="s">
        <v>55</v>
      </c>
      <c r="F190" t="s">
        <v>118</v>
      </c>
      <c r="G190" t="s">
        <v>37</v>
      </c>
      <c r="H190" t="s">
        <v>64</v>
      </c>
      <c r="I190" t="s">
        <v>37</v>
      </c>
      <c r="J190" t="s">
        <v>20</v>
      </c>
      <c r="K190" t="s">
        <v>64</v>
      </c>
      <c r="L190" t="s">
        <v>21</v>
      </c>
      <c r="M190" t="s">
        <v>213</v>
      </c>
      <c r="N190" t="s">
        <v>23</v>
      </c>
      <c r="O190" t="s">
        <v>24</v>
      </c>
      <c r="P190" t="str">
        <f>IF(IPL_Matches_2008_2020[[#This Row],[winner]]=IPL_Matches_2008_2020[[#This Row],[toss_winner]],"Yes","No")</f>
        <v>No</v>
      </c>
    </row>
    <row r="191" spans="1:16" x14ac:dyDescent="0.3">
      <c r="A191">
        <v>548318</v>
      </c>
      <c r="B191" t="s">
        <v>68</v>
      </c>
      <c r="C191" s="1">
        <v>41011</v>
      </c>
      <c r="D191">
        <v>2012</v>
      </c>
      <c r="E191" t="s">
        <v>153</v>
      </c>
      <c r="F191" t="s">
        <v>70</v>
      </c>
      <c r="G191" t="s">
        <v>45</v>
      </c>
      <c r="H191" t="s">
        <v>28</v>
      </c>
      <c r="I191" t="s">
        <v>28</v>
      </c>
      <c r="J191" t="s">
        <v>20</v>
      </c>
      <c r="K191" t="s">
        <v>45</v>
      </c>
      <c r="L191" t="s">
        <v>21</v>
      </c>
      <c r="M191" t="s">
        <v>213</v>
      </c>
      <c r="N191" t="s">
        <v>23</v>
      </c>
      <c r="O191" t="s">
        <v>24</v>
      </c>
      <c r="P191" t="str">
        <f>IF(IPL_Matches_2008_2020[[#This Row],[winner]]=IPL_Matches_2008_2020[[#This Row],[toss_winner]],"Yes","No")</f>
        <v>No</v>
      </c>
    </row>
    <row r="192" spans="1:16" x14ac:dyDescent="0.3">
      <c r="A192">
        <v>548320</v>
      </c>
      <c r="B192" t="s">
        <v>30</v>
      </c>
      <c r="C192" s="1">
        <v>41012</v>
      </c>
      <c r="D192">
        <v>2012</v>
      </c>
      <c r="E192" t="s">
        <v>219</v>
      </c>
      <c r="F192" t="s">
        <v>32</v>
      </c>
      <c r="G192" t="s">
        <v>33</v>
      </c>
      <c r="H192" t="s">
        <v>18</v>
      </c>
      <c r="I192" t="s">
        <v>18</v>
      </c>
      <c r="J192" t="s">
        <v>20</v>
      </c>
      <c r="K192" t="s">
        <v>33</v>
      </c>
      <c r="L192" t="s">
        <v>21</v>
      </c>
      <c r="M192" t="s">
        <v>213</v>
      </c>
      <c r="N192" t="s">
        <v>23</v>
      </c>
      <c r="O192" t="s">
        <v>24</v>
      </c>
      <c r="P192" t="str">
        <f>IF(IPL_Matches_2008_2020[[#This Row],[winner]]=IPL_Matches_2008_2020[[#This Row],[toss_winner]],"Yes","No")</f>
        <v>No</v>
      </c>
    </row>
    <row r="193" spans="1:16" x14ac:dyDescent="0.3">
      <c r="A193">
        <v>548321</v>
      </c>
      <c r="B193" t="s">
        <v>94</v>
      </c>
      <c r="C193" s="1">
        <v>41018</v>
      </c>
      <c r="D193">
        <v>2012</v>
      </c>
      <c r="E193" t="s">
        <v>62</v>
      </c>
      <c r="F193" t="s">
        <v>96</v>
      </c>
      <c r="G193" t="s">
        <v>41</v>
      </c>
      <c r="H193" t="s">
        <v>37</v>
      </c>
      <c r="I193" t="s">
        <v>37</v>
      </c>
      <c r="J193" t="s">
        <v>20</v>
      </c>
      <c r="K193" t="s">
        <v>41</v>
      </c>
      <c r="L193" t="s">
        <v>21</v>
      </c>
      <c r="M193" t="s">
        <v>213</v>
      </c>
      <c r="N193" t="s">
        <v>23</v>
      </c>
      <c r="O193" t="s">
        <v>24</v>
      </c>
      <c r="P193" t="str">
        <f>IF(IPL_Matches_2008_2020[[#This Row],[winner]]=IPL_Matches_2008_2020[[#This Row],[toss_winner]],"Yes","No")</f>
        <v>No</v>
      </c>
    </row>
    <row r="194" spans="1:16" x14ac:dyDescent="0.3">
      <c r="A194">
        <v>548326</v>
      </c>
      <c r="B194" t="s">
        <v>15</v>
      </c>
      <c r="C194" s="1">
        <v>41016</v>
      </c>
      <c r="D194">
        <v>2012</v>
      </c>
      <c r="E194" t="s">
        <v>172</v>
      </c>
      <c r="F194" t="s">
        <v>17</v>
      </c>
      <c r="G194" t="s">
        <v>18</v>
      </c>
      <c r="H194" t="s">
        <v>37</v>
      </c>
      <c r="I194" t="s">
        <v>37</v>
      </c>
      <c r="J194" t="s">
        <v>20</v>
      </c>
      <c r="K194" t="s">
        <v>18</v>
      </c>
      <c r="L194" t="s">
        <v>21</v>
      </c>
      <c r="M194" t="s">
        <v>213</v>
      </c>
      <c r="N194" t="s">
        <v>23</v>
      </c>
      <c r="O194" t="s">
        <v>24</v>
      </c>
      <c r="P194" t="str">
        <f>IF(IPL_Matches_2008_2020[[#This Row],[winner]]=IPL_Matches_2008_2020[[#This Row],[toss_winner]],"Yes","No")</f>
        <v>No</v>
      </c>
    </row>
    <row r="195" spans="1:16" x14ac:dyDescent="0.3">
      <c r="A195">
        <v>548331</v>
      </c>
      <c r="B195" t="s">
        <v>34</v>
      </c>
      <c r="C195" s="1">
        <v>41019</v>
      </c>
      <c r="D195">
        <v>2012</v>
      </c>
      <c r="E195" t="s">
        <v>92</v>
      </c>
      <c r="F195" t="s">
        <v>36</v>
      </c>
      <c r="G195" t="s">
        <v>19</v>
      </c>
      <c r="H195" t="s">
        <v>28</v>
      </c>
      <c r="I195" t="s">
        <v>28</v>
      </c>
      <c r="J195" t="s">
        <v>29</v>
      </c>
      <c r="K195" t="s">
        <v>28</v>
      </c>
      <c r="L195" t="s">
        <v>21</v>
      </c>
      <c r="M195" t="s">
        <v>213</v>
      </c>
      <c r="N195" t="s">
        <v>23</v>
      </c>
      <c r="O195" t="s">
        <v>24</v>
      </c>
      <c r="P195" t="str">
        <f>IF(IPL_Matches_2008_2020[[#This Row],[winner]]=IPL_Matches_2008_2020[[#This Row],[toss_winner]],"Yes","No")</f>
        <v>Yes</v>
      </c>
    </row>
    <row r="196" spans="1:16" x14ac:dyDescent="0.3">
      <c r="A196">
        <v>548335</v>
      </c>
      <c r="B196" t="s">
        <v>110</v>
      </c>
      <c r="C196" s="1">
        <v>41021</v>
      </c>
      <c r="D196">
        <v>2012</v>
      </c>
      <c r="E196" t="s">
        <v>52</v>
      </c>
      <c r="F196" t="s">
        <v>112</v>
      </c>
      <c r="G196" t="s">
        <v>37</v>
      </c>
      <c r="H196" t="s">
        <v>33</v>
      </c>
      <c r="I196" t="s">
        <v>33</v>
      </c>
      <c r="J196" t="s">
        <v>29</v>
      </c>
      <c r="K196" t="s">
        <v>33</v>
      </c>
      <c r="L196" t="s">
        <v>21</v>
      </c>
      <c r="M196" t="s">
        <v>213</v>
      </c>
      <c r="N196" t="s">
        <v>23</v>
      </c>
      <c r="O196" t="s">
        <v>24</v>
      </c>
      <c r="P196" t="str">
        <f>IF(IPL_Matches_2008_2020[[#This Row],[winner]]=IPL_Matches_2008_2020[[#This Row],[toss_winner]],"Yes","No")</f>
        <v>Yes</v>
      </c>
    </row>
    <row r="197" spans="1:16" x14ac:dyDescent="0.3">
      <c r="A197">
        <v>548346</v>
      </c>
      <c r="B197" t="s">
        <v>87</v>
      </c>
      <c r="C197" s="1">
        <v>41028</v>
      </c>
      <c r="D197">
        <v>2012</v>
      </c>
      <c r="E197" t="s">
        <v>220</v>
      </c>
      <c r="F197" t="s">
        <v>91</v>
      </c>
      <c r="G197" t="s">
        <v>64</v>
      </c>
      <c r="H197" t="s">
        <v>37</v>
      </c>
      <c r="I197" t="s">
        <v>64</v>
      </c>
      <c r="J197" t="s">
        <v>29</v>
      </c>
      <c r="K197" t="s">
        <v>64</v>
      </c>
      <c r="L197" t="s">
        <v>21</v>
      </c>
      <c r="M197" t="s">
        <v>213</v>
      </c>
      <c r="N197" t="s">
        <v>23</v>
      </c>
      <c r="O197" t="s">
        <v>24</v>
      </c>
      <c r="P197" t="str">
        <f>IF(IPL_Matches_2008_2020[[#This Row],[winner]]=IPL_Matches_2008_2020[[#This Row],[toss_winner]],"Yes","No")</f>
        <v>Yes</v>
      </c>
    </row>
    <row r="198" spans="1:16" x14ac:dyDescent="0.3">
      <c r="A198">
        <v>548347</v>
      </c>
      <c r="B198" t="s">
        <v>68</v>
      </c>
      <c r="C198" s="1">
        <v>41029</v>
      </c>
      <c r="D198">
        <v>2012</v>
      </c>
      <c r="E198" t="s">
        <v>69</v>
      </c>
      <c r="F198" t="s">
        <v>70</v>
      </c>
      <c r="G198" t="s">
        <v>45</v>
      </c>
      <c r="H198" t="s">
        <v>33</v>
      </c>
      <c r="I198" t="s">
        <v>45</v>
      </c>
      <c r="J198" t="s">
        <v>20</v>
      </c>
      <c r="K198" t="s">
        <v>33</v>
      </c>
      <c r="L198" t="s">
        <v>21</v>
      </c>
      <c r="M198" t="s">
        <v>213</v>
      </c>
      <c r="N198" t="s">
        <v>23</v>
      </c>
      <c r="O198" t="s">
        <v>24</v>
      </c>
      <c r="P198" t="str">
        <f>IF(IPL_Matches_2008_2020[[#This Row],[winner]]=IPL_Matches_2008_2020[[#This Row],[toss_winner]],"Yes","No")</f>
        <v>No</v>
      </c>
    </row>
    <row r="199" spans="1:16" x14ac:dyDescent="0.3">
      <c r="A199">
        <v>548356</v>
      </c>
      <c r="B199" t="s">
        <v>25</v>
      </c>
      <c r="C199" s="1">
        <v>41035</v>
      </c>
      <c r="D199">
        <v>2012</v>
      </c>
      <c r="E199" t="s">
        <v>75</v>
      </c>
      <c r="F199" t="s">
        <v>27</v>
      </c>
      <c r="G199" t="s">
        <v>28</v>
      </c>
      <c r="H199" t="s">
        <v>37</v>
      </c>
      <c r="I199" t="s">
        <v>28</v>
      </c>
      <c r="J199" t="s">
        <v>29</v>
      </c>
      <c r="K199" t="s">
        <v>28</v>
      </c>
      <c r="L199" t="s">
        <v>21</v>
      </c>
      <c r="M199" t="s">
        <v>213</v>
      </c>
      <c r="N199" t="s">
        <v>23</v>
      </c>
      <c r="O199" t="s">
        <v>24</v>
      </c>
      <c r="P199" t="str">
        <f>IF(IPL_Matches_2008_2020[[#This Row],[winner]]=IPL_Matches_2008_2020[[#This Row],[toss_winner]],"Yes","No")</f>
        <v>Yes</v>
      </c>
    </row>
    <row r="200" spans="1:16" x14ac:dyDescent="0.3">
      <c r="A200">
        <v>548367</v>
      </c>
      <c r="B200" t="s">
        <v>25</v>
      </c>
      <c r="C200" s="1">
        <v>41043</v>
      </c>
      <c r="D200">
        <v>2012</v>
      </c>
      <c r="E200" t="s">
        <v>192</v>
      </c>
      <c r="F200" t="s">
        <v>27</v>
      </c>
      <c r="G200" t="s">
        <v>28</v>
      </c>
      <c r="H200" t="s">
        <v>64</v>
      </c>
      <c r="I200" t="s">
        <v>64</v>
      </c>
      <c r="J200" t="s">
        <v>29</v>
      </c>
      <c r="K200" t="s">
        <v>64</v>
      </c>
      <c r="L200" t="s">
        <v>21</v>
      </c>
      <c r="M200" t="s">
        <v>213</v>
      </c>
      <c r="N200" t="s">
        <v>23</v>
      </c>
      <c r="O200" t="s">
        <v>24</v>
      </c>
      <c r="P200" t="str">
        <f>IF(IPL_Matches_2008_2020[[#This Row],[winner]]=IPL_Matches_2008_2020[[#This Row],[toss_winner]],"Yes","No")</f>
        <v>Yes</v>
      </c>
    </row>
    <row r="201" spans="1:16" x14ac:dyDescent="0.3">
      <c r="A201">
        <v>548368</v>
      </c>
      <c r="B201" t="s">
        <v>30</v>
      </c>
      <c r="C201" s="1">
        <v>41043</v>
      </c>
      <c r="D201">
        <v>2012</v>
      </c>
      <c r="E201" t="s">
        <v>221</v>
      </c>
      <c r="F201" t="s">
        <v>32</v>
      </c>
      <c r="G201" t="s">
        <v>33</v>
      </c>
      <c r="H201" t="s">
        <v>45</v>
      </c>
      <c r="I201" t="s">
        <v>45</v>
      </c>
      <c r="J201" t="s">
        <v>29</v>
      </c>
      <c r="K201" t="s">
        <v>45</v>
      </c>
      <c r="L201" t="s">
        <v>21</v>
      </c>
      <c r="M201" t="s">
        <v>213</v>
      </c>
      <c r="N201" t="s">
        <v>23</v>
      </c>
      <c r="O201" t="s">
        <v>24</v>
      </c>
      <c r="P201" t="str">
        <f>IF(IPL_Matches_2008_2020[[#This Row],[winner]]=IPL_Matches_2008_2020[[#This Row],[toss_winner]],"Yes","No")</f>
        <v>Yes</v>
      </c>
    </row>
    <row r="202" spans="1:16" x14ac:dyDescent="0.3">
      <c r="A202">
        <v>548369</v>
      </c>
      <c r="B202" t="s">
        <v>94</v>
      </c>
      <c r="C202" s="1">
        <v>41044</v>
      </c>
      <c r="D202">
        <v>2012</v>
      </c>
      <c r="E202" t="s">
        <v>97</v>
      </c>
      <c r="F202" t="s">
        <v>96</v>
      </c>
      <c r="G202" t="s">
        <v>41</v>
      </c>
      <c r="H202" t="s">
        <v>19</v>
      </c>
      <c r="I202" t="s">
        <v>19</v>
      </c>
      <c r="J202" t="s">
        <v>20</v>
      </c>
      <c r="K202" t="s">
        <v>41</v>
      </c>
      <c r="L202" t="s">
        <v>21</v>
      </c>
      <c r="M202" t="s">
        <v>213</v>
      </c>
      <c r="N202" t="s">
        <v>23</v>
      </c>
      <c r="O202" t="s">
        <v>24</v>
      </c>
      <c r="P202" t="str">
        <f>IF(IPL_Matches_2008_2020[[#This Row],[winner]]=IPL_Matches_2008_2020[[#This Row],[toss_winner]],"Yes","No")</f>
        <v>No</v>
      </c>
    </row>
    <row r="203" spans="1:16" x14ac:dyDescent="0.3">
      <c r="A203">
        <v>548373</v>
      </c>
      <c r="B203" t="s">
        <v>81</v>
      </c>
      <c r="C203" s="1">
        <v>41047</v>
      </c>
      <c r="D203">
        <v>2012</v>
      </c>
      <c r="E203" t="s">
        <v>220</v>
      </c>
      <c r="F203" t="s">
        <v>83</v>
      </c>
      <c r="G203" t="s">
        <v>37</v>
      </c>
      <c r="H203" t="s">
        <v>18</v>
      </c>
      <c r="I203" t="s">
        <v>18</v>
      </c>
      <c r="J203" t="s">
        <v>20</v>
      </c>
      <c r="K203" t="s">
        <v>37</v>
      </c>
      <c r="L203" t="s">
        <v>21</v>
      </c>
      <c r="M203" t="s">
        <v>213</v>
      </c>
      <c r="N203" t="s">
        <v>23</v>
      </c>
      <c r="O203" t="s">
        <v>24</v>
      </c>
      <c r="P203" t="str">
        <f>IF(IPL_Matches_2008_2020[[#This Row],[winner]]=IPL_Matches_2008_2020[[#This Row],[toss_winner]],"Yes","No")</f>
        <v>No</v>
      </c>
    </row>
    <row r="204" spans="1:16" x14ac:dyDescent="0.3">
      <c r="A204">
        <v>548381</v>
      </c>
      <c r="B204" t="s">
        <v>68</v>
      </c>
      <c r="C204" s="1">
        <v>41056</v>
      </c>
      <c r="D204">
        <v>2012</v>
      </c>
      <c r="E204" t="s">
        <v>222</v>
      </c>
      <c r="F204" t="s">
        <v>70</v>
      </c>
      <c r="G204" t="s">
        <v>33</v>
      </c>
      <c r="H204" t="s">
        <v>45</v>
      </c>
      <c r="I204" t="s">
        <v>45</v>
      </c>
      <c r="J204" t="s">
        <v>20</v>
      </c>
      <c r="K204" t="s">
        <v>33</v>
      </c>
      <c r="L204" t="s">
        <v>21</v>
      </c>
      <c r="M204" t="s">
        <v>213</v>
      </c>
      <c r="N204" t="s">
        <v>23</v>
      </c>
      <c r="O204" t="s">
        <v>24</v>
      </c>
      <c r="P204" t="str">
        <f>IF(IPL_Matches_2008_2020[[#This Row],[winner]]=IPL_Matches_2008_2020[[#This Row],[toss_winner]],"Yes","No")</f>
        <v>No</v>
      </c>
    </row>
    <row r="205" spans="1:16" x14ac:dyDescent="0.3">
      <c r="A205">
        <v>598021</v>
      </c>
      <c r="B205" t="s">
        <v>81</v>
      </c>
      <c r="C205" s="1">
        <v>41383</v>
      </c>
      <c r="D205">
        <v>2013</v>
      </c>
      <c r="E205" t="s">
        <v>223</v>
      </c>
      <c r="F205" t="s">
        <v>83</v>
      </c>
      <c r="G205" t="s">
        <v>101</v>
      </c>
      <c r="H205" t="s">
        <v>19</v>
      </c>
      <c r="I205" t="s">
        <v>19</v>
      </c>
      <c r="J205" t="s">
        <v>20</v>
      </c>
      <c r="K205" t="s">
        <v>101</v>
      </c>
      <c r="L205" t="s">
        <v>21</v>
      </c>
      <c r="M205" t="s">
        <v>213</v>
      </c>
      <c r="N205" t="s">
        <v>23</v>
      </c>
      <c r="O205" t="s">
        <v>24</v>
      </c>
      <c r="P205" t="str">
        <f>IF(IPL_Matches_2008_2020[[#This Row],[winner]]=IPL_Matches_2008_2020[[#This Row],[toss_winner]],"Yes","No")</f>
        <v>No</v>
      </c>
    </row>
    <row r="206" spans="1:16" x14ac:dyDescent="0.3">
      <c r="A206">
        <v>598026</v>
      </c>
      <c r="B206" t="s">
        <v>68</v>
      </c>
      <c r="C206" s="1">
        <v>41386</v>
      </c>
      <c r="D206">
        <v>2013</v>
      </c>
      <c r="E206" t="s">
        <v>221</v>
      </c>
      <c r="F206" t="s">
        <v>70</v>
      </c>
      <c r="G206" t="s">
        <v>45</v>
      </c>
      <c r="H206" t="s">
        <v>18</v>
      </c>
      <c r="I206" t="s">
        <v>18</v>
      </c>
      <c r="J206" t="s">
        <v>20</v>
      </c>
      <c r="K206" t="s">
        <v>45</v>
      </c>
      <c r="L206" t="s">
        <v>21</v>
      </c>
      <c r="M206" t="s">
        <v>213</v>
      </c>
      <c r="N206" t="s">
        <v>23</v>
      </c>
      <c r="O206" t="s">
        <v>24</v>
      </c>
      <c r="P206" t="str">
        <f>IF(IPL_Matches_2008_2020[[#This Row],[winner]]=IPL_Matches_2008_2020[[#This Row],[toss_winner]],"Yes","No")</f>
        <v>No</v>
      </c>
    </row>
    <row r="207" spans="1:16" x14ac:dyDescent="0.3">
      <c r="A207">
        <v>598029</v>
      </c>
      <c r="B207" t="s">
        <v>30</v>
      </c>
      <c r="C207" s="1">
        <v>41388</v>
      </c>
      <c r="D207">
        <v>2013</v>
      </c>
      <c r="E207" t="s">
        <v>133</v>
      </c>
      <c r="F207" t="s">
        <v>32</v>
      </c>
      <c r="G207" t="s">
        <v>33</v>
      </c>
      <c r="H207" t="s">
        <v>64</v>
      </c>
      <c r="I207" t="s">
        <v>33</v>
      </c>
      <c r="J207" t="s">
        <v>20</v>
      </c>
      <c r="K207" t="s">
        <v>64</v>
      </c>
      <c r="L207" t="s">
        <v>21</v>
      </c>
      <c r="M207" t="s">
        <v>213</v>
      </c>
      <c r="N207" t="s">
        <v>23</v>
      </c>
      <c r="O207" t="s">
        <v>24</v>
      </c>
      <c r="P207" t="str">
        <f>IF(IPL_Matches_2008_2020[[#This Row],[winner]]=IPL_Matches_2008_2020[[#This Row],[toss_winner]],"Yes","No")</f>
        <v>No</v>
      </c>
    </row>
    <row r="208" spans="1:16" x14ac:dyDescent="0.3">
      <c r="A208">
        <v>598030</v>
      </c>
      <c r="B208" t="s">
        <v>68</v>
      </c>
      <c r="C208" s="1">
        <v>41389</v>
      </c>
      <c r="D208">
        <v>2013</v>
      </c>
      <c r="E208" t="s">
        <v>72</v>
      </c>
      <c r="F208" t="s">
        <v>70</v>
      </c>
      <c r="G208" t="s">
        <v>45</v>
      </c>
      <c r="H208" t="s">
        <v>101</v>
      </c>
      <c r="I208" t="s">
        <v>101</v>
      </c>
      <c r="J208" t="s">
        <v>20</v>
      </c>
      <c r="K208" t="s">
        <v>45</v>
      </c>
      <c r="L208" t="s">
        <v>21</v>
      </c>
      <c r="M208" t="s">
        <v>213</v>
      </c>
      <c r="N208" t="s">
        <v>23</v>
      </c>
      <c r="O208" t="s">
        <v>24</v>
      </c>
      <c r="P208" t="str">
        <f>IF(IPL_Matches_2008_2020[[#This Row],[winner]]=IPL_Matches_2008_2020[[#This Row],[toss_winner]],"Yes","No")</f>
        <v>No</v>
      </c>
    </row>
    <row r="209" spans="1:16" x14ac:dyDescent="0.3">
      <c r="A209">
        <v>598047</v>
      </c>
      <c r="B209" t="s">
        <v>15</v>
      </c>
      <c r="C209" s="1">
        <v>41399</v>
      </c>
      <c r="D209">
        <v>2013</v>
      </c>
      <c r="E209" t="s">
        <v>117</v>
      </c>
      <c r="F209" t="s">
        <v>17</v>
      </c>
      <c r="G209" t="s">
        <v>18</v>
      </c>
      <c r="H209" t="s">
        <v>80</v>
      </c>
      <c r="I209" t="s">
        <v>80</v>
      </c>
      <c r="J209" t="s">
        <v>20</v>
      </c>
      <c r="K209" t="s">
        <v>18</v>
      </c>
      <c r="L209" t="s">
        <v>21</v>
      </c>
      <c r="M209" t="s">
        <v>213</v>
      </c>
      <c r="N209" t="s">
        <v>23</v>
      </c>
      <c r="O209" t="s">
        <v>24</v>
      </c>
      <c r="P209" t="str">
        <f>IF(IPL_Matches_2008_2020[[#This Row],[winner]]=IPL_Matches_2008_2020[[#This Row],[toss_winner]],"Yes","No")</f>
        <v>No</v>
      </c>
    </row>
    <row r="210" spans="1:16" x14ac:dyDescent="0.3">
      <c r="A210">
        <v>598055</v>
      </c>
      <c r="B210" t="s">
        <v>137</v>
      </c>
      <c r="C210" s="1">
        <v>41405</v>
      </c>
      <c r="D210">
        <v>2013</v>
      </c>
      <c r="E210" t="s">
        <v>224</v>
      </c>
      <c r="F210" t="s">
        <v>185</v>
      </c>
      <c r="G210" t="s">
        <v>80</v>
      </c>
      <c r="H210" t="s">
        <v>64</v>
      </c>
      <c r="I210" t="s">
        <v>80</v>
      </c>
      <c r="J210" t="s">
        <v>20</v>
      </c>
      <c r="K210" t="s">
        <v>64</v>
      </c>
      <c r="L210" t="s">
        <v>21</v>
      </c>
      <c r="M210" t="s">
        <v>213</v>
      </c>
      <c r="N210" t="s">
        <v>23</v>
      </c>
      <c r="O210" t="s">
        <v>24</v>
      </c>
      <c r="P210" t="str">
        <f>IF(IPL_Matches_2008_2020[[#This Row],[winner]]=IPL_Matches_2008_2020[[#This Row],[toss_winner]],"Yes","No")</f>
        <v>No</v>
      </c>
    </row>
    <row r="211" spans="1:16" x14ac:dyDescent="0.3">
      <c r="A211">
        <v>598057</v>
      </c>
      <c r="B211" t="s">
        <v>113</v>
      </c>
      <c r="C211" s="1">
        <v>41406</v>
      </c>
      <c r="D211">
        <v>2013</v>
      </c>
      <c r="E211" t="s">
        <v>95</v>
      </c>
      <c r="F211" t="s">
        <v>115</v>
      </c>
      <c r="G211" t="s">
        <v>33</v>
      </c>
      <c r="H211" t="s">
        <v>28</v>
      </c>
      <c r="I211" t="s">
        <v>33</v>
      </c>
      <c r="J211" t="s">
        <v>29</v>
      </c>
      <c r="K211" t="s">
        <v>33</v>
      </c>
      <c r="L211" t="s">
        <v>21</v>
      </c>
      <c r="M211" t="s">
        <v>213</v>
      </c>
      <c r="N211" t="s">
        <v>23</v>
      </c>
      <c r="O211" t="s">
        <v>24</v>
      </c>
      <c r="P211" t="str">
        <f>IF(IPL_Matches_2008_2020[[#This Row],[winner]]=IPL_Matches_2008_2020[[#This Row],[toss_winner]],"Yes","No")</f>
        <v>Yes</v>
      </c>
    </row>
    <row r="212" spans="1:16" x14ac:dyDescent="0.3">
      <c r="A212">
        <v>598058</v>
      </c>
      <c r="B212" t="s">
        <v>15</v>
      </c>
      <c r="C212" s="1">
        <v>41406</v>
      </c>
      <c r="D212">
        <v>2013</v>
      </c>
      <c r="E212" t="s">
        <v>16</v>
      </c>
      <c r="F212" t="s">
        <v>17</v>
      </c>
      <c r="G212" t="s">
        <v>18</v>
      </c>
      <c r="H212" t="s">
        <v>45</v>
      </c>
      <c r="I212" t="s">
        <v>18</v>
      </c>
      <c r="J212" t="s">
        <v>29</v>
      </c>
      <c r="K212" t="s">
        <v>18</v>
      </c>
      <c r="L212" t="s">
        <v>21</v>
      </c>
      <c r="M212" t="s">
        <v>213</v>
      </c>
      <c r="N212" t="s">
        <v>23</v>
      </c>
      <c r="O212" t="s">
        <v>24</v>
      </c>
      <c r="P212" t="str">
        <f>IF(IPL_Matches_2008_2020[[#This Row],[winner]]=IPL_Matches_2008_2020[[#This Row],[toss_winner]],"Yes","No")</f>
        <v>Yes</v>
      </c>
    </row>
    <row r="213" spans="1:16" x14ac:dyDescent="0.3">
      <c r="A213">
        <v>598059</v>
      </c>
      <c r="B213" t="s">
        <v>94</v>
      </c>
      <c r="C213" s="1">
        <v>41387</v>
      </c>
      <c r="D213">
        <v>2013</v>
      </c>
      <c r="E213" t="s">
        <v>225</v>
      </c>
      <c r="F213" t="s">
        <v>96</v>
      </c>
      <c r="G213" t="s">
        <v>41</v>
      </c>
      <c r="H213" t="s">
        <v>19</v>
      </c>
      <c r="I213" t="s">
        <v>19</v>
      </c>
      <c r="J213" t="s">
        <v>29</v>
      </c>
      <c r="K213" t="s">
        <v>19</v>
      </c>
      <c r="L213" t="s">
        <v>21</v>
      </c>
      <c r="M213" t="s">
        <v>213</v>
      </c>
      <c r="N213" t="s">
        <v>23</v>
      </c>
      <c r="O213" t="s">
        <v>24</v>
      </c>
      <c r="P213" t="str">
        <f>IF(IPL_Matches_2008_2020[[#This Row],[winner]]=IPL_Matches_2008_2020[[#This Row],[toss_winner]],"Yes","No")</f>
        <v>Yes</v>
      </c>
    </row>
    <row r="214" spans="1:16" x14ac:dyDescent="0.3">
      <c r="A214">
        <v>598069</v>
      </c>
      <c r="B214" t="s">
        <v>81</v>
      </c>
      <c r="C214" s="1">
        <v>41413</v>
      </c>
      <c r="D214">
        <v>2013</v>
      </c>
      <c r="E214" t="s">
        <v>190</v>
      </c>
      <c r="F214" t="s">
        <v>83</v>
      </c>
      <c r="G214" t="s">
        <v>101</v>
      </c>
      <c r="H214" t="s">
        <v>33</v>
      </c>
      <c r="I214" t="s">
        <v>33</v>
      </c>
      <c r="J214" t="s">
        <v>20</v>
      </c>
      <c r="K214" t="s">
        <v>101</v>
      </c>
      <c r="L214" t="s">
        <v>21</v>
      </c>
      <c r="M214" t="s">
        <v>213</v>
      </c>
      <c r="N214" t="s">
        <v>23</v>
      </c>
      <c r="O214" t="s">
        <v>24</v>
      </c>
      <c r="P214" t="str">
        <f>IF(IPL_Matches_2008_2020[[#This Row],[winner]]=IPL_Matches_2008_2020[[#This Row],[toss_winner]],"Yes","No")</f>
        <v>No</v>
      </c>
    </row>
    <row r="215" spans="1:16" x14ac:dyDescent="0.3">
      <c r="A215">
        <v>729311</v>
      </c>
      <c r="B215" t="s">
        <v>24</v>
      </c>
      <c r="C215" s="1">
        <v>41756</v>
      </c>
      <c r="D215">
        <v>2014</v>
      </c>
      <c r="E215" t="s">
        <v>133</v>
      </c>
      <c r="F215" t="s">
        <v>108</v>
      </c>
      <c r="G215" t="s">
        <v>101</v>
      </c>
      <c r="H215" t="s">
        <v>45</v>
      </c>
      <c r="I215" t="s">
        <v>101</v>
      </c>
      <c r="J215" t="s">
        <v>20</v>
      </c>
      <c r="K215" t="s">
        <v>45</v>
      </c>
      <c r="L215" t="s">
        <v>21</v>
      </c>
      <c r="M215" t="s">
        <v>213</v>
      </c>
      <c r="N215" t="s">
        <v>23</v>
      </c>
      <c r="O215" t="s">
        <v>24</v>
      </c>
      <c r="P215" t="str">
        <f>IF(IPL_Matches_2008_2020[[#This Row],[winner]]=IPL_Matches_2008_2020[[#This Row],[toss_winner]],"Yes","No")</f>
        <v>No</v>
      </c>
    </row>
    <row r="216" spans="1:16" x14ac:dyDescent="0.3">
      <c r="A216">
        <v>729313</v>
      </c>
      <c r="B216" t="s">
        <v>24</v>
      </c>
      <c r="C216" s="1">
        <v>41757</v>
      </c>
      <c r="D216">
        <v>2014</v>
      </c>
      <c r="E216" t="s">
        <v>226</v>
      </c>
      <c r="F216" t="s">
        <v>157</v>
      </c>
      <c r="G216" t="s">
        <v>19</v>
      </c>
      <c r="H216" t="s">
        <v>28</v>
      </c>
      <c r="I216" t="s">
        <v>19</v>
      </c>
      <c r="J216" t="s">
        <v>29</v>
      </c>
      <c r="K216" t="s">
        <v>19</v>
      </c>
      <c r="L216" t="s">
        <v>21</v>
      </c>
      <c r="M216" t="s">
        <v>213</v>
      </c>
      <c r="N216" t="s">
        <v>23</v>
      </c>
      <c r="O216" t="s">
        <v>24</v>
      </c>
      <c r="P216" t="str">
        <f>IF(IPL_Matches_2008_2020[[#This Row],[winner]]=IPL_Matches_2008_2020[[#This Row],[toss_winner]],"Yes","No")</f>
        <v>Yes</v>
      </c>
    </row>
    <row r="217" spans="1:16" x14ac:dyDescent="0.3">
      <c r="A217">
        <v>733973</v>
      </c>
      <c r="B217" t="s">
        <v>87</v>
      </c>
      <c r="C217" s="1">
        <v>41762</v>
      </c>
      <c r="D217">
        <v>2014</v>
      </c>
      <c r="E217" t="s">
        <v>227</v>
      </c>
      <c r="F217" t="s">
        <v>91</v>
      </c>
      <c r="G217" t="s">
        <v>64</v>
      </c>
      <c r="H217" t="s">
        <v>19</v>
      </c>
      <c r="I217" t="s">
        <v>19</v>
      </c>
      <c r="J217" t="s">
        <v>20</v>
      </c>
      <c r="K217" t="s">
        <v>64</v>
      </c>
      <c r="L217" t="s">
        <v>21</v>
      </c>
      <c r="M217" t="s">
        <v>213</v>
      </c>
      <c r="N217" t="s">
        <v>23</v>
      </c>
      <c r="O217" t="s">
        <v>24</v>
      </c>
      <c r="P217" t="str">
        <f>IF(IPL_Matches_2008_2020[[#This Row],[winner]]=IPL_Matches_2008_2020[[#This Row],[toss_winner]],"Yes","No")</f>
        <v>No</v>
      </c>
    </row>
    <row r="218" spans="1:16" x14ac:dyDescent="0.3">
      <c r="A218">
        <v>733999</v>
      </c>
      <c r="B218" t="s">
        <v>25</v>
      </c>
      <c r="C218" s="1">
        <v>41770</v>
      </c>
      <c r="D218">
        <v>2014</v>
      </c>
      <c r="E218" t="s">
        <v>99</v>
      </c>
      <c r="F218" t="s">
        <v>27</v>
      </c>
      <c r="G218" t="s">
        <v>28</v>
      </c>
      <c r="H218" t="s">
        <v>18</v>
      </c>
      <c r="I218" t="s">
        <v>28</v>
      </c>
      <c r="J218" t="s">
        <v>20</v>
      </c>
      <c r="K218" t="s">
        <v>18</v>
      </c>
      <c r="L218" t="s">
        <v>21</v>
      </c>
      <c r="M218" t="s">
        <v>213</v>
      </c>
      <c r="N218" t="s">
        <v>23</v>
      </c>
      <c r="O218" t="s">
        <v>24</v>
      </c>
      <c r="P218" t="str">
        <f>IF(IPL_Matches_2008_2020[[#This Row],[winner]]=IPL_Matches_2008_2020[[#This Row],[toss_winner]],"Yes","No")</f>
        <v>No</v>
      </c>
    </row>
    <row r="219" spans="1:16" x14ac:dyDescent="0.3">
      <c r="A219">
        <v>734003</v>
      </c>
      <c r="B219" t="s">
        <v>113</v>
      </c>
      <c r="C219" s="1">
        <v>41772</v>
      </c>
      <c r="D219">
        <v>2014</v>
      </c>
      <c r="E219" t="s">
        <v>147</v>
      </c>
      <c r="F219" t="s">
        <v>115</v>
      </c>
      <c r="G219" t="s">
        <v>45</v>
      </c>
      <c r="H219" t="s">
        <v>18</v>
      </c>
      <c r="I219" t="s">
        <v>18</v>
      </c>
      <c r="J219" t="s">
        <v>20</v>
      </c>
      <c r="K219" t="s">
        <v>45</v>
      </c>
      <c r="L219" t="s">
        <v>21</v>
      </c>
      <c r="M219" t="s">
        <v>213</v>
      </c>
      <c r="N219" t="s">
        <v>23</v>
      </c>
      <c r="O219" t="s">
        <v>24</v>
      </c>
      <c r="P219" t="str">
        <f>IF(IPL_Matches_2008_2020[[#This Row],[winner]]=IPL_Matches_2008_2020[[#This Row],[toss_winner]],"Yes","No")</f>
        <v>No</v>
      </c>
    </row>
    <row r="220" spans="1:16" x14ac:dyDescent="0.3">
      <c r="A220">
        <v>734013</v>
      </c>
      <c r="B220" t="s">
        <v>113</v>
      </c>
      <c r="C220" s="1">
        <v>41777</v>
      </c>
      <c r="D220">
        <v>2014</v>
      </c>
      <c r="E220" t="s">
        <v>75</v>
      </c>
      <c r="F220" t="s">
        <v>115</v>
      </c>
      <c r="G220" t="s">
        <v>45</v>
      </c>
      <c r="H220" t="s">
        <v>28</v>
      </c>
      <c r="I220" t="s">
        <v>45</v>
      </c>
      <c r="J220" t="s">
        <v>20</v>
      </c>
      <c r="K220" t="s">
        <v>28</v>
      </c>
      <c r="L220" t="s">
        <v>21</v>
      </c>
      <c r="M220" t="s">
        <v>213</v>
      </c>
      <c r="N220" t="s">
        <v>23</v>
      </c>
      <c r="O220" t="s">
        <v>24</v>
      </c>
      <c r="P220" t="str">
        <f>IF(IPL_Matches_2008_2020[[#This Row],[winner]]=IPL_Matches_2008_2020[[#This Row],[toss_winner]],"Yes","No")</f>
        <v>No</v>
      </c>
    </row>
    <row r="221" spans="1:16" x14ac:dyDescent="0.3">
      <c r="A221">
        <v>734041</v>
      </c>
      <c r="B221" t="s">
        <v>87</v>
      </c>
      <c r="C221" s="1">
        <v>41784</v>
      </c>
      <c r="D221">
        <v>2014</v>
      </c>
      <c r="E221" t="s">
        <v>227</v>
      </c>
      <c r="F221" t="s">
        <v>91</v>
      </c>
      <c r="G221" t="s">
        <v>64</v>
      </c>
      <c r="H221" t="s">
        <v>18</v>
      </c>
      <c r="I221" t="s">
        <v>64</v>
      </c>
      <c r="J221" t="s">
        <v>29</v>
      </c>
      <c r="K221" t="s">
        <v>64</v>
      </c>
      <c r="L221" t="s">
        <v>21</v>
      </c>
      <c r="M221" t="s">
        <v>213</v>
      </c>
      <c r="N221" t="s">
        <v>23</v>
      </c>
      <c r="O221" t="s">
        <v>24</v>
      </c>
      <c r="P221" t="str">
        <f>IF(IPL_Matches_2008_2020[[#This Row],[winner]]=IPL_Matches_2008_2020[[#This Row],[toss_winner]],"Yes","No")</f>
        <v>Yes</v>
      </c>
    </row>
    <row r="222" spans="1:16" x14ac:dyDescent="0.3">
      <c r="A222">
        <v>829725</v>
      </c>
      <c r="B222" t="s">
        <v>137</v>
      </c>
      <c r="C222" s="1">
        <v>42109</v>
      </c>
      <c r="D222">
        <v>2015</v>
      </c>
      <c r="E222" t="s">
        <v>228</v>
      </c>
      <c r="F222" t="s">
        <v>138</v>
      </c>
      <c r="G222" t="s">
        <v>19</v>
      </c>
      <c r="H222" t="s">
        <v>41</v>
      </c>
      <c r="I222" t="s">
        <v>19</v>
      </c>
      <c r="J222" t="s">
        <v>20</v>
      </c>
      <c r="K222" t="s">
        <v>41</v>
      </c>
      <c r="L222" t="s">
        <v>21</v>
      </c>
      <c r="M222" t="s">
        <v>213</v>
      </c>
      <c r="N222" t="s">
        <v>23</v>
      </c>
      <c r="O222" t="s">
        <v>24</v>
      </c>
      <c r="P222" t="str">
        <f>IF(IPL_Matches_2008_2020[[#This Row],[winner]]=IPL_Matches_2008_2020[[#This Row],[toss_winner]],"Yes","No")</f>
        <v>No</v>
      </c>
    </row>
    <row r="223" spans="1:16" x14ac:dyDescent="0.3">
      <c r="A223">
        <v>829783</v>
      </c>
      <c r="B223" t="s">
        <v>87</v>
      </c>
      <c r="C223" s="1">
        <v>42129</v>
      </c>
      <c r="D223">
        <v>2015</v>
      </c>
      <c r="E223" t="s">
        <v>206</v>
      </c>
      <c r="F223" t="s">
        <v>91</v>
      </c>
      <c r="G223" t="s">
        <v>64</v>
      </c>
      <c r="H223" t="s">
        <v>41</v>
      </c>
      <c r="I223" t="s">
        <v>41</v>
      </c>
      <c r="J223" t="s">
        <v>20</v>
      </c>
      <c r="K223" t="s">
        <v>64</v>
      </c>
      <c r="L223" t="s">
        <v>21</v>
      </c>
      <c r="M223" t="s">
        <v>213</v>
      </c>
      <c r="N223" t="s">
        <v>23</v>
      </c>
      <c r="O223" t="s">
        <v>24</v>
      </c>
      <c r="P223" t="str">
        <f>IF(IPL_Matches_2008_2020[[#This Row],[winner]]=IPL_Matches_2008_2020[[#This Row],[toss_winner]],"Yes","No")</f>
        <v>No</v>
      </c>
    </row>
    <row r="224" spans="1:16" x14ac:dyDescent="0.3">
      <c r="A224">
        <v>980905</v>
      </c>
      <c r="B224" t="s">
        <v>34</v>
      </c>
      <c r="C224" s="1">
        <v>42471</v>
      </c>
      <c r="D224">
        <v>2016</v>
      </c>
      <c r="E224" t="s">
        <v>187</v>
      </c>
      <c r="F224" t="s">
        <v>125</v>
      </c>
      <c r="G224" t="s">
        <v>19</v>
      </c>
      <c r="H224" t="s">
        <v>130</v>
      </c>
      <c r="I224" t="s">
        <v>130</v>
      </c>
      <c r="J224" t="s">
        <v>29</v>
      </c>
      <c r="K224" t="s">
        <v>130</v>
      </c>
      <c r="L224" t="s">
        <v>21</v>
      </c>
      <c r="M224" t="s">
        <v>213</v>
      </c>
      <c r="N224" t="s">
        <v>23</v>
      </c>
      <c r="O224" t="s">
        <v>24</v>
      </c>
      <c r="P224" t="str">
        <f>IF(IPL_Matches_2008_2020[[#This Row],[winner]]=IPL_Matches_2008_2020[[#This Row],[toss_winner]],"Yes","No")</f>
        <v>Yes</v>
      </c>
    </row>
    <row r="225" spans="1:16" x14ac:dyDescent="0.3">
      <c r="A225">
        <v>980935</v>
      </c>
      <c r="B225" t="s">
        <v>81</v>
      </c>
      <c r="C225" s="1">
        <v>42483</v>
      </c>
      <c r="D225">
        <v>2016</v>
      </c>
      <c r="E225" t="s">
        <v>229</v>
      </c>
      <c r="F225" t="s">
        <v>83</v>
      </c>
      <c r="G225" t="s">
        <v>101</v>
      </c>
      <c r="H225" t="s">
        <v>19</v>
      </c>
      <c r="I225" t="s">
        <v>101</v>
      </c>
      <c r="J225" t="s">
        <v>29</v>
      </c>
      <c r="K225" t="s">
        <v>101</v>
      </c>
      <c r="L225" t="s">
        <v>21</v>
      </c>
      <c r="M225" t="s">
        <v>213</v>
      </c>
      <c r="N225" t="s">
        <v>23</v>
      </c>
      <c r="O225" t="s">
        <v>24</v>
      </c>
      <c r="P225" t="str">
        <f>IF(IPL_Matches_2008_2020[[#This Row],[winner]]=IPL_Matches_2008_2020[[#This Row],[toss_winner]],"Yes","No")</f>
        <v>Yes</v>
      </c>
    </row>
    <row r="226" spans="1:16" x14ac:dyDescent="0.3">
      <c r="A226">
        <v>980959</v>
      </c>
      <c r="B226" t="s">
        <v>25</v>
      </c>
      <c r="C226" s="1">
        <v>42492</v>
      </c>
      <c r="D226">
        <v>2016</v>
      </c>
      <c r="E226" t="s">
        <v>150</v>
      </c>
      <c r="F226" t="s">
        <v>27</v>
      </c>
      <c r="G226" t="s">
        <v>28</v>
      </c>
      <c r="H226" t="s">
        <v>33</v>
      </c>
      <c r="I226" t="s">
        <v>33</v>
      </c>
      <c r="J226" t="s">
        <v>29</v>
      </c>
      <c r="K226" t="s">
        <v>33</v>
      </c>
      <c r="L226" t="s">
        <v>21</v>
      </c>
      <c r="M226" t="s">
        <v>213</v>
      </c>
      <c r="N226" t="s">
        <v>23</v>
      </c>
      <c r="O226" t="s">
        <v>24</v>
      </c>
      <c r="P226" t="str">
        <f>IF(IPL_Matches_2008_2020[[#This Row],[winner]]=IPL_Matches_2008_2020[[#This Row],[toss_winner]],"Yes","No")</f>
        <v>Yes</v>
      </c>
    </row>
    <row r="227" spans="1:16" x14ac:dyDescent="0.3">
      <c r="A227">
        <v>980967</v>
      </c>
      <c r="B227" t="s">
        <v>81</v>
      </c>
      <c r="C227" s="1">
        <v>42496</v>
      </c>
      <c r="D227">
        <v>2016</v>
      </c>
      <c r="E227" t="s">
        <v>230</v>
      </c>
      <c r="F227" t="s">
        <v>83</v>
      </c>
      <c r="G227" t="s">
        <v>101</v>
      </c>
      <c r="H227" t="s">
        <v>130</v>
      </c>
      <c r="I227" t="s">
        <v>101</v>
      </c>
      <c r="J227" t="s">
        <v>29</v>
      </c>
      <c r="K227" t="s">
        <v>101</v>
      </c>
      <c r="L227" t="s">
        <v>21</v>
      </c>
      <c r="M227" t="s">
        <v>213</v>
      </c>
      <c r="N227" t="s">
        <v>23</v>
      </c>
      <c r="O227" t="s">
        <v>24</v>
      </c>
      <c r="P227" t="str">
        <f>IF(IPL_Matches_2008_2020[[#This Row],[winner]]=IPL_Matches_2008_2020[[#This Row],[toss_winner]],"Yes","No")</f>
        <v>Yes</v>
      </c>
    </row>
    <row r="228" spans="1:16" x14ac:dyDescent="0.3">
      <c r="A228">
        <v>980975</v>
      </c>
      <c r="B228" t="s">
        <v>30</v>
      </c>
      <c r="C228" s="1">
        <v>42498</v>
      </c>
      <c r="D228">
        <v>2016</v>
      </c>
      <c r="E228" t="s">
        <v>231</v>
      </c>
      <c r="F228" t="s">
        <v>32</v>
      </c>
      <c r="G228" t="s">
        <v>33</v>
      </c>
      <c r="H228" t="s">
        <v>130</v>
      </c>
      <c r="I228" t="s">
        <v>130</v>
      </c>
      <c r="J228" t="s">
        <v>29</v>
      </c>
      <c r="K228" t="s">
        <v>130</v>
      </c>
      <c r="L228" t="s">
        <v>21</v>
      </c>
      <c r="M228" t="s">
        <v>213</v>
      </c>
      <c r="N228" t="s">
        <v>23</v>
      </c>
      <c r="O228" t="s">
        <v>24</v>
      </c>
      <c r="P228" t="str">
        <f>IF(IPL_Matches_2008_2020[[#This Row],[winner]]=IPL_Matches_2008_2020[[#This Row],[toss_winner]],"Yes","No")</f>
        <v>Yes</v>
      </c>
    </row>
    <row r="229" spans="1:16" x14ac:dyDescent="0.3">
      <c r="A229">
        <v>1082628</v>
      </c>
      <c r="B229" t="s">
        <v>87</v>
      </c>
      <c r="C229" s="1">
        <v>42856</v>
      </c>
      <c r="D229">
        <v>2017</v>
      </c>
      <c r="E229" t="s">
        <v>55</v>
      </c>
      <c r="F229" t="s">
        <v>91</v>
      </c>
      <c r="G229" t="s">
        <v>64</v>
      </c>
      <c r="H229" t="s">
        <v>28</v>
      </c>
      <c r="I229" t="s">
        <v>28</v>
      </c>
      <c r="J229" t="s">
        <v>20</v>
      </c>
      <c r="K229" t="s">
        <v>64</v>
      </c>
      <c r="L229" t="s">
        <v>21</v>
      </c>
      <c r="M229" t="s">
        <v>213</v>
      </c>
      <c r="N229" t="s">
        <v>23</v>
      </c>
      <c r="O229" t="s">
        <v>24</v>
      </c>
      <c r="P229" t="str">
        <f>IF(IPL_Matches_2008_2020[[#This Row],[winner]]=IPL_Matches_2008_2020[[#This Row],[toss_winner]],"Yes","No")</f>
        <v>No</v>
      </c>
    </row>
    <row r="230" spans="1:16" x14ac:dyDescent="0.3">
      <c r="A230">
        <v>1082629</v>
      </c>
      <c r="B230" t="s">
        <v>137</v>
      </c>
      <c r="C230" s="1">
        <v>42856</v>
      </c>
      <c r="D230">
        <v>2017</v>
      </c>
      <c r="E230" t="s">
        <v>211</v>
      </c>
      <c r="F230" t="s">
        <v>138</v>
      </c>
      <c r="G230" t="s">
        <v>126</v>
      </c>
      <c r="H230" t="s">
        <v>130</v>
      </c>
      <c r="I230" t="s">
        <v>139</v>
      </c>
      <c r="J230" t="s">
        <v>29</v>
      </c>
      <c r="K230" t="s">
        <v>139</v>
      </c>
      <c r="L230" t="s">
        <v>21</v>
      </c>
      <c r="M230" t="s">
        <v>213</v>
      </c>
      <c r="N230" t="s">
        <v>23</v>
      </c>
      <c r="O230" t="s">
        <v>24</v>
      </c>
      <c r="P230" t="str">
        <f>IF(IPL_Matches_2008_2020[[#This Row],[winner]]=IPL_Matches_2008_2020[[#This Row],[toss_winner]],"Yes","No")</f>
        <v>Yes</v>
      </c>
    </row>
    <row r="231" spans="1:16" x14ac:dyDescent="0.3">
      <c r="A231">
        <v>1136565</v>
      </c>
      <c r="B231" t="s">
        <v>68</v>
      </c>
      <c r="C231" s="1">
        <v>43200</v>
      </c>
      <c r="D231">
        <v>2018</v>
      </c>
      <c r="E231" t="s">
        <v>232</v>
      </c>
      <c r="F231" t="s">
        <v>70</v>
      </c>
      <c r="G231" t="s">
        <v>45</v>
      </c>
      <c r="H231" t="s">
        <v>33</v>
      </c>
      <c r="I231" t="s">
        <v>45</v>
      </c>
      <c r="J231" t="s">
        <v>29</v>
      </c>
      <c r="K231" t="s">
        <v>45</v>
      </c>
      <c r="L231" t="s">
        <v>21</v>
      </c>
      <c r="M231" t="s">
        <v>213</v>
      </c>
      <c r="N231" t="s">
        <v>23</v>
      </c>
      <c r="O231" t="s">
        <v>24</v>
      </c>
      <c r="P231" t="str">
        <f>IF(IPL_Matches_2008_2020[[#This Row],[winner]]=IPL_Matches_2008_2020[[#This Row],[toss_winner]],"Yes","No")</f>
        <v>Yes</v>
      </c>
    </row>
    <row r="232" spans="1:16" x14ac:dyDescent="0.3">
      <c r="A232">
        <v>1136570</v>
      </c>
      <c r="B232" t="s">
        <v>30</v>
      </c>
      <c r="C232" s="1">
        <v>43204</v>
      </c>
      <c r="D232">
        <v>2018</v>
      </c>
      <c r="E232" t="s">
        <v>233</v>
      </c>
      <c r="F232" t="s">
        <v>32</v>
      </c>
      <c r="G232" t="s">
        <v>33</v>
      </c>
      <c r="H232" t="s">
        <v>101</v>
      </c>
      <c r="I232" t="s">
        <v>101</v>
      </c>
      <c r="J232" t="s">
        <v>29</v>
      </c>
      <c r="K232" t="s">
        <v>101</v>
      </c>
      <c r="L232" t="s">
        <v>21</v>
      </c>
      <c r="M232" t="s">
        <v>213</v>
      </c>
      <c r="N232" t="s">
        <v>23</v>
      </c>
      <c r="O232" t="s">
        <v>24</v>
      </c>
      <c r="P232" t="str">
        <f>IF(IPL_Matches_2008_2020[[#This Row],[winner]]=IPL_Matches_2008_2020[[#This Row],[toss_winner]],"Yes","No")</f>
        <v>Yes</v>
      </c>
    </row>
    <row r="233" spans="1:16" x14ac:dyDescent="0.3">
      <c r="A233">
        <v>1136584</v>
      </c>
      <c r="B233" t="s">
        <v>143</v>
      </c>
      <c r="C233" s="1">
        <v>43215</v>
      </c>
      <c r="D233">
        <v>2018</v>
      </c>
      <c r="E233" t="s">
        <v>72</v>
      </c>
      <c r="F233" t="s">
        <v>144</v>
      </c>
      <c r="G233" t="s">
        <v>28</v>
      </c>
      <c r="H233" t="s">
        <v>45</v>
      </c>
      <c r="I233" t="s">
        <v>45</v>
      </c>
      <c r="J233" t="s">
        <v>29</v>
      </c>
      <c r="K233" t="s">
        <v>45</v>
      </c>
      <c r="L233" t="s">
        <v>21</v>
      </c>
      <c r="M233" t="s">
        <v>213</v>
      </c>
      <c r="N233" t="s">
        <v>23</v>
      </c>
      <c r="O233" t="s">
        <v>24</v>
      </c>
      <c r="P233" t="str">
        <f>IF(IPL_Matches_2008_2020[[#This Row],[winner]]=IPL_Matches_2008_2020[[#This Row],[toss_winner]],"Yes","No")</f>
        <v>Yes</v>
      </c>
    </row>
    <row r="234" spans="1:16" x14ac:dyDescent="0.3">
      <c r="A234">
        <v>1136605</v>
      </c>
      <c r="B234" t="s">
        <v>94</v>
      </c>
      <c r="C234" s="1">
        <v>43232</v>
      </c>
      <c r="D234">
        <v>2018</v>
      </c>
      <c r="E234" t="s">
        <v>75</v>
      </c>
      <c r="F234" t="s">
        <v>96</v>
      </c>
      <c r="G234" t="s">
        <v>41</v>
      </c>
      <c r="H234" t="s">
        <v>28</v>
      </c>
      <c r="I234" t="s">
        <v>28</v>
      </c>
      <c r="J234" t="s">
        <v>29</v>
      </c>
      <c r="K234" t="s">
        <v>28</v>
      </c>
      <c r="L234" t="s">
        <v>21</v>
      </c>
      <c r="M234" t="s">
        <v>213</v>
      </c>
      <c r="N234" t="s">
        <v>23</v>
      </c>
      <c r="O234" t="s">
        <v>24</v>
      </c>
      <c r="P234" t="str">
        <f>IF(IPL_Matches_2008_2020[[#This Row],[winner]]=IPL_Matches_2008_2020[[#This Row],[toss_winner]],"Yes","No")</f>
        <v>Yes</v>
      </c>
    </row>
    <row r="235" spans="1:16" x14ac:dyDescent="0.3">
      <c r="A235">
        <v>1136614</v>
      </c>
      <c r="B235" t="s">
        <v>81</v>
      </c>
      <c r="C235" s="1">
        <v>43239</v>
      </c>
      <c r="D235">
        <v>2018</v>
      </c>
      <c r="E235" t="s">
        <v>145</v>
      </c>
      <c r="F235" t="s">
        <v>83</v>
      </c>
      <c r="G235" t="s">
        <v>101</v>
      </c>
      <c r="H235" t="s">
        <v>33</v>
      </c>
      <c r="I235" t="s">
        <v>101</v>
      </c>
      <c r="J235" t="s">
        <v>20</v>
      </c>
      <c r="K235" t="s">
        <v>33</v>
      </c>
      <c r="L235" t="s">
        <v>21</v>
      </c>
      <c r="M235" t="s">
        <v>213</v>
      </c>
      <c r="N235" t="s">
        <v>23</v>
      </c>
      <c r="O235" t="s">
        <v>24</v>
      </c>
      <c r="P235" t="str">
        <f>IF(IPL_Matches_2008_2020[[#This Row],[winner]]=IPL_Matches_2008_2020[[#This Row],[toss_winner]],"Yes","No")</f>
        <v>No</v>
      </c>
    </row>
    <row r="236" spans="1:16" x14ac:dyDescent="0.3">
      <c r="A236">
        <v>1136616</v>
      </c>
      <c r="B236" t="s">
        <v>137</v>
      </c>
      <c r="C236" s="1">
        <v>43240</v>
      </c>
      <c r="D236">
        <v>2018</v>
      </c>
      <c r="E236" t="s">
        <v>234</v>
      </c>
      <c r="F236" t="s">
        <v>138</v>
      </c>
      <c r="G236" t="s">
        <v>45</v>
      </c>
      <c r="H236" t="s">
        <v>19</v>
      </c>
      <c r="I236" t="s">
        <v>45</v>
      </c>
      <c r="J236" t="s">
        <v>29</v>
      </c>
      <c r="K236" t="s">
        <v>45</v>
      </c>
      <c r="L236" t="s">
        <v>21</v>
      </c>
      <c r="M236" t="s">
        <v>213</v>
      </c>
      <c r="N236" t="s">
        <v>23</v>
      </c>
      <c r="O236" t="s">
        <v>24</v>
      </c>
      <c r="P236" t="str">
        <f>IF(IPL_Matches_2008_2020[[#This Row],[winner]]=IPL_Matches_2008_2020[[#This Row],[toss_winner]],"Yes","No")</f>
        <v>Yes</v>
      </c>
    </row>
    <row r="237" spans="1:16" x14ac:dyDescent="0.3">
      <c r="A237">
        <v>1175363</v>
      </c>
      <c r="B237" t="s">
        <v>81</v>
      </c>
      <c r="C237" s="1">
        <v>43553</v>
      </c>
      <c r="D237">
        <v>2019</v>
      </c>
      <c r="E237" t="s">
        <v>204</v>
      </c>
      <c r="F237" t="s">
        <v>83</v>
      </c>
      <c r="G237" t="s">
        <v>101</v>
      </c>
      <c r="H237" t="s">
        <v>18</v>
      </c>
      <c r="I237" t="s">
        <v>18</v>
      </c>
      <c r="J237" t="s">
        <v>20</v>
      </c>
      <c r="K237" t="s">
        <v>101</v>
      </c>
      <c r="L237" t="s">
        <v>21</v>
      </c>
      <c r="M237" t="s">
        <v>213</v>
      </c>
      <c r="N237" t="s">
        <v>23</v>
      </c>
      <c r="O237" t="s">
        <v>24</v>
      </c>
      <c r="P237" t="str">
        <f>IF(IPL_Matches_2008_2020[[#This Row],[winner]]=IPL_Matches_2008_2020[[#This Row],[toss_winner]],"Yes","No")</f>
        <v>No</v>
      </c>
    </row>
    <row r="238" spans="1:16" x14ac:dyDescent="0.3">
      <c r="A238">
        <v>1175371</v>
      </c>
      <c r="B238" t="s">
        <v>94</v>
      </c>
      <c r="C238" s="1">
        <v>43559</v>
      </c>
      <c r="D238">
        <v>2019</v>
      </c>
      <c r="E238" t="s">
        <v>235</v>
      </c>
      <c r="F238" t="s">
        <v>96</v>
      </c>
      <c r="G238" t="s">
        <v>151</v>
      </c>
      <c r="H238" t="s">
        <v>101</v>
      </c>
      <c r="I238" t="s">
        <v>101</v>
      </c>
      <c r="J238" t="s">
        <v>29</v>
      </c>
      <c r="K238" t="s">
        <v>101</v>
      </c>
      <c r="L238" t="s">
        <v>21</v>
      </c>
      <c r="M238" t="s">
        <v>213</v>
      </c>
      <c r="N238" t="s">
        <v>23</v>
      </c>
      <c r="O238" t="s">
        <v>24</v>
      </c>
      <c r="P238" t="str">
        <f>IF(IPL_Matches_2008_2020[[#This Row],[winner]]=IPL_Matches_2008_2020[[#This Row],[toss_winner]],"Yes","No")</f>
        <v>Yes</v>
      </c>
    </row>
    <row r="239" spans="1:16" x14ac:dyDescent="0.3">
      <c r="A239">
        <v>1175372</v>
      </c>
      <c r="B239" t="s">
        <v>143</v>
      </c>
      <c r="C239" s="1">
        <v>43560</v>
      </c>
      <c r="D239">
        <v>2019</v>
      </c>
      <c r="E239" t="s">
        <v>150</v>
      </c>
      <c r="F239" t="s">
        <v>144</v>
      </c>
      <c r="G239" t="s">
        <v>28</v>
      </c>
      <c r="H239" t="s">
        <v>33</v>
      </c>
      <c r="I239" t="s">
        <v>33</v>
      </c>
      <c r="J239" t="s">
        <v>29</v>
      </c>
      <c r="K239" t="s">
        <v>33</v>
      </c>
      <c r="L239" t="s">
        <v>21</v>
      </c>
      <c r="M239" t="s">
        <v>213</v>
      </c>
      <c r="N239" t="s">
        <v>23</v>
      </c>
      <c r="O239" t="s">
        <v>24</v>
      </c>
      <c r="P239" t="str">
        <f>IF(IPL_Matches_2008_2020[[#This Row],[winner]]=IPL_Matches_2008_2020[[#This Row],[toss_winner]],"Yes","No")</f>
        <v>Yes</v>
      </c>
    </row>
    <row r="240" spans="1:16" x14ac:dyDescent="0.3">
      <c r="A240">
        <v>1178404</v>
      </c>
      <c r="B240" t="s">
        <v>30</v>
      </c>
      <c r="C240" s="1">
        <v>43569</v>
      </c>
      <c r="D240">
        <v>2019</v>
      </c>
      <c r="E240" t="s">
        <v>236</v>
      </c>
      <c r="F240" t="s">
        <v>32</v>
      </c>
      <c r="G240" t="s">
        <v>33</v>
      </c>
      <c r="H240" t="s">
        <v>45</v>
      </c>
      <c r="I240" t="s">
        <v>45</v>
      </c>
      <c r="J240" t="s">
        <v>29</v>
      </c>
      <c r="K240" t="s">
        <v>45</v>
      </c>
      <c r="L240" t="s">
        <v>21</v>
      </c>
      <c r="M240" t="s">
        <v>213</v>
      </c>
      <c r="N240" t="s">
        <v>23</v>
      </c>
      <c r="O240" t="s">
        <v>24</v>
      </c>
      <c r="P240" t="str">
        <f>IF(IPL_Matches_2008_2020[[#This Row],[winner]]=IPL_Matches_2008_2020[[#This Row],[toss_winner]],"Yes","No")</f>
        <v>Yes</v>
      </c>
    </row>
    <row r="241" spans="1:16" x14ac:dyDescent="0.3">
      <c r="A241">
        <v>1178406</v>
      </c>
      <c r="B241" t="s">
        <v>87</v>
      </c>
      <c r="C241" s="1">
        <v>43570</v>
      </c>
      <c r="D241">
        <v>2019</v>
      </c>
      <c r="E241" t="s">
        <v>237</v>
      </c>
      <c r="F241" t="s">
        <v>91</v>
      </c>
      <c r="G241" t="s">
        <v>64</v>
      </c>
      <c r="H241" t="s">
        <v>28</v>
      </c>
      <c r="I241" t="s">
        <v>64</v>
      </c>
      <c r="J241" t="s">
        <v>29</v>
      </c>
      <c r="K241" t="s">
        <v>64</v>
      </c>
      <c r="L241" t="s">
        <v>21</v>
      </c>
      <c r="M241" t="s">
        <v>213</v>
      </c>
      <c r="N241" t="s">
        <v>23</v>
      </c>
      <c r="O241" t="s">
        <v>24</v>
      </c>
      <c r="P241" t="str">
        <f>IF(IPL_Matches_2008_2020[[#This Row],[winner]]=IPL_Matches_2008_2020[[#This Row],[toss_winner]],"Yes","No")</f>
        <v>Yes</v>
      </c>
    </row>
    <row r="242" spans="1:16" x14ac:dyDescent="0.3">
      <c r="A242">
        <v>1178411</v>
      </c>
      <c r="B242" t="s">
        <v>15</v>
      </c>
      <c r="C242" s="1">
        <v>43575</v>
      </c>
      <c r="D242">
        <v>2019</v>
      </c>
      <c r="E242" t="s">
        <v>195</v>
      </c>
      <c r="F242" t="s">
        <v>17</v>
      </c>
      <c r="G242" t="s">
        <v>18</v>
      </c>
      <c r="H242" t="s">
        <v>64</v>
      </c>
      <c r="I242" t="s">
        <v>18</v>
      </c>
      <c r="J242" t="s">
        <v>29</v>
      </c>
      <c r="K242" t="s">
        <v>18</v>
      </c>
      <c r="L242" t="s">
        <v>21</v>
      </c>
      <c r="M242" t="s">
        <v>213</v>
      </c>
      <c r="N242" t="s">
        <v>23</v>
      </c>
      <c r="O242" t="s">
        <v>24</v>
      </c>
      <c r="P242" t="str">
        <f>IF(IPL_Matches_2008_2020[[#This Row],[winner]]=IPL_Matches_2008_2020[[#This Row],[toss_winner]],"Yes","No")</f>
        <v>Yes</v>
      </c>
    </row>
    <row r="243" spans="1:16" x14ac:dyDescent="0.3">
      <c r="A243">
        <v>1178412</v>
      </c>
      <c r="B243" t="s">
        <v>94</v>
      </c>
      <c r="C243" s="1">
        <v>43575</v>
      </c>
      <c r="D243">
        <v>2019</v>
      </c>
      <c r="E243" t="s">
        <v>238</v>
      </c>
      <c r="F243" t="s">
        <v>96</v>
      </c>
      <c r="G243" t="s">
        <v>151</v>
      </c>
      <c r="H243" t="s">
        <v>19</v>
      </c>
      <c r="I243" t="s">
        <v>151</v>
      </c>
      <c r="J243" t="s">
        <v>29</v>
      </c>
      <c r="K243" t="s">
        <v>151</v>
      </c>
      <c r="L243" t="s">
        <v>21</v>
      </c>
      <c r="M243" t="s">
        <v>213</v>
      </c>
      <c r="N243" t="s">
        <v>23</v>
      </c>
      <c r="O243" t="s">
        <v>24</v>
      </c>
      <c r="P243" t="str">
        <f>IF(IPL_Matches_2008_2020[[#This Row],[winner]]=IPL_Matches_2008_2020[[#This Row],[toss_winner]],"Yes","No")</f>
        <v>Yes</v>
      </c>
    </row>
    <row r="244" spans="1:16" x14ac:dyDescent="0.3">
      <c r="A244">
        <v>1178428</v>
      </c>
      <c r="B244" t="s">
        <v>94</v>
      </c>
      <c r="C244" s="1">
        <v>43589</v>
      </c>
      <c r="D244">
        <v>2019</v>
      </c>
      <c r="E244" t="s">
        <v>88</v>
      </c>
      <c r="F244" t="s">
        <v>96</v>
      </c>
      <c r="G244" t="s">
        <v>151</v>
      </c>
      <c r="H244" t="s">
        <v>18</v>
      </c>
      <c r="I244" t="s">
        <v>18</v>
      </c>
      <c r="J244" t="s">
        <v>20</v>
      </c>
      <c r="K244" t="s">
        <v>151</v>
      </c>
      <c r="L244" t="s">
        <v>21</v>
      </c>
      <c r="M244" t="s">
        <v>213</v>
      </c>
      <c r="N244" t="s">
        <v>23</v>
      </c>
      <c r="O244" t="s">
        <v>24</v>
      </c>
      <c r="P244" t="str">
        <f>IF(IPL_Matches_2008_2020[[#This Row],[winner]]=IPL_Matches_2008_2020[[#This Row],[toss_winner]],"Yes","No")</f>
        <v>No</v>
      </c>
    </row>
    <row r="245" spans="1:16" x14ac:dyDescent="0.3">
      <c r="A245">
        <v>1216492</v>
      </c>
      <c r="B245" t="s">
        <v>103</v>
      </c>
      <c r="C245" s="1">
        <v>44093</v>
      </c>
      <c r="D245">
        <v>2020</v>
      </c>
      <c r="E245" t="s">
        <v>192</v>
      </c>
      <c r="F245" t="s">
        <v>105</v>
      </c>
      <c r="G245" t="s">
        <v>64</v>
      </c>
      <c r="H245" t="s">
        <v>45</v>
      </c>
      <c r="I245" t="s">
        <v>45</v>
      </c>
      <c r="J245" t="s">
        <v>29</v>
      </c>
      <c r="K245" t="s">
        <v>45</v>
      </c>
      <c r="L245" t="s">
        <v>21</v>
      </c>
      <c r="M245" t="s">
        <v>213</v>
      </c>
      <c r="N245" t="s">
        <v>23</v>
      </c>
      <c r="O245" t="s">
        <v>24</v>
      </c>
      <c r="P245" t="str">
        <f>IF(IPL_Matches_2008_2020[[#This Row],[winner]]=IPL_Matches_2008_2020[[#This Row],[toss_winner]],"Yes","No")</f>
        <v>Yes</v>
      </c>
    </row>
    <row r="246" spans="1:16" x14ac:dyDescent="0.3">
      <c r="A246">
        <v>1216499</v>
      </c>
      <c r="B246" t="s">
        <v>103</v>
      </c>
      <c r="C246" s="1">
        <v>44132</v>
      </c>
      <c r="D246">
        <v>2020</v>
      </c>
      <c r="E246" t="s">
        <v>146</v>
      </c>
      <c r="F246" t="s">
        <v>105</v>
      </c>
      <c r="G246" t="s">
        <v>28</v>
      </c>
      <c r="H246" t="s">
        <v>64</v>
      </c>
      <c r="I246" t="s">
        <v>64</v>
      </c>
      <c r="J246" t="s">
        <v>29</v>
      </c>
      <c r="K246" t="s">
        <v>64</v>
      </c>
      <c r="L246" t="s">
        <v>21</v>
      </c>
      <c r="M246" t="s">
        <v>213</v>
      </c>
      <c r="N246" t="s">
        <v>23</v>
      </c>
      <c r="O246" t="s">
        <v>24</v>
      </c>
      <c r="P246" t="str">
        <f>IF(IPL_Matches_2008_2020[[#This Row],[winner]]=IPL_Matches_2008_2020[[#This Row],[toss_winner]],"Yes","No")</f>
        <v>Yes</v>
      </c>
    </row>
    <row r="247" spans="1:16" x14ac:dyDescent="0.3">
      <c r="A247">
        <v>1216502</v>
      </c>
      <c r="B247" t="s">
        <v>239</v>
      </c>
      <c r="C247" s="1">
        <v>44135</v>
      </c>
      <c r="D247">
        <v>2020</v>
      </c>
      <c r="E247" t="s">
        <v>226</v>
      </c>
      <c r="F247" t="s">
        <v>108</v>
      </c>
      <c r="G247" t="s">
        <v>28</v>
      </c>
      <c r="H247" t="s">
        <v>101</v>
      </c>
      <c r="I247" t="s">
        <v>101</v>
      </c>
      <c r="J247" t="s">
        <v>29</v>
      </c>
      <c r="K247" t="s">
        <v>101</v>
      </c>
      <c r="L247" t="s">
        <v>21</v>
      </c>
      <c r="M247" t="s">
        <v>213</v>
      </c>
      <c r="N247" t="s">
        <v>23</v>
      </c>
      <c r="O247" t="s">
        <v>24</v>
      </c>
      <c r="P247" t="str">
        <f>IF(IPL_Matches_2008_2020[[#This Row],[winner]]=IPL_Matches_2008_2020[[#This Row],[toss_winner]],"Yes","No")</f>
        <v>Yes</v>
      </c>
    </row>
    <row r="248" spans="1:16" x14ac:dyDescent="0.3">
      <c r="A248">
        <v>1216507</v>
      </c>
      <c r="B248" t="s">
        <v>155</v>
      </c>
      <c r="C248" s="1">
        <v>44115</v>
      </c>
      <c r="D248">
        <v>2020</v>
      </c>
      <c r="E248" t="s">
        <v>240</v>
      </c>
      <c r="F248" t="s">
        <v>157</v>
      </c>
      <c r="G248" t="s">
        <v>101</v>
      </c>
      <c r="H248" t="s">
        <v>18</v>
      </c>
      <c r="I248" t="s">
        <v>101</v>
      </c>
      <c r="J248" t="s">
        <v>20</v>
      </c>
      <c r="K248" t="s">
        <v>18</v>
      </c>
      <c r="L248" t="s">
        <v>21</v>
      </c>
      <c r="M248" t="s">
        <v>213</v>
      </c>
      <c r="N248" t="s">
        <v>23</v>
      </c>
      <c r="O248" t="s">
        <v>24</v>
      </c>
      <c r="P248" t="str">
        <f>IF(IPL_Matches_2008_2020[[#This Row],[winner]]=IPL_Matches_2008_2020[[#This Row],[toss_winner]],"Yes","No")</f>
        <v>No</v>
      </c>
    </row>
    <row r="249" spans="1:16" x14ac:dyDescent="0.3">
      <c r="A249">
        <v>1216509</v>
      </c>
      <c r="B249" t="s">
        <v>239</v>
      </c>
      <c r="C249" s="1">
        <v>44121</v>
      </c>
      <c r="D249">
        <v>2020</v>
      </c>
      <c r="E249" t="s">
        <v>202</v>
      </c>
      <c r="F249" t="s">
        <v>108</v>
      </c>
      <c r="G249" t="s">
        <v>45</v>
      </c>
      <c r="H249" t="s">
        <v>151</v>
      </c>
      <c r="I249" t="s">
        <v>45</v>
      </c>
      <c r="J249" t="s">
        <v>20</v>
      </c>
      <c r="K249" t="s">
        <v>151</v>
      </c>
      <c r="L249" t="s">
        <v>21</v>
      </c>
      <c r="M249" t="s">
        <v>213</v>
      </c>
      <c r="N249" t="s">
        <v>23</v>
      </c>
      <c r="O249" t="s">
        <v>24</v>
      </c>
      <c r="P249" t="str">
        <f>IF(IPL_Matches_2008_2020[[#This Row],[winner]]=IPL_Matches_2008_2020[[#This Row],[toss_winner]],"Yes","No")</f>
        <v>No</v>
      </c>
    </row>
    <row r="250" spans="1:16" x14ac:dyDescent="0.3">
      <c r="A250">
        <v>1216529</v>
      </c>
      <c r="B250" t="s">
        <v>103</v>
      </c>
      <c r="C250" s="1">
        <v>44115</v>
      </c>
      <c r="D250">
        <v>2020</v>
      </c>
      <c r="E250" t="s">
        <v>197</v>
      </c>
      <c r="F250" t="s">
        <v>105</v>
      </c>
      <c r="G250" t="s">
        <v>151</v>
      </c>
      <c r="H250" t="s">
        <v>64</v>
      </c>
      <c r="I250" t="s">
        <v>151</v>
      </c>
      <c r="J250" t="s">
        <v>20</v>
      </c>
      <c r="K250" t="s">
        <v>64</v>
      </c>
      <c r="L250" t="s">
        <v>21</v>
      </c>
      <c r="M250" t="s">
        <v>213</v>
      </c>
      <c r="N250" t="s">
        <v>23</v>
      </c>
      <c r="O250" t="s">
        <v>24</v>
      </c>
      <c r="P250" t="str">
        <f>IF(IPL_Matches_2008_2020[[#This Row],[winner]]=IPL_Matches_2008_2020[[#This Row],[toss_winner]],"Yes","No")</f>
        <v>No</v>
      </c>
    </row>
    <row r="251" spans="1:16" x14ac:dyDescent="0.3">
      <c r="A251">
        <v>1216546</v>
      </c>
      <c r="B251" t="s">
        <v>155</v>
      </c>
      <c r="C251" s="1">
        <v>44124</v>
      </c>
      <c r="D251">
        <v>2020</v>
      </c>
      <c r="E251" t="s">
        <v>202</v>
      </c>
      <c r="F251" t="s">
        <v>157</v>
      </c>
      <c r="G251" t="s">
        <v>151</v>
      </c>
      <c r="H251" t="s">
        <v>19</v>
      </c>
      <c r="I251" t="s">
        <v>151</v>
      </c>
      <c r="J251" t="s">
        <v>20</v>
      </c>
      <c r="K251" t="s">
        <v>19</v>
      </c>
      <c r="L251" t="s">
        <v>21</v>
      </c>
      <c r="M251" t="s">
        <v>213</v>
      </c>
      <c r="N251" t="s">
        <v>23</v>
      </c>
      <c r="O251" t="s">
        <v>24</v>
      </c>
      <c r="P251" t="str">
        <f>IF(IPL_Matches_2008_2020[[#This Row],[winner]]=IPL_Matches_2008_2020[[#This Row],[toss_winner]],"Yes","No")</f>
        <v>No</v>
      </c>
    </row>
    <row r="252" spans="1:16" x14ac:dyDescent="0.3">
      <c r="A252">
        <v>1237181</v>
      </c>
      <c r="B252" t="s">
        <v>155</v>
      </c>
      <c r="C252" s="1">
        <v>44145</v>
      </c>
      <c r="D252">
        <v>2020</v>
      </c>
      <c r="E252" t="s">
        <v>241</v>
      </c>
      <c r="F252" t="s">
        <v>157</v>
      </c>
      <c r="G252" t="s">
        <v>151</v>
      </c>
      <c r="H252" t="s">
        <v>64</v>
      </c>
      <c r="I252" t="s">
        <v>151</v>
      </c>
      <c r="J252" t="s">
        <v>20</v>
      </c>
      <c r="K252" t="s">
        <v>64</v>
      </c>
      <c r="L252" t="s">
        <v>21</v>
      </c>
      <c r="M252" t="s">
        <v>213</v>
      </c>
      <c r="N252" t="s">
        <v>23</v>
      </c>
      <c r="O252" t="s">
        <v>24</v>
      </c>
      <c r="P252" t="str">
        <f>IF(IPL_Matches_2008_2020[[#This Row],[winner]]=IPL_Matches_2008_2020[[#This Row],[toss_winner]],"Yes","No")</f>
        <v>No</v>
      </c>
    </row>
    <row r="253" spans="1:16" x14ac:dyDescent="0.3">
      <c r="A253">
        <v>335984</v>
      </c>
      <c r="B253" t="s">
        <v>94</v>
      </c>
      <c r="C253" s="1">
        <v>39557</v>
      </c>
      <c r="D253">
        <v>2008</v>
      </c>
      <c r="E253" t="s">
        <v>242</v>
      </c>
      <c r="F253" t="s">
        <v>96</v>
      </c>
      <c r="G253" t="s">
        <v>41</v>
      </c>
      <c r="H253" t="s">
        <v>18</v>
      </c>
      <c r="I253" t="s">
        <v>18</v>
      </c>
      <c r="J253" t="s">
        <v>20</v>
      </c>
      <c r="K253" t="s">
        <v>41</v>
      </c>
      <c r="L253" t="s">
        <v>21</v>
      </c>
      <c r="M253" t="s">
        <v>243</v>
      </c>
      <c r="N253" t="s">
        <v>23</v>
      </c>
      <c r="O253" t="s">
        <v>24</v>
      </c>
      <c r="P253" t="str">
        <f>IF(IPL_Matches_2008_2020[[#This Row],[winner]]=IPL_Matches_2008_2020[[#This Row],[toss_winner]],"Yes","No")</f>
        <v>No</v>
      </c>
    </row>
    <row r="254" spans="1:16" x14ac:dyDescent="0.3">
      <c r="A254">
        <v>335988</v>
      </c>
      <c r="B254" t="s">
        <v>81</v>
      </c>
      <c r="C254" s="1">
        <v>39560</v>
      </c>
      <c r="D254">
        <v>2008</v>
      </c>
      <c r="E254" t="s">
        <v>60</v>
      </c>
      <c r="F254" t="s">
        <v>83</v>
      </c>
      <c r="G254" t="s">
        <v>37</v>
      </c>
      <c r="H254" t="s">
        <v>41</v>
      </c>
      <c r="I254" t="s">
        <v>37</v>
      </c>
      <c r="J254" t="s">
        <v>20</v>
      </c>
      <c r="K254" t="s">
        <v>41</v>
      </c>
      <c r="L254" t="s">
        <v>21</v>
      </c>
      <c r="M254" t="s">
        <v>243</v>
      </c>
      <c r="N254" t="s">
        <v>23</v>
      </c>
      <c r="O254" t="s">
        <v>24</v>
      </c>
      <c r="P254" t="str">
        <f>IF(IPL_Matches_2008_2020[[#This Row],[winner]]=IPL_Matches_2008_2020[[#This Row],[toss_winner]],"Yes","No")</f>
        <v>No</v>
      </c>
    </row>
    <row r="255" spans="1:16" x14ac:dyDescent="0.3">
      <c r="A255">
        <v>335990</v>
      </c>
      <c r="B255" t="s">
        <v>81</v>
      </c>
      <c r="C255" s="1">
        <v>39562</v>
      </c>
      <c r="D255">
        <v>2008</v>
      </c>
      <c r="E255" t="s">
        <v>31</v>
      </c>
      <c r="F255" t="s">
        <v>83</v>
      </c>
      <c r="G255" t="s">
        <v>37</v>
      </c>
      <c r="H255" t="s">
        <v>18</v>
      </c>
      <c r="I255" t="s">
        <v>18</v>
      </c>
      <c r="J255" t="s">
        <v>29</v>
      </c>
      <c r="K255" t="s">
        <v>18</v>
      </c>
      <c r="L255" t="s">
        <v>21</v>
      </c>
      <c r="M255" t="s">
        <v>244</v>
      </c>
      <c r="N255" t="s">
        <v>23</v>
      </c>
      <c r="O255" t="s">
        <v>24</v>
      </c>
      <c r="P255" t="str">
        <f>IF(IPL_Matches_2008_2020[[#This Row],[winner]]=IPL_Matches_2008_2020[[#This Row],[toss_winner]],"Yes","No")</f>
        <v>Yes</v>
      </c>
    </row>
    <row r="256" spans="1:16" x14ac:dyDescent="0.3">
      <c r="A256">
        <v>335993</v>
      </c>
      <c r="B256" t="s">
        <v>68</v>
      </c>
      <c r="C256" s="1">
        <v>39564</v>
      </c>
      <c r="D256">
        <v>2008</v>
      </c>
      <c r="E256" t="s">
        <v>245</v>
      </c>
      <c r="F256" t="s">
        <v>70</v>
      </c>
      <c r="G256" t="s">
        <v>45</v>
      </c>
      <c r="H256" t="s">
        <v>33</v>
      </c>
      <c r="I256" t="s">
        <v>33</v>
      </c>
      <c r="J256" t="s">
        <v>20</v>
      </c>
      <c r="K256" t="s">
        <v>45</v>
      </c>
      <c r="L256" t="s">
        <v>21</v>
      </c>
      <c r="M256" t="s">
        <v>243</v>
      </c>
      <c r="N256" t="s">
        <v>23</v>
      </c>
      <c r="O256" t="s">
        <v>24</v>
      </c>
      <c r="P256" t="str">
        <f>IF(IPL_Matches_2008_2020[[#This Row],[winner]]=IPL_Matches_2008_2020[[#This Row],[toss_winner]],"Yes","No")</f>
        <v>No</v>
      </c>
    </row>
    <row r="257" spans="1:16" x14ac:dyDescent="0.3">
      <c r="A257">
        <v>335994</v>
      </c>
      <c r="B257" t="s">
        <v>87</v>
      </c>
      <c r="C257" s="1">
        <v>39565</v>
      </c>
      <c r="D257">
        <v>2008</v>
      </c>
      <c r="E257" t="s">
        <v>57</v>
      </c>
      <c r="F257" t="s">
        <v>89</v>
      </c>
      <c r="G257" t="s">
        <v>64</v>
      </c>
      <c r="H257" t="s">
        <v>37</v>
      </c>
      <c r="I257" t="s">
        <v>37</v>
      </c>
      <c r="J257" t="s">
        <v>29</v>
      </c>
      <c r="K257" t="s">
        <v>37</v>
      </c>
      <c r="L257" t="s">
        <v>21</v>
      </c>
      <c r="M257" t="s">
        <v>246</v>
      </c>
      <c r="N257" t="s">
        <v>23</v>
      </c>
      <c r="O257" t="s">
        <v>24</v>
      </c>
      <c r="P257" t="str">
        <f>IF(IPL_Matches_2008_2020[[#This Row],[winner]]=IPL_Matches_2008_2020[[#This Row],[toss_winner]],"Yes","No")</f>
        <v>Yes</v>
      </c>
    </row>
    <row r="258" spans="1:16" x14ac:dyDescent="0.3">
      <c r="A258">
        <v>335995</v>
      </c>
      <c r="B258" t="s">
        <v>34</v>
      </c>
      <c r="C258" s="1">
        <v>39565</v>
      </c>
      <c r="D258">
        <v>2008</v>
      </c>
      <c r="E258" t="s">
        <v>247</v>
      </c>
      <c r="F258" t="s">
        <v>36</v>
      </c>
      <c r="G258" t="s">
        <v>19</v>
      </c>
      <c r="H258" t="s">
        <v>41</v>
      </c>
      <c r="I258" t="s">
        <v>41</v>
      </c>
      <c r="J258" t="s">
        <v>20</v>
      </c>
      <c r="K258" t="s">
        <v>19</v>
      </c>
      <c r="L258" t="s">
        <v>21</v>
      </c>
      <c r="M258" t="s">
        <v>248</v>
      </c>
      <c r="N258" t="s">
        <v>23</v>
      </c>
      <c r="O258" t="s">
        <v>24</v>
      </c>
      <c r="P258" t="str">
        <f>IF(IPL_Matches_2008_2020[[#This Row],[winner]]=IPL_Matches_2008_2020[[#This Row],[toss_winner]],"Yes","No")</f>
        <v>No</v>
      </c>
    </row>
    <row r="259" spans="1:16" x14ac:dyDescent="0.3">
      <c r="A259">
        <v>336001</v>
      </c>
      <c r="B259" t="s">
        <v>68</v>
      </c>
      <c r="C259" s="1">
        <v>39570</v>
      </c>
      <c r="D259">
        <v>2008</v>
      </c>
      <c r="E259" t="s">
        <v>60</v>
      </c>
      <c r="F259" t="s">
        <v>70</v>
      </c>
      <c r="G259" t="s">
        <v>45</v>
      </c>
      <c r="H259" t="s">
        <v>41</v>
      </c>
      <c r="I259" t="s">
        <v>45</v>
      </c>
      <c r="J259" t="s">
        <v>20</v>
      </c>
      <c r="K259" t="s">
        <v>41</v>
      </c>
      <c r="L259" t="s">
        <v>21</v>
      </c>
      <c r="M259" t="s">
        <v>249</v>
      </c>
      <c r="N259" t="s">
        <v>23</v>
      </c>
      <c r="O259" t="s">
        <v>24</v>
      </c>
      <c r="P259" t="str">
        <f>IF(IPL_Matches_2008_2020[[#This Row],[winner]]=IPL_Matches_2008_2020[[#This Row],[toss_winner]],"Yes","No")</f>
        <v>No</v>
      </c>
    </row>
    <row r="260" spans="1:16" x14ac:dyDescent="0.3">
      <c r="A260">
        <v>336005</v>
      </c>
      <c r="B260" t="s">
        <v>15</v>
      </c>
      <c r="C260" s="1">
        <v>39572</v>
      </c>
      <c r="D260">
        <v>2008</v>
      </c>
      <c r="E260" t="s">
        <v>216</v>
      </c>
      <c r="F260" t="s">
        <v>17</v>
      </c>
      <c r="G260" t="s">
        <v>18</v>
      </c>
      <c r="H260" t="s">
        <v>45</v>
      </c>
      <c r="I260" t="s">
        <v>45</v>
      </c>
      <c r="J260" t="s">
        <v>20</v>
      </c>
      <c r="K260" t="s">
        <v>18</v>
      </c>
      <c r="L260" t="s">
        <v>21</v>
      </c>
      <c r="M260" t="s">
        <v>249</v>
      </c>
      <c r="N260" t="s">
        <v>23</v>
      </c>
      <c r="O260" t="s">
        <v>24</v>
      </c>
      <c r="P260" t="str">
        <f>IF(IPL_Matches_2008_2020[[#This Row],[winner]]=IPL_Matches_2008_2020[[#This Row],[toss_winner]],"Yes","No")</f>
        <v>No</v>
      </c>
    </row>
    <row r="261" spans="1:16" x14ac:dyDescent="0.3">
      <c r="A261">
        <v>336009</v>
      </c>
      <c r="B261" t="s">
        <v>94</v>
      </c>
      <c r="C261" s="1">
        <v>39576</v>
      </c>
      <c r="D261">
        <v>2008</v>
      </c>
      <c r="E261" t="s">
        <v>72</v>
      </c>
      <c r="F261" t="s">
        <v>96</v>
      </c>
      <c r="G261" t="s">
        <v>41</v>
      </c>
      <c r="H261" t="s">
        <v>45</v>
      </c>
      <c r="I261" t="s">
        <v>45</v>
      </c>
      <c r="J261" t="s">
        <v>29</v>
      </c>
      <c r="K261" t="s">
        <v>45</v>
      </c>
      <c r="L261" t="s">
        <v>21</v>
      </c>
      <c r="M261" t="s">
        <v>248</v>
      </c>
      <c r="N261" t="s">
        <v>23</v>
      </c>
      <c r="O261" t="s">
        <v>24</v>
      </c>
      <c r="P261" t="str">
        <f>IF(IPL_Matches_2008_2020[[#This Row],[winner]]=IPL_Matches_2008_2020[[#This Row],[toss_winner]],"Yes","No")</f>
        <v>Yes</v>
      </c>
    </row>
    <row r="262" spans="1:16" x14ac:dyDescent="0.3">
      <c r="A262">
        <v>336011</v>
      </c>
      <c r="B262" t="s">
        <v>15</v>
      </c>
      <c r="C262" s="1">
        <v>39577</v>
      </c>
      <c r="D262">
        <v>2008</v>
      </c>
      <c r="E262" t="s">
        <v>31</v>
      </c>
      <c r="F262" t="s">
        <v>17</v>
      </c>
      <c r="G262" t="s">
        <v>18</v>
      </c>
      <c r="H262" t="s">
        <v>37</v>
      </c>
      <c r="I262" t="s">
        <v>18</v>
      </c>
      <c r="J262" t="s">
        <v>29</v>
      </c>
      <c r="K262" t="s">
        <v>18</v>
      </c>
      <c r="L262" t="s">
        <v>21</v>
      </c>
      <c r="M262" t="s">
        <v>249</v>
      </c>
      <c r="N262" t="s">
        <v>23</v>
      </c>
      <c r="O262" t="s">
        <v>24</v>
      </c>
      <c r="P262" t="str">
        <f>IF(IPL_Matches_2008_2020[[#This Row],[winner]]=IPL_Matches_2008_2020[[#This Row],[toss_winner]],"Yes","No")</f>
        <v>Yes</v>
      </c>
    </row>
    <row r="263" spans="1:16" x14ac:dyDescent="0.3">
      <c r="A263">
        <v>336012</v>
      </c>
      <c r="B263" t="s">
        <v>25</v>
      </c>
      <c r="C263" s="1">
        <v>39596</v>
      </c>
      <c r="D263">
        <v>2008</v>
      </c>
      <c r="E263" t="s">
        <v>250</v>
      </c>
      <c r="F263" t="s">
        <v>27</v>
      </c>
      <c r="G263" t="s">
        <v>28</v>
      </c>
      <c r="H263" t="s">
        <v>64</v>
      </c>
      <c r="I263" t="s">
        <v>64</v>
      </c>
      <c r="J263" t="s">
        <v>29</v>
      </c>
      <c r="K263" t="s">
        <v>64</v>
      </c>
      <c r="L263" t="s">
        <v>21</v>
      </c>
      <c r="M263" t="s">
        <v>243</v>
      </c>
      <c r="N263" t="s">
        <v>23</v>
      </c>
      <c r="O263" t="s">
        <v>24</v>
      </c>
      <c r="P263" t="str">
        <f>IF(IPL_Matches_2008_2020[[#This Row],[winner]]=IPL_Matches_2008_2020[[#This Row],[toss_winner]],"Yes","No")</f>
        <v>Yes</v>
      </c>
    </row>
    <row r="264" spans="1:16" x14ac:dyDescent="0.3">
      <c r="A264">
        <v>336015</v>
      </c>
      <c r="B264" t="s">
        <v>15</v>
      </c>
      <c r="C264" s="1">
        <v>39579</v>
      </c>
      <c r="D264">
        <v>2008</v>
      </c>
      <c r="E264" t="s">
        <v>16</v>
      </c>
      <c r="F264" t="s">
        <v>17</v>
      </c>
      <c r="G264" t="s">
        <v>18</v>
      </c>
      <c r="H264" t="s">
        <v>41</v>
      </c>
      <c r="I264" t="s">
        <v>18</v>
      </c>
      <c r="J264" t="s">
        <v>29</v>
      </c>
      <c r="K264" t="s">
        <v>18</v>
      </c>
      <c r="L264" t="s">
        <v>21</v>
      </c>
      <c r="M264" t="s">
        <v>244</v>
      </c>
      <c r="N264" t="s">
        <v>23</v>
      </c>
      <c r="O264" t="s">
        <v>24</v>
      </c>
      <c r="P264" t="str">
        <f>IF(IPL_Matches_2008_2020[[#This Row],[winner]]=IPL_Matches_2008_2020[[#This Row],[toss_winner]],"Yes","No")</f>
        <v>Yes</v>
      </c>
    </row>
    <row r="265" spans="1:16" x14ac:dyDescent="0.3">
      <c r="A265">
        <v>336016</v>
      </c>
      <c r="B265" t="s">
        <v>34</v>
      </c>
      <c r="C265" s="1">
        <v>39580</v>
      </c>
      <c r="D265">
        <v>2008</v>
      </c>
      <c r="E265" t="s">
        <v>35</v>
      </c>
      <c r="F265" t="s">
        <v>36</v>
      </c>
      <c r="G265" t="s">
        <v>19</v>
      </c>
      <c r="H265" t="s">
        <v>28</v>
      </c>
      <c r="I265" t="s">
        <v>28</v>
      </c>
      <c r="J265" t="s">
        <v>20</v>
      </c>
      <c r="K265" t="s">
        <v>19</v>
      </c>
      <c r="L265" t="s">
        <v>21</v>
      </c>
      <c r="M265" t="s">
        <v>243</v>
      </c>
      <c r="N265" t="s">
        <v>23</v>
      </c>
      <c r="O265" t="s">
        <v>24</v>
      </c>
      <c r="P265" t="str">
        <f>IF(IPL_Matches_2008_2020[[#This Row],[winner]]=IPL_Matches_2008_2020[[#This Row],[toss_winner]],"Yes","No")</f>
        <v>No</v>
      </c>
    </row>
    <row r="266" spans="1:16" x14ac:dyDescent="0.3">
      <c r="A266">
        <v>336018</v>
      </c>
      <c r="B266" t="s">
        <v>87</v>
      </c>
      <c r="C266" s="1">
        <v>39582</v>
      </c>
      <c r="D266">
        <v>2008</v>
      </c>
      <c r="E266" t="s">
        <v>163</v>
      </c>
      <c r="F266" t="s">
        <v>91</v>
      </c>
      <c r="G266" t="s">
        <v>64</v>
      </c>
      <c r="H266" t="s">
        <v>45</v>
      </c>
      <c r="I266" t="s">
        <v>64</v>
      </c>
      <c r="J266" t="s">
        <v>29</v>
      </c>
      <c r="K266" t="s">
        <v>64</v>
      </c>
      <c r="L266" t="s">
        <v>21</v>
      </c>
      <c r="M266" t="s">
        <v>243</v>
      </c>
      <c r="N266" t="s">
        <v>23</v>
      </c>
      <c r="O266" t="s">
        <v>24</v>
      </c>
      <c r="P266" t="str">
        <f>IF(IPL_Matches_2008_2020[[#This Row],[winner]]=IPL_Matches_2008_2020[[#This Row],[toss_winner]],"Yes","No")</f>
        <v>Yes</v>
      </c>
    </row>
    <row r="267" spans="1:16" x14ac:dyDescent="0.3">
      <c r="A267">
        <v>336021</v>
      </c>
      <c r="B267" t="s">
        <v>87</v>
      </c>
      <c r="C267" s="1">
        <v>39584</v>
      </c>
      <c r="D267">
        <v>2008</v>
      </c>
      <c r="E267" t="s">
        <v>251</v>
      </c>
      <c r="F267" t="s">
        <v>91</v>
      </c>
      <c r="G267" t="s">
        <v>64</v>
      </c>
      <c r="H267" t="s">
        <v>33</v>
      </c>
      <c r="I267" t="s">
        <v>64</v>
      </c>
      <c r="J267" t="s">
        <v>29</v>
      </c>
      <c r="K267" t="s">
        <v>64</v>
      </c>
      <c r="L267" t="s">
        <v>21</v>
      </c>
      <c r="M267" t="s">
        <v>249</v>
      </c>
      <c r="N267" t="s">
        <v>23</v>
      </c>
      <c r="O267" t="s">
        <v>24</v>
      </c>
      <c r="P267" t="str">
        <f>IF(IPL_Matches_2008_2020[[#This Row],[winner]]=IPL_Matches_2008_2020[[#This Row],[toss_winner]],"Yes","No")</f>
        <v>Yes</v>
      </c>
    </row>
    <row r="268" spans="1:16" x14ac:dyDescent="0.3">
      <c r="A268">
        <v>336035</v>
      </c>
      <c r="B268" t="s">
        <v>30</v>
      </c>
      <c r="C268" s="1">
        <v>39593</v>
      </c>
      <c r="D268">
        <v>2008</v>
      </c>
      <c r="E268" t="s">
        <v>252</v>
      </c>
      <c r="F268" t="s">
        <v>32</v>
      </c>
      <c r="G268" t="s">
        <v>33</v>
      </c>
      <c r="H268" t="s">
        <v>19</v>
      </c>
      <c r="I268" t="s">
        <v>19</v>
      </c>
      <c r="J268" t="s">
        <v>20</v>
      </c>
      <c r="K268" t="s">
        <v>33</v>
      </c>
      <c r="L268" t="s">
        <v>21</v>
      </c>
      <c r="M268" t="s">
        <v>244</v>
      </c>
      <c r="N268" t="s">
        <v>23</v>
      </c>
      <c r="O268" t="s">
        <v>24</v>
      </c>
      <c r="P268" t="str">
        <f>IF(IPL_Matches_2008_2020[[#This Row],[winner]]=IPL_Matches_2008_2020[[#This Row],[toss_winner]],"Yes","No")</f>
        <v>No</v>
      </c>
    </row>
    <row r="269" spans="1:16" x14ac:dyDescent="0.3">
      <c r="A269">
        <v>336039</v>
      </c>
      <c r="B269" t="s">
        <v>87</v>
      </c>
      <c r="C269" s="1">
        <v>39599</v>
      </c>
      <c r="D269">
        <v>2008</v>
      </c>
      <c r="E269" t="s">
        <v>253</v>
      </c>
      <c r="F269" t="s">
        <v>91</v>
      </c>
      <c r="G269" t="s">
        <v>45</v>
      </c>
      <c r="H269" t="s">
        <v>19</v>
      </c>
      <c r="I269" t="s">
        <v>19</v>
      </c>
      <c r="J269" t="s">
        <v>20</v>
      </c>
      <c r="K269" t="s">
        <v>45</v>
      </c>
      <c r="L269" t="s">
        <v>21</v>
      </c>
      <c r="M269" t="s">
        <v>243</v>
      </c>
      <c r="N269" t="s">
        <v>23</v>
      </c>
      <c r="O269" t="s">
        <v>24</v>
      </c>
      <c r="P269" t="str">
        <f>IF(IPL_Matches_2008_2020[[#This Row],[winner]]=IPL_Matches_2008_2020[[#This Row],[toss_winner]],"Yes","No")</f>
        <v>No</v>
      </c>
    </row>
    <row r="270" spans="1:16" x14ac:dyDescent="0.3">
      <c r="A270">
        <v>336040</v>
      </c>
      <c r="B270" t="s">
        <v>87</v>
      </c>
      <c r="C270" s="1">
        <v>39600</v>
      </c>
      <c r="D270">
        <v>2008</v>
      </c>
      <c r="E270" t="s">
        <v>31</v>
      </c>
      <c r="F270" t="s">
        <v>89</v>
      </c>
      <c r="G270" t="s">
        <v>45</v>
      </c>
      <c r="H270" t="s">
        <v>18</v>
      </c>
      <c r="I270" t="s">
        <v>18</v>
      </c>
      <c r="J270" t="s">
        <v>29</v>
      </c>
      <c r="K270" t="s">
        <v>18</v>
      </c>
      <c r="L270" t="s">
        <v>21</v>
      </c>
      <c r="M270" t="s">
        <v>244</v>
      </c>
      <c r="N270" t="s">
        <v>23</v>
      </c>
      <c r="O270" t="s">
        <v>24</v>
      </c>
      <c r="P270" t="str">
        <f>IF(IPL_Matches_2008_2020[[#This Row],[winner]]=IPL_Matches_2008_2020[[#This Row],[toss_winner]],"Yes","No")</f>
        <v>Yes</v>
      </c>
    </row>
    <row r="271" spans="1:16" x14ac:dyDescent="0.3">
      <c r="A271">
        <v>392183</v>
      </c>
      <c r="B271" t="s">
        <v>254</v>
      </c>
      <c r="C271" s="1">
        <v>39922</v>
      </c>
      <c r="D271">
        <v>2009</v>
      </c>
      <c r="E271" t="s">
        <v>255</v>
      </c>
      <c r="F271" t="s">
        <v>256</v>
      </c>
      <c r="G271" t="s">
        <v>41</v>
      </c>
      <c r="H271" t="s">
        <v>19</v>
      </c>
      <c r="I271" t="s">
        <v>41</v>
      </c>
      <c r="J271" t="s">
        <v>29</v>
      </c>
      <c r="K271" t="s">
        <v>41</v>
      </c>
      <c r="L271" t="s">
        <v>21</v>
      </c>
      <c r="M271" t="s">
        <v>246</v>
      </c>
      <c r="N271" t="s">
        <v>23</v>
      </c>
      <c r="O271" t="s">
        <v>159</v>
      </c>
      <c r="P271" t="str">
        <f>IF(IPL_Matches_2008_2020[[#This Row],[winner]]=IPL_Matches_2008_2020[[#This Row],[toss_winner]],"Yes","No")</f>
        <v>Yes</v>
      </c>
    </row>
    <row r="272" spans="1:16" x14ac:dyDescent="0.3">
      <c r="A272">
        <v>392184</v>
      </c>
      <c r="B272" t="s">
        <v>254</v>
      </c>
      <c r="C272" s="1">
        <v>39922</v>
      </c>
      <c r="D272">
        <v>2009</v>
      </c>
      <c r="E272" t="s">
        <v>257</v>
      </c>
      <c r="F272" t="s">
        <v>256</v>
      </c>
      <c r="G272" t="s">
        <v>37</v>
      </c>
      <c r="H272" t="s">
        <v>33</v>
      </c>
      <c r="I272" t="s">
        <v>33</v>
      </c>
      <c r="J272" t="s">
        <v>20</v>
      </c>
      <c r="K272" t="s">
        <v>37</v>
      </c>
      <c r="L272" t="s">
        <v>21</v>
      </c>
      <c r="M272" t="s">
        <v>249</v>
      </c>
      <c r="N272" t="s">
        <v>23</v>
      </c>
      <c r="O272" t="s">
        <v>24</v>
      </c>
      <c r="P272" t="str">
        <f>IF(IPL_Matches_2008_2020[[#This Row],[winner]]=IPL_Matches_2008_2020[[#This Row],[toss_winner]],"Yes","No")</f>
        <v>No</v>
      </c>
    </row>
    <row r="273" spans="1:16" x14ac:dyDescent="0.3">
      <c r="A273">
        <v>392205</v>
      </c>
      <c r="B273" t="s">
        <v>38</v>
      </c>
      <c r="C273" s="1">
        <v>39935</v>
      </c>
      <c r="D273">
        <v>2009</v>
      </c>
      <c r="E273" t="s">
        <v>31</v>
      </c>
      <c r="F273" t="s">
        <v>40</v>
      </c>
      <c r="G273" t="s">
        <v>37</v>
      </c>
      <c r="H273" t="s">
        <v>18</v>
      </c>
      <c r="I273" t="s">
        <v>37</v>
      </c>
      <c r="J273" t="s">
        <v>20</v>
      </c>
      <c r="K273" t="s">
        <v>18</v>
      </c>
      <c r="L273" t="s">
        <v>21</v>
      </c>
      <c r="M273" t="s">
        <v>244</v>
      </c>
      <c r="N273" t="s">
        <v>23</v>
      </c>
      <c r="O273" t="s">
        <v>24</v>
      </c>
      <c r="P273" t="str">
        <f>IF(IPL_Matches_2008_2020[[#This Row],[winner]]=IPL_Matches_2008_2020[[#This Row],[toss_winner]],"Yes","No")</f>
        <v>No</v>
      </c>
    </row>
    <row r="274" spans="1:16" x14ac:dyDescent="0.3">
      <c r="A274">
        <v>392208</v>
      </c>
      <c r="B274" t="s">
        <v>54</v>
      </c>
      <c r="C274" s="1">
        <v>39936</v>
      </c>
      <c r="D274">
        <v>2009</v>
      </c>
      <c r="E274" t="s">
        <v>95</v>
      </c>
      <c r="F274" t="s">
        <v>56</v>
      </c>
      <c r="G274" t="s">
        <v>28</v>
      </c>
      <c r="H274" t="s">
        <v>64</v>
      </c>
      <c r="I274" t="s">
        <v>64</v>
      </c>
      <c r="J274" t="s">
        <v>20</v>
      </c>
      <c r="K274" t="s">
        <v>28</v>
      </c>
      <c r="L274" t="s">
        <v>21</v>
      </c>
      <c r="M274" t="s">
        <v>243</v>
      </c>
      <c r="N274" t="s">
        <v>23</v>
      </c>
      <c r="O274" t="s">
        <v>24</v>
      </c>
      <c r="P274" t="str">
        <f>IF(IPL_Matches_2008_2020[[#This Row],[winner]]=IPL_Matches_2008_2020[[#This Row],[toss_winner]],"Yes","No")</f>
        <v>No</v>
      </c>
    </row>
    <row r="275" spans="1:16" x14ac:dyDescent="0.3">
      <c r="A275">
        <v>392211</v>
      </c>
      <c r="B275" t="s">
        <v>42</v>
      </c>
      <c r="C275" s="1">
        <v>39938</v>
      </c>
      <c r="D275">
        <v>2009</v>
      </c>
      <c r="E275" t="s">
        <v>69</v>
      </c>
      <c r="F275" t="s">
        <v>44</v>
      </c>
      <c r="G275" t="s">
        <v>41</v>
      </c>
      <c r="H275" t="s">
        <v>33</v>
      </c>
      <c r="I275" t="s">
        <v>33</v>
      </c>
      <c r="J275" t="s">
        <v>20</v>
      </c>
      <c r="K275" t="s">
        <v>41</v>
      </c>
      <c r="L275" t="s">
        <v>21</v>
      </c>
      <c r="M275" t="s">
        <v>243</v>
      </c>
      <c r="N275" t="s">
        <v>23</v>
      </c>
      <c r="O275" t="s">
        <v>24</v>
      </c>
      <c r="P275" t="str">
        <f>IF(IPL_Matches_2008_2020[[#This Row],[winner]]=IPL_Matches_2008_2020[[#This Row],[toss_winner]],"Yes","No")</f>
        <v>No</v>
      </c>
    </row>
    <row r="276" spans="1:16" x14ac:dyDescent="0.3">
      <c r="A276">
        <v>392216</v>
      </c>
      <c r="B276" t="s">
        <v>168</v>
      </c>
      <c r="C276" s="1">
        <v>39942</v>
      </c>
      <c r="D276">
        <v>2009</v>
      </c>
      <c r="E276" t="s">
        <v>49</v>
      </c>
      <c r="F276" t="s">
        <v>170</v>
      </c>
      <c r="G276" t="s">
        <v>37</v>
      </c>
      <c r="H276" t="s">
        <v>19</v>
      </c>
      <c r="I276" t="s">
        <v>19</v>
      </c>
      <c r="J276" t="s">
        <v>29</v>
      </c>
      <c r="K276" t="s">
        <v>19</v>
      </c>
      <c r="L276" t="s">
        <v>21</v>
      </c>
      <c r="M276" t="s">
        <v>244</v>
      </c>
      <c r="N276" t="s">
        <v>23</v>
      </c>
      <c r="O276" t="s">
        <v>24</v>
      </c>
      <c r="P276" t="str">
        <f>IF(IPL_Matches_2008_2020[[#This Row],[winner]]=IPL_Matches_2008_2020[[#This Row],[toss_winner]],"Yes","No")</f>
        <v>Yes</v>
      </c>
    </row>
    <row r="277" spans="1:16" x14ac:dyDescent="0.3">
      <c r="A277">
        <v>392222</v>
      </c>
      <c r="B277" t="s">
        <v>46</v>
      </c>
      <c r="C277" s="1">
        <v>39945</v>
      </c>
      <c r="D277">
        <v>2009</v>
      </c>
      <c r="E277" t="s">
        <v>206</v>
      </c>
      <c r="F277" t="s">
        <v>48</v>
      </c>
      <c r="G277" t="s">
        <v>19</v>
      </c>
      <c r="H277" t="s">
        <v>64</v>
      </c>
      <c r="I277" t="s">
        <v>19</v>
      </c>
      <c r="J277" t="s">
        <v>20</v>
      </c>
      <c r="K277" t="s">
        <v>64</v>
      </c>
      <c r="L277" t="s">
        <v>21</v>
      </c>
      <c r="M277" t="s">
        <v>249</v>
      </c>
      <c r="N277" t="s">
        <v>23</v>
      </c>
      <c r="O277" t="s">
        <v>24</v>
      </c>
      <c r="P277" t="str">
        <f>IF(IPL_Matches_2008_2020[[#This Row],[winner]]=IPL_Matches_2008_2020[[#This Row],[toss_winner]],"Yes","No")</f>
        <v>No</v>
      </c>
    </row>
    <row r="278" spans="1:16" x14ac:dyDescent="0.3">
      <c r="A278">
        <v>392224</v>
      </c>
      <c r="B278" t="s">
        <v>42</v>
      </c>
      <c r="C278" s="1">
        <v>39947</v>
      </c>
      <c r="D278">
        <v>2009</v>
      </c>
      <c r="E278" t="s">
        <v>50</v>
      </c>
      <c r="F278" t="s">
        <v>44</v>
      </c>
      <c r="G278" t="s">
        <v>28</v>
      </c>
      <c r="H278" t="s">
        <v>45</v>
      </c>
      <c r="I278" t="s">
        <v>45</v>
      </c>
      <c r="J278" t="s">
        <v>20</v>
      </c>
      <c r="K278" t="s">
        <v>28</v>
      </c>
      <c r="L278" t="s">
        <v>21</v>
      </c>
      <c r="M278" t="s">
        <v>258</v>
      </c>
      <c r="N278" t="s">
        <v>23</v>
      </c>
      <c r="O278" t="s">
        <v>24</v>
      </c>
      <c r="P278" t="str">
        <f>IF(IPL_Matches_2008_2020[[#This Row],[winner]]=IPL_Matches_2008_2020[[#This Row],[toss_winner]],"Yes","No")</f>
        <v>No</v>
      </c>
    </row>
    <row r="279" spans="1:16" x14ac:dyDescent="0.3">
      <c r="A279">
        <v>392233</v>
      </c>
      <c r="B279" t="s">
        <v>42</v>
      </c>
      <c r="C279" s="1">
        <v>39953</v>
      </c>
      <c r="D279">
        <v>2009</v>
      </c>
      <c r="E279" t="s">
        <v>259</v>
      </c>
      <c r="F279" t="s">
        <v>44</v>
      </c>
      <c r="G279" t="s">
        <v>33</v>
      </c>
      <c r="H279" t="s">
        <v>18</v>
      </c>
      <c r="I279" t="s">
        <v>33</v>
      </c>
      <c r="J279" t="s">
        <v>29</v>
      </c>
      <c r="K279" t="s">
        <v>33</v>
      </c>
      <c r="L279" t="s">
        <v>21</v>
      </c>
      <c r="M279" t="s">
        <v>248</v>
      </c>
      <c r="N279" t="s">
        <v>23</v>
      </c>
      <c r="O279" t="s">
        <v>24</v>
      </c>
      <c r="P279" t="str">
        <f>IF(IPL_Matches_2008_2020[[#This Row],[winner]]=IPL_Matches_2008_2020[[#This Row],[toss_winner]],"Yes","No")</f>
        <v>Yes</v>
      </c>
    </row>
    <row r="280" spans="1:16" x14ac:dyDescent="0.3">
      <c r="A280">
        <v>392235</v>
      </c>
      <c r="B280" t="s">
        <v>46</v>
      </c>
      <c r="C280" s="1">
        <v>39954</v>
      </c>
      <c r="D280">
        <v>2009</v>
      </c>
      <c r="E280" t="s">
        <v>60</v>
      </c>
      <c r="F280" t="s">
        <v>48</v>
      </c>
      <c r="G280" t="s">
        <v>41</v>
      </c>
      <c r="H280" t="s">
        <v>64</v>
      </c>
      <c r="I280" t="s">
        <v>41</v>
      </c>
      <c r="J280" t="s">
        <v>29</v>
      </c>
      <c r="K280" t="s">
        <v>41</v>
      </c>
      <c r="L280" t="s">
        <v>21</v>
      </c>
      <c r="M280" t="s">
        <v>248</v>
      </c>
      <c r="N280" t="s">
        <v>23</v>
      </c>
      <c r="O280" t="s">
        <v>24</v>
      </c>
      <c r="P280" t="str">
        <f>IF(IPL_Matches_2008_2020[[#This Row],[winner]]=IPL_Matches_2008_2020[[#This Row],[toss_winner]],"Yes","No")</f>
        <v>Yes</v>
      </c>
    </row>
    <row r="281" spans="1:16" x14ac:dyDescent="0.3">
      <c r="A281">
        <v>419112</v>
      </c>
      <c r="B281" t="s">
        <v>25</v>
      </c>
      <c r="C281" s="1">
        <v>40253</v>
      </c>
      <c r="D281">
        <v>2010</v>
      </c>
      <c r="E281" t="s">
        <v>95</v>
      </c>
      <c r="F281" t="s">
        <v>27</v>
      </c>
      <c r="G281" t="s">
        <v>28</v>
      </c>
      <c r="H281" t="s">
        <v>19</v>
      </c>
      <c r="I281" t="s">
        <v>19</v>
      </c>
      <c r="J281" t="s">
        <v>20</v>
      </c>
      <c r="K281" t="s">
        <v>28</v>
      </c>
      <c r="L281" t="s">
        <v>21</v>
      </c>
      <c r="M281" t="s">
        <v>249</v>
      </c>
      <c r="N281" t="s">
        <v>23</v>
      </c>
      <c r="O281" t="s">
        <v>24</v>
      </c>
      <c r="P281" t="str">
        <f>IF(IPL_Matches_2008_2020[[#This Row],[winner]]=IPL_Matches_2008_2020[[#This Row],[toss_winner]],"Yes","No")</f>
        <v>No</v>
      </c>
    </row>
    <row r="282" spans="1:16" x14ac:dyDescent="0.3">
      <c r="A282">
        <v>419115</v>
      </c>
      <c r="B282" t="s">
        <v>25</v>
      </c>
      <c r="C282" s="1">
        <v>40255</v>
      </c>
      <c r="D282">
        <v>2010</v>
      </c>
      <c r="E282" t="s">
        <v>95</v>
      </c>
      <c r="F282" t="s">
        <v>27</v>
      </c>
      <c r="G282" t="s">
        <v>28</v>
      </c>
      <c r="H282" t="s">
        <v>18</v>
      </c>
      <c r="I282" t="s">
        <v>28</v>
      </c>
      <c r="J282" t="s">
        <v>29</v>
      </c>
      <c r="K282" t="s">
        <v>28</v>
      </c>
      <c r="L282" t="s">
        <v>21</v>
      </c>
      <c r="M282" t="s">
        <v>246</v>
      </c>
      <c r="N282" t="s">
        <v>23</v>
      </c>
      <c r="O282" t="s">
        <v>24</v>
      </c>
      <c r="P282" t="str">
        <f>IF(IPL_Matches_2008_2020[[#This Row],[winner]]=IPL_Matches_2008_2020[[#This Row],[toss_winner]],"Yes","No")</f>
        <v>Yes</v>
      </c>
    </row>
    <row r="283" spans="1:16" x14ac:dyDescent="0.3">
      <c r="A283">
        <v>419126</v>
      </c>
      <c r="B283" t="s">
        <v>59</v>
      </c>
      <c r="C283" s="1">
        <v>40263</v>
      </c>
      <c r="D283">
        <v>2010</v>
      </c>
      <c r="E283" t="s">
        <v>31</v>
      </c>
      <c r="F283" t="s">
        <v>61</v>
      </c>
      <c r="G283" t="s">
        <v>18</v>
      </c>
      <c r="H283" t="s">
        <v>37</v>
      </c>
      <c r="I283" t="s">
        <v>37</v>
      </c>
      <c r="J283" t="s">
        <v>20</v>
      </c>
      <c r="K283" t="s">
        <v>18</v>
      </c>
      <c r="L283" t="s">
        <v>21</v>
      </c>
      <c r="M283" t="s">
        <v>249</v>
      </c>
      <c r="N283" t="s">
        <v>23</v>
      </c>
      <c r="O283" t="s">
        <v>24</v>
      </c>
      <c r="P283" t="str">
        <f>IF(IPL_Matches_2008_2020[[#This Row],[winner]]=IPL_Matches_2008_2020[[#This Row],[toss_winner]],"Yes","No")</f>
        <v>No</v>
      </c>
    </row>
    <row r="284" spans="1:16" x14ac:dyDescent="0.3">
      <c r="A284">
        <v>419132</v>
      </c>
      <c r="B284" t="s">
        <v>87</v>
      </c>
      <c r="C284" s="1">
        <v>40267</v>
      </c>
      <c r="D284">
        <v>2010</v>
      </c>
      <c r="E284" t="s">
        <v>237</v>
      </c>
      <c r="F284" t="s">
        <v>174</v>
      </c>
      <c r="G284" t="s">
        <v>64</v>
      </c>
      <c r="H284" t="s">
        <v>19</v>
      </c>
      <c r="I284" t="s">
        <v>64</v>
      </c>
      <c r="J284" t="s">
        <v>29</v>
      </c>
      <c r="K284" t="s">
        <v>64</v>
      </c>
      <c r="L284" t="s">
        <v>21</v>
      </c>
      <c r="M284" t="s">
        <v>248</v>
      </c>
      <c r="N284" t="s">
        <v>23</v>
      </c>
      <c r="O284" t="s">
        <v>24</v>
      </c>
      <c r="P284" t="str">
        <f>IF(IPL_Matches_2008_2020[[#This Row],[winner]]=IPL_Matches_2008_2020[[#This Row],[toss_winner]],"Yes","No")</f>
        <v>Yes</v>
      </c>
    </row>
    <row r="285" spans="1:16" x14ac:dyDescent="0.3">
      <c r="A285">
        <v>419139</v>
      </c>
      <c r="B285" t="s">
        <v>30</v>
      </c>
      <c r="C285" s="1">
        <v>40272</v>
      </c>
      <c r="D285">
        <v>2010</v>
      </c>
      <c r="E285" t="s">
        <v>49</v>
      </c>
      <c r="F285" t="s">
        <v>32</v>
      </c>
      <c r="G285" t="s">
        <v>33</v>
      </c>
      <c r="H285" t="s">
        <v>19</v>
      </c>
      <c r="I285" t="s">
        <v>33</v>
      </c>
      <c r="J285" t="s">
        <v>20</v>
      </c>
      <c r="K285" t="s">
        <v>19</v>
      </c>
      <c r="L285" t="s">
        <v>21</v>
      </c>
      <c r="M285" t="s">
        <v>249</v>
      </c>
      <c r="N285" t="s">
        <v>23</v>
      </c>
      <c r="O285" t="s">
        <v>24</v>
      </c>
      <c r="P285" t="str">
        <f>IF(IPL_Matches_2008_2020[[#This Row],[winner]]=IPL_Matches_2008_2020[[#This Row],[toss_winner]],"Yes","No")</f>
        <v>No</v>
      </c>
    </row>
    <row r="286" spans="1:16" x14ac:dyDescent="0.3">
      <c r="A286">
        <v>419143</v>
      </c>
      <c r="B286" t="s">
        <v>15</v>
      </c>
      <c r="C286" s="1">
        <v>40275</v>
      </c>
      <c r="D286">
        <v>2010</v>
      </c>
      <c r="E286" t="s">
        <v>260</v>
      </c>
      <c r="F286" t="s">
        <v>17</v>
      </c>
      <c r="G286" t="s">
        <v>18</v>
      </c>
      <c r="H286" t="s">
        <v>19</v>
      </c>
      <c r="I286" t="s">
        <v>19</v>
      </c>
      <c r="J286" t="s">
        <v>20</v>
      </c>
      <c r="K286" t="s">
        <v>18</v>
      </c>
      <c r="L286" t="s">
        <v>21</v>
      </c>
      <c r="M286" t="s">
        <v>243</v>
      </c>
      <c r="N286" t="s">
        <v>23</v>
      </c>
      <c r="O286" t="s">
        <v>24</v>
      </c>
      <c r="P286" t="str">
        <f>IF(IPL_Matches_2008_2020[[#This Row],[winner]]=IPL_Matches_2008_2020[[#This Row],[toss_winner]],"Yes","No")</f>
        <v>No</v>
      </c>
    </row>
    <row r="287" spans="1:16" x14ac:dyDescent="0.3">
      <c r="A287">
        <v>419153</v>
      </c>
      <c r="B287" t="s">
        <v>68</v>
      </c>
      <c r="C287" s="1">
        <v>40281</v>
      </c>
      <c r="D287">
        <v>2010</v>
      </c>
      <c r="E287" t="s">
        <v>261</v>
      </c>
      <c r="F287" t="s">
        <v>70</v>
      </c>
      <c r="G287" t="s">
        <v>45</v>
      </c>
      <c r="H287" t="s">
        <v>33</v>
      </c>
      <c r="I287" t="s">
        <v>33</v>
      </c>
      <c r="J287" t="s">
        <v>20</v>
      </c>
      <c r="K287" t="s">
        <v>45</v>
      </c>
      <c r="L287" t="s">
        <v>21</v>
      </c>
      <c r="M287" t="s">
        <v>243</v>
      </c>
      <c r="N287" t="s">
        <v>23</v>
      </c>
      <c r="O287" t="s">
        <v>24</v>
      </c>
      <c r="P287" t="str">
        <f>IF(IPL_Matches_2008_2020[[#This Row],[winner]]=IPL_Matches_2008_2020[[#This Row],[toss_winner]],"Yes","No")</f>
        <v>No</v>
      </c>
    </row>
    <row r="288" spans="1:16" x14ac:dyDescent="0.3">
      <c r="A288">
        <v>419158</v>
      </c>
      <c r="B288" t="s">
        <v>30</v>
      </c>
      <c r="C288" s="1">
        <v>40285</v>
      </c>
      <c r="D288">
        <v>2010</v>
      </c>
      <c r="E288" t="s">
        <v>209</v>
      </c>
      <c r="F288" t="s">
        <v>32</v>
      </c>
      <c r="G288" t="s">
        <v>33</v>
      </c>
      <c r="H288" t="s">
        <v>18</v>
      </c>
      <c r="I288" t="s">
        <v>18</v>
      </c>
      <c r="J288" t="s">
        <v>20</v>
      </c>
      <c r="K288" t="s">
        <v>33</v>
      </c>
      <c r="L288" t="s">
        <v>21</v>
      </c>
      <c r="M288" t="s">
        <v>249</v>
      </c>
      <c r="N288" t="s">
        <v>23</v>
      </c>
      <c r="O288" t="s">
        <v>24</v>
      </c>
      <c r="P288" t="str">
        <f>IF(IPL_Matches_2008_2020[[#This Row],[winner]]=IPL_Matches_2008_2020[[#This Row],[toss_winner]],"Yes","No")</f>
        <v>No</v>
      </c>
    </row>
    <row r="289" spans="1:16" x14ac:dyDescent="0.3">
      <c r="A289">
        <v>419161</v>
      </c>
      <c r="B289" t="s">
        <v>30</v>
      </c>
      <c r="C289" s="1">
        <v>40287</v>
      </c>
      <c r="D289">
        <v>2010</v>
      </c>
      <c r="E289" t="s">
        <v>262</v>
      </c>
      <c r="F289" t="s">
        <v>32</v>
      </c>
      <c r="G289" t="s">
        <v>33</v>
      </c>
      <c r="H289" t="s">
        <v>64</v>
      </c>
      <c r="I289" t="s">
        <v>64</v>
      </c>
      <c r="J289" t="s">
        <v>20</v>
      </c>
      <c r="K289" t="s">
        <v>33</v>
      </c>
      <c r="L289" t="s">
        <v>21</v>
      </c>
      <c r="M289" t="s">
        <v>243</v>
      </c>
      <c r="N289" t="s">
        <v>23</v>
      </c>
      <c r="O289" t="s">
        <v>24</v>
      </c>
      <c r="P289" t="str">
        <f>IF(IPL_Matches_2008_2020[[#This Row],[winner]]=IPL_Matches_2008_2020[[#This Row],[toss_winner]],"Yes","No")</f>
        <v>No</v>
      </c>
    </row>
    <row r="290" spans="1:16" x14ac:dyDescent="0.3">
      <c r="A290">
        <v>419164</v>
      </c>
      <c r="B290" t="s">
        <v>87</v>
      </c>
      <c r="C290" s="1">
        <v>40292</v>
      </c>
      <c r="D290">
        <v>2010</v>
      </c>
      <c r="E290" t="s">
        <v>263</v>
      </c>
      <c r="F290" t="s">
        <v>89</v>
      </c>
      <c r="G290" t="s">
        <v>28</v>
      </c>
      <c r="H290" t="s">
        <v>37</v>
      </c>
      <c r="I290" t="s">
        <v>37</v>
      </c>
      <c r="J290" t="s">
        <v>20</v>
      </c>
      <c r="K290" t="s">
        <v>28</v>
      </c>
      <c r="L290" t="s">
        <v>21</v>
      </c>
      <c r="M290" t="s">
        <v>243</v>
      </c>
      <c r="N290" t="s">
        <v>23</v>
      </c>
      <c r="O290" t="s">
        <v>24</v>
      </c>
      <c r="P290" t="str">
        <f>IF(IPL_Matches_2008_2020[[#This Row],[winner]]=IPL_Matches_2008_2020[[#This Row],[toss_winner]],"Yes","No")</f>
        <v>No</v>
      </c>
    </row>
    <row r="291" spans="1:16" x14ac:dyDescent="0.3">
      <c r="A291">
        <v>501199</v>
      </c>
      <c r="B291" t="s">
        <v>81</v>
      </c>
      <c r="C291" s="1">
        <v>40642</v>
      </c>
      <c r="D291">
        <v>2011</v>
      </c>
      <c r="E291" t="s">
        <v>264</v>
      </c>
      <c r="F291" t="s">
        <v>83</v>
      </c>
      <c r="G291" t="s">
        <v>37</v>
      </c>
      <c r="H291" t="s">
        <v>18</v>
      </c>
      <c r="I291" t="s">
        <v>18</v>
      </c>
      <c r="J291" t="s">
        <v>29</v>
      </c>
      <c r="K291" t="s">
        <v>18</v>
      </c>
      <c r="L291" t="s">
        <v>21</v>
      </c>
      <c r="M291" t="s">
        <v>249</v>
      </c>
      <c r="N291" t="s">
        <v>23</v>
      </c>
      <c r="O291" t="s">
        <v>24</v>
      </c>
      <c r="P291" t="str">
        <f>IF(IPL_Matches_2008_2020[[#This Row],[winner]]=IPL_Matches_2008_2020[[#This Row],[toss_winner]],"Yes","No")</f>
        <v>Yes</v>
      </c>
    </row>
    <row r="292" spans="1:16" x14ac:dyDescent="0.3">
      <c r="A292">
        <v>501201</v>
      </c>
      <c r="B292" t="s">
        <v>94</v>
      </c>
      <c r="C292" s="1">
        <v>40643</v>
      </c>
      <c r="D292">
        <v>2011</v>
      </c>
      <c r="E292" t="s">
        <v>237</v>
      </c>
      <c r="F292" t="s">
        <v>96</v>
      </c>
      <c r="G292" t="s">
        <v>41</v>
      </c>
      <c r="H292" t="s">
        <v>64</v>
      </c>
      <c r="I292" t="s">
        <v>41</v>
      </c>
      <c r="J292" t="s">
        <v>20</v>
      </c>
      <c r="K292" t="s">
        <v>64</v>
      </c>
      <c r="L292" t="s">
        <v>21</v>
      </c>
      <c r="M292" t="s">
        <v>249</v>
      </c>
      <c r="N292" t="s">
        <v>23</v>
      </c>
      <c r="O292" t="s">
        <v>24</v>
      </c>
      <c r="P292" t="str">
        <f>IF(IPL_Matches_2008_2020[[#This Row],[winner]]=IPL_Matches_2008_2020[[#This Row],[toss_winner]],"Yes","No")</f>
        <v>No</v>
      </c>
    </row>
    <row r="293" spans="1:16" x14ac:dyDescent="0.3">
      <c r="A293">
        <v>501205</v>
      </c>
      <c r="B293" t="s">
        <v>25</v>
      </c>
      <c r="C293" s="1">
        <v>40645</v>
      </c>
      <c r="D293">
        <v>2011</v>
      </c>
      <c r="E293" t="s">
        <v>175</v>
      </c>
      <c r="F293" t="s">
        <v>27</v>
      </c>
      <c r="G293" t="s">
        <v>28</v>
      </c>
      <c r="H293" t="s">
        <v>64</v>
      </c>
      <c r="I293" t="s">
        <v>64</v>
      </c>
      <c r="J293" t="s">
        <v>29</v>
      </c>
      <c r="K293" t="s">
        <v>64</v>
      </c>
      <c r="L293" t="s">
        <v>21</v>
      </c>
      <c r="M293" t="s">
        <v>243</v>
      </c>
      <c r="N293" t="s">
        <v>23</v>
      </c>
      <c r="O293" t="s">
        <v>24</v>
      </c>
      <c r="P293" t="str">
        <f>IF(IPL_Matches_2008_2020[[#This Row],[winner]]=IPL_Matches_2008_2020[[#This Row],[toss_winner]],"Yes","No")</f>
        <v>Yes</v>
      </c>
    </row>
    <row r="294" spans="1:16" x14ac:dyDescent="0.3">
      <c r="A294">
        <v>501207</v>
      </c>
      <c r="B294" t="s">
        <v>87</v>
      </c>
      <c r="C294" s="1">
        <v>40646</v>
      </c>
      <c r="D294">
        <v>2011</v>
      </c>
      <c r="E294" t="s">
        <v>265</v>
      </c>
      <c r="F294" t="s">
        <v>89</v>
      </c>
      <c r="G294" t="s">
        <v>80</v>
      </c>
      <c r="H294" t="s">
        <v>77</v>
      </c>
      <c r="I294" t="s">
        <v>77</v>
      </c>
      <c r="J294" t="s">
        <v>20</v>
      </c>
      <c r="K294" t="s">
        <v>80</v>
      </c>
      <c r="L294" t="s">
        <v>21</v>
      </c>
      <c r="M294" t="s">
        <v>248</v>
      </c>
      <c r="N294" t="s">
        <v>23</v>
      </c>
      <c r="O294" t="s">
        <v>24</v>
      </c>
      <c r="P294" t="str">
        <f>IF(IPL_Matches_2008_2020[[#This Row],[winner]]=IPL_Matches_2008_2020[[#This Row],[toss_winner]],"Yes","No")</f>
        <v>No</v>
      </c>
    </row>
    <row r="295" spans="1:16" x14ac:dyDescent="0.3">
      <c r="A295">
        <v>501209</v>
      </c>
      <c r="B295" t="s">
        <v>15</v>
      </c>
      <c r="C295" s="1">
        <v>40648</v>
      </c>
      <c r="D295">
        <v>2011</v>
      </c>
      <c r="E295" t="s">
        <v>69</v>
      </c>
      <c r="F295" t="s">
        <v>17</v>
      </c>
      <c r="G295" t="s">
        <v>18</v>
      </c>
      <c r="H295" t="s">
        <v>33</v>
      </c>
      <c r="I295" t="s">
        <v>33</v>
      </c>
      <c r="J295" t="s">
        <v>29</v>
      </c>
      <c r="K295" t="s">
        <v>33</v>
      </c>
      <c r="L295" t="s">
        <v>21</v>
      </c>
      <c r="M295" t="s">
        <v>243</v>
      </c>
      <c r="N295" t="s">
        <v>23</v>
      </c>
      <c r="O295" t="s">
        <v>24</v>
      </c>
      <c r="P295" t="str">
        <f>IF(IPL_Matches_2008_2020[[#This Row],[winner]]=IPL_Matches_2008_2020[[#This Row],[toss_winner]],"Yes","No")</f>
        <v>Yes</v>
      </c>
    </row>
    <row r="296" spans="1:16" x14ac:dyDescent="0.3">
      <c r="A296">
        <v>501210</v>
      </c>
      <c r="B296" t="s">
        <v>87</v>
      </c>
      <c r="C296" s="1">
        <v>40648</v>
      </c>
      <c r="D296">
        <v>2011</v>
      </c>
      <c r="E296" t="s">
        <v>160</v>
      </c>
      <c r="F296" t="s">
        <v>91</v>
      </c>
      <c r="G296" t="s">
        <v>64</v>
      </c>
      <c r="H296" t="s">
        <v>77</v>
      </c>
      <c r="I296" t="s">
        <v>77</v>
      </c>
      <c r="J296" t="s">
        <v>29</v>
      </c>
      <c r="K296" t="s">
        <v>77</v>
      </c>
      <c r="L296" t="s">
        <v>21</v>
      </c>
      <c r="M296" t="s">
        <v>249</v>
      </c>
      <c r="N296" t="s">
        <v>23</v>
      </c>
      <c r="O296" t="s">
        <v>24</v>
      </c>
      <c r="P296" t="str">
        <f>IF(IPL_Matches_2008_2020[[#This Row],[winner]]=IPL_Matches_2008_2020[[#This Row],[toss_winner]],"Yes","No")</f>
        <v>Yes</v>
      </c>
    </row>
    <row r="297" spans="1:16" x14ac:dyDescent="0.3">
      <c r="A297">
        <v>501212</v>
      </c>
      <c r="B297" t="s">
        <v>81</v>
      </c>
      <c r="C297" s="1">
        <v>40649</v>
      </c>
      <c r="D297">
        <v>2011</v>
      </c>
      <c r="E297" t="s">
        <v>79</v>
      </c>
      <c r="F297" t="s">
        <v>83</v>
      </c>
      <c r="G297" t="s">
        <v>37</v>
      </c>
      <c r="H297" t="s">
        <v>19</v>
      </c>
      <c r="I297" t="s">
        <v>19</v>
      </c>
      <c r="J297" t="s">
        <v>29</v>
      </c>
      <c r="K297" t="s">
        <v>19</v>
      </c>
      <c r="L297" t="s">
        <v>21</v>
      </c>
      <c r="M297" t="s">
        <v>249</v>
      </c>
      <c r="N297" t="s">
        <v>23</v>
      </c>
      <c r="O297" t="s">
        <v>24</v>
      </c>
      <c r="P297" t="str">
        <f>IF(IPL_Matches_2008_2020[[#This Row],[winner]]=IPL_Matches_2008_2020[[#This Row],[toss_winner]],"Yes","No")</f>
        <v>Yes</v>
      </c>
    </row>
    <row r="298" spans="1:16" x14ac:dyDescent="0.3">
      <c r="A298">
        <v>501213</v>
      </c>
      <c r="B298" t="s">
        <v>87</v>
      </c>
      <c r="C298" s="1">
        <v>40650</v>
      </c>
      <c r="D298">
        <v>2011</v>
      </c>
      <c r="E298" t="s">
        <v>266</v>
      </c>
      <c r="F298" t="s">
        <v>89</v>
      </c>
      <c r="G298" t="s">
        <v>80</v>
      </c>
      <c r="H298" t="s">
        <v>41</v>
      </c>
      <c r="I298" t="s">
        <v>41</v>
      </c>
      <c r="J298" t="s">
        <v>29</v>
      </c>
      <c r="K298" t="s">
        <v>41</v>
      </c>
      <c r="L298" t="s">
        <v>21</v>
      </c>
      <c r="M298" t="s">
        <v>244</v>
      </c>
      <c r="N298" t="s">
        <v>23</v>
      </c>
      <c r="O298" t="s">
        <v>24</v>
      </c>
      <c r="P298" t="str">
        <f>IF(IPL_Matches_2008_2020[[#This Row],[winner]]=IPL_Matches_2008_2020[[#This Row],[toss_winner]],"Yes","No")</f>
        <v>Yes</v>
      </c>
    </row>
    <row r="299" spans="1:16" x14ac:dyDescent="0.3">
      <c r="A299">
        <v>501214</v>
      </c>
      <c r="B299" t="s">
        <v>30</v>
      </c>
      <c r="C299" s="1">
        <v>40650</v>
      </c>
      <c r="D299">
        <v>2011</v>
      </c>
      <c r="E299" t="s">
        <v>267</v>
      </c>
      <c r="F299" t="s">
        <v>32</v>
      </c>
      <c r="G299" t="s">
        <v>33</v>
      </c>
      <c r="H299" t="s">
        <v>18</v>
      </c>
      <c r="I299" t="s">
        <v>33</v>
      </c>
      <c r="J299" t="s">
        <v>29</v>
      </c>
      <c r="K299" t="s">
        <v>33</v>
      </c>
      <c r="L299" t="s">
        <v>21</v>
      </c>
      <c r="M299" t="s">
        <v>249</v>
      </c>
      <c r="N299" t="s">
        <v>23</v>
      </c>
      <c r="O299" t="s">
        <v>24</v>
      </c>
      <c r="P299" t="str">
        <f>IF(IPL_Matches_2008_2020[[#This Row],[winner]]=IPL_Matches_2008_2020[[#This Row],[toss_winner]],"Yes","No")</f>
        <v>Yes</v>
      </c>
    </row>
    <row r="300" spans="1:16" x14ac:dyDescent="0.3">
      <c r="A300">
        <v>501222</v>
      </c>
      <c r="B300" t="s">
        <v>30</v>
      </c>
      <c r="C300" s="1">
        <v>40655</v>
      </c>
      <c r="D300">
        <v>2011</v>
      </c>
      <c r="E300" t="s">
        <v>92</v>
      </c>
      <c r="F300" t="s">
        <v>32</v>
      </c>
      <c r="G300" t="s">
        <v>33</v>
      </c>
      <c r="H300" t="s">
        <v>28</v>
      </c>
      <c r="I300" t="s">
        <v>28</v>
      </c>
      <c r="J300" t="s">
        <v>29</v>
      </c>
      <c r="K300" t="s">
        <v>28</v>
      </c>
      <c r="L300" t="s">
        <v>21</v>
      </c>
      <c r="M300" t="s">
        <v>243</v>
      </c>
      <c r="N300" t="s">
        <v>23</v>
      </c>
      <c r="O300" t="s">
        <v>24</v>
      </c>
      <c r="P300" t="str">
        <f>IF(IPL_Matches_2008_2020[[#This Row],[winner]]=IPL_Matches_2008_2020[[#This Row],[toss_winner]],"Yes","No")</f>
        <v>Yes</v>
      </c>
    </row>
    <row r="301" spans="1:16" x14ac:dyDescent="0.3">
      <c r="A301">
        <v>501225</v>
      </c>
      <c r="B301" t="s">
        <v>15</v>
      </c>
      <c r="C301" s="1">
        <v>40657</v>
      </c>
      <c r="D301">
        <v>2011</v>
      </c>
      <c r="E301" t="s">
        <v>78</v>
      </c>
      <c r="F301" t="s">
        <v>17</v>
      </c>
      <c r="G301" t="s">
        <v>18</v>
      </c>
      <c r="H301" t="s">
        <v>77</v>
      </c>
      <c r="I301" t="s">
        <v>18</v>
      </c>
      <c r="J301" t="s">
        <v>29</v>
      </c>
      <c r="K301" t="s">
        <v>18</v>
      </c>
      <c r="L301" t="s">
        <v>21</v>
      </c>
      <c r="M301" t="s">
        <v>249</v>
      </c>
      <c r="N301" t="s">
        <v>23</v>
      </c>
      <c r="O301" t="s">
        <v>24</v>
      </c>
      <c r="P301" t="str">
        <f>IF(IPL_Matches_2008_2020[[#This Row],[winner]]=IPL_Matches_2008_2020[[#This Row],[toss_winner]],"Yes","No")</f>
        <v>Yes</v>
      </c>
    </row>
    <row r="302" spans="1:16" x14ac:dyDescent="0.3">
      <c r="A302">
        <v>501227</v>
      </c>
      <c r="B302" t="s">
        <v>94</v>
      </c>
      <c r="C302" s="1">
        <v>40659</v>
      </c>
      <c r="D302">
        <v>2011</v>
      </c>
      <c r="E302" t="s">
        <v>128</v>
      </c>
      <c r="F302" t="s">
        <v>96</v>
      </c>
      <c r="G302" t="s">
        <v>41</v>
      </c>
      <c r="H302" t="s">
        <v>28</v>
      </c>
      <c r="I302" t="s">
        <v>28</v>
      </c>
      <c r="J302" t="s">
        <v>29</v>
      </c>
      <c r="K302" t="s">
        <v>28</v>
      </c>
      <c r="L302" t="s">
        <v>21</v>
      </c>
      <c r="M302" t="s">
        <v>244</v>
      </c>
      <c r="N302" t="s">
        <v>23</v>
      </c>
      <c r="O302" t="s">
        <v>24</v>
      </c>
      <c r="P302" t="str">
        <f>IF(IPL_Matches_2008_2020[[#This Row],[winner]]=IPL_Matches_2008_2020[[#This Row],[toss_winner]],"Yes","No")</f>
        <v>Yes</v>
      </c>
    </row>
    <row r="303" spans="1:16" x14ac:dyDescent="0.3">
      <c r="A303">
        <v>501228</v>
      </c>
      <c r="B303" t="s">
        <v>87</v>
      </c>
      <c r="C303" s="1">
        <v>40660</v>
      </c>
      <c r="D303">
        <v>2011</v>
      </c>
      <c r="E303" t="s">
        <v>268</v>
      </c>
      <c r="F303" t="s">
        <v>89</v>
      </c>
      <c r="G303" t="s">
        <v>80</v>
      </c>
      <c r="H303" t="s">
        <v>45</v>
      </c>
      <c r="I303" t="s">
        <v>80</v>
      </c>
      <c r="J303" t="s">
        <v>20</v>
      </c>
      <c r="K303" t="s">
        <v>45</v>
      </c>
      <c r="L303" t="s">
        <v>21</v>
      </c>
      <c r="M303" t="s">
        <v>249</v>
      </c>
      <c r="N303" t="s">
        <v>23</v>
      </c>
      <c r="O303" t="s">
        <v>24</v>
      </c>
      <c r="P303" t="str">
        <f>IF(IPL_Matches_2008_2020[[#This Row],[winner]]=IPL_Matches_2008_2020[[#This Row],[toss_winner]],"Yes","No")</f>
        <v>No</v>
      </c>
    </row>
    <row r="304" spans="1:16" x14ac:dyDescent="0.3">
      <c r="A304">
        <v>501234</v>
      </c>
      <c r="B304" t="s">
        <v>30</v>
      </c>
      <c r="C304" s="1">
        <v>40663</v>
      </c>
      <c r="D304">
        <v>2011</v>
      </c>
      <c r="E304" t="s">
        <v>269</v>
      </c>
      <c r="F304" t="s">
        <v>32</v>
      </c>
      <c r="G304" t="s">
        <v>33</v>
      </c>
      <c r="H304" t="s">
        <v>19</v>
      </c>
      <c r="I304" t="s">
        <v>33</v>
      </c>
      <c r="J304" t="s">
        <v>29</v>
      </c>
      <c r="K304" t="s">
        <v>33</v>
      </c>
      <c r="L304" t="s">
        <v>21</v>
      </c>
      <c r="M304" t="s">
        <v>249</v>
      </c>
      <c r="N304" t="s">
        <v>23</v>
      </c>
      <c r="O304" t="s">
        <v>24</v>
      </c>
      <c r="P304" t="str">
        <f>IF(IPL_Matches_2008_2020[[#This Row],[winner]]=IPL_Matches_2008_2020[[#This Row],[toss_winner]],"Yes","No")</f>
        <v>Yes</v>
      </c>
    </row>
    <row r="305" spans="1:16" x14ac:dyDescent="0.3">
      <c r="A305">
        <v>501240</v>
      </c>
      <c r="B305" t="s">
        <v>68</v>
      </c>
      <c r="C305" s="1">
        <v>40667</v>
      </c>
      <c r="D305">
        <v>2011</v>
      </c>
      <c r="E305" t="s">
        <v>221</v>
      </c>
      <c r="F305" t="s">
        <v>70</v>
      </c>
      <c r="G305" t="s">
        <v>45</v>
      </c>
      <c r="H305" t="s">
        <v>18</v>
      </c>
      <c r="I305" t="s">
        <v>18</v>
      </c>
      <c r="J305" t="s">
        <v>20</v>
      </c>
      <c r="K305" t="s">
        <v>45</v>
      </c>
      <c r="L305" t="s">
        <v>21</v>
      </c>
      <c r="M305" t="s">
        <v>249</v>
      </c>
      <c r="N305" t="s">
        <v>23</v>
      </c>
      <c r="O305" t="s">
        <v>24</v>
      </c>
      <c r="P305" t="str">
        <f>IF(IPL_Matches_2008_2020[[#This Row],[winner]]=IPL_Matches_2008_2020[[#This Row],[toss_winner]],"Yes","No")</f>
        <v>No</v>
      </c>
    </row>
    <row r="306" spans="1:16" x14ac:dyDescent="0.3">
      <c r="A306">
        <v>501243</v>
      </c>
      <c r="B306" t="s">
        <v>81</v>
      </c>
      <c r="C306" s="1">
        <v>40668</v>
      </c>
      <c r="D306">
        <v>2011</v>
      </c>
      <c r="E306" t="s">
        <v>60</v>
      </c>
      <c r="F306" t="s">
        <v>83</v>
      </c>
      <c r="G306" t="s">
        <v>37</v>
      </c>
      <c r="H306" t="s">
        <v>41</v>
      </c>
      <c r="I306" t="s">
        <v>41</v>
      </c>
      <c r="J306" t="s">
        <v>29</v>
      </c>
      <c r="K306" t="s">
        <v>41</v>
      </c>
      <c r="L306" t="s">
        <v>21</v>
      </c>
      <c r="M306" t="s">
        <v>248</v>
      </c>
      <c r="N306" t="s">
        <v>23</v>
      </c>
      <c r="O306" t="s">
        <v>24</v>
      </c>
      <c r="P306" t="str">
        <f>IF(IPL_Matches_2008_2020[[#This Row],[winner]]=IPL_Matches_2008_2020[[#This Row],[toss_winner]],"Yes","No")</f>
        <v>Yes</v>
      </c>
    </row>
    <row r="307" spans="1:16" x14ac:dyDescent="0.3">
      <c r="A307">
        <v>501247</v>
      </c>
      <c r="B307" t="s">
        <v>25</v>
      </c>
      <c r="C307" s="1">
        <v>40671</v>
      </c>
      <c r="D307">
        <v>2011</v>
      </c>
      <c r="E307" t="s">
        <v>92</v>
      </c>
      <c r="F307" t="s">
        <v>27</v>
      </c>
      <c r="G307" t="s">
        <v>28</v>
      </c>
      <c r="H307" t="s">
        <v>77</v>
      </c>
      <c r="I307" t="s">
        <v>77</v>
      </c>
      <c r="J307" t="s">
        <v>20</v>
      </c>
      <c r="K307" t="s">
        <v>28</v>
      </c>
      <c r="L307" t="s">
        <v>21</v>
      </c>
      <c r="M307" t="s">
        <v>243</v>
      </c>
      <c r="N307" t="s">
        <v>23</v>
      </c>
      <c r="O307" t="s">
        <v>24</v>
      </c>
      <c r="P307" t="str">
        <f>IF(IPL_Matches_2008_2020[[#This Row],[winner]]=IPL_Matches_2008_2020[[#This Row],[toss_winner]],"Yes","No")</f>
        <v>No</v>
      </c>
    </row>
    <row r="308" spans="1:16" x14ac:dyDescent="0.3">
      <c r="A308">
        <v>501252</v>
      </c>
      <c r="B308" t="s">
        <v>15</v>
      </c>
      <c r="C308" s="1">
        <v>40674</v>
      </c>
      <c r="D308">
        <v>2011</v>
      </c>
      <c r="E308" t="s">
        <v>270</v>
      </c>
      <c r="F308" t="s">
        <v>17</v>
      </c>
      <c r="G308" t="s">
        <v>18</v>
      </c>
      <c r="H308" t="s">
        <v>28</v>
      </c>
      <c r="I308" t="s">
        <v>28</v>
      </c>
      <c r="J308" t="s">
        <v>29</v>
      </c>
      <c r="K308" t="s">
        <v>28</v>
      </c>
      <c r="L308" t="s">
        <v>21</v>
      </c>
      <c r="M308" t="s">
        <v>243</v>
      </c>
      <c r="N308" t="s">
        <v>23</v>
      </c>
      <c r="O308" t="s">
        <v>24</v>
      </c>
      <c r="P308" t="str">
        <f>IF(IPL_Matches_2008_2020[[#This Row],[winner]]=IPL_Matches_2008_2020[[#This Row],[toss_winner]],"Yes","No")</f>
        <v>Yes</v>
      </c>
    </row>
    <row r="309" spans="1:16" x14ac:dyDescent="0.3">
      <c r="A309">
        <v>501255</v>
      </c>
      <c r="B309" t="s">
        <v>25</v>
      </c>
      <c r="C309" s="1">
        <v>40677</v>
      </c>
      <c r="D309">
        <v>2011</v>
      </c>
      <c r="E309" t="s">
        <v>92</v>
      </c>
      <c r="F309" t="s">
        <v>27</v>
      </c>
      <c r="G309" t="s">
        <v>28</v>
      </c>
      <c r="H309" t="s">
        <v>33</v>
      </c>
      <c r="I309" t="s">
        <v>28</v>
      </c>
      <c r="J309" t="s">
        <v>29</v>
      </c>
      <c r="K309" t="s">
        <v>28</v>
      </c>
      <c r="L309" t="s">
        <v>21</v>
      </c>
      <c r="M309" t="s">
        <v>248</v>
      </c>
      <c r="N309" t="s">
        <v>23</v>
      </c>
      <c r="O309" t="s">
        <v>159</v>
      </c>
      <c r="P309" t="str">
        <f>IF(IPL_Matches_2008_2020[[#This Row],[winner]]=IPL_Matches_2008_2020[[#This Row],[toss_winner]],"Yes","No")</f>
        <v>Yes</v>
      </c>
    </row>
    <row r="310" spans="1:16" x14ac:dyDescent="0.3">
      <c r="A310">
        <v>501258</v>
      </c>
      <c r="B310" t="s">
        <v>84</v>
      </c>
      <c r="C310" s="1">
        <v>40678</v>
      </c>
      <c r="D310">
        <v>2011</v>
      </c>
      <c r="E310" t="s">
        <v>172</v>
      </c>
      <c r="F310" t="s">
        <v>86</v>
      </c>
      <c r="G310" t="s">
        <v>77</v>
      </c>
      <c r="H310" t="s">
        <v>18</v>
      </c>
      <c r="I310" t="s">
        <v>77</v>
      </c>
      <c r="J310" t="s">
        <v>29</v>
      </c>
      <c r="K310" t="s">
        <v>77</v>
      </c>
      <c r="L310" t="s">
        <v>21</v>
      </c>
      <c r="M310" t="s">
        <v>249</v>
      </c>
      <c r="N310" t="s">
        <v>23</v>
      </c>
      <c r="O310" t="s">
        <v>24</v>
      </c>
      <c r="P310" t="str">
        <f>IF(IPL_Matches_2008_2020[[#This Row],[winner]]=IPL_Matches_2008_2020[[#This Row],[toss_winner]],"Yes","No")</f>
        <v>Yes</v>
      </c>
    </row>
    <row r="311" spans="1:16" x14ac:dyDescent="0.3">
      <c r="A311">
        <v>501263</v>
      </c>
      <c r="B311" t="s">
        <v>87</v>
      </c>
      <c r="C311" s="1">
        <v>40683</v>
      </c>
      <c r="D311">
        <v>2011</v>
      </c>
      <c r="E311" t="s">
        <v>16</v>
      </c>
      <c r="F311" t="s">
        <v>91</v>
      </c>
      <c r="G311" t="s">
        <v>64</v>
      </c>
      <c r="H311" t="s">
        <v>18</v>
      </c>
      <c r="I311" t="s">
        <v>64</v>
      </c>
      <c r="J311" t="s">
        <v>20</v>
      </c>
      <c r="K311" t="s">
        <v>18</v>
      </c>
      <c r="L311" t="s">
        <v>21</v>
      </c>
      <c r="M311" t="s">
        <v>246</v>
      </c>
      <c r="N311" t="s">
        <v>23</v>
      </c>
      <c r="O311" t="s">
        <v>24</v>
      </c>
      <c r="P311" t="str">
        <f>IF(IPL_Matches_2008_2020[[#This Row],[winner]]=IPL_Matches_2008_2020[[#This Row],[toss_winner]],"Yes","No")</f>
        <v>No</v>
      </c>
    </row>
    <row r="312" spans="1:16" x14ac:dyDescent="0.3">
      <c r="A312">
        <v>501266</v>
      </c>
      <c r="B312" t="s">
        <v>25</v>
      </c>
      <c r="C312" s="1">
        <v>40685</v>
      </c>
      <c r="D312">
        <v>2011</v>
      </c>
      <c r="E312" t="s">
        <v>92</v>
      </c>
      <c r="F312" t="s">
        <v>27</v>
      </c>
      <c r="G312" t="s">
        <v>28</v>
      </c>
      <c r="H312" t="s">
        <v>45</v>
      </c>
      <c r="I312" t="s">
        <v>28</v>
      </c>
      <c r="J312" t="s">
        <v>29</v>
      </c>
      <c r="K312" t="s">
        <v>28</v>
      </c>
      <c r="L312" t="s">
        <v>21</v>
      </c>
      <c r="M312" t="s">
        <v>249</v>
      </c>
      <c r="N312" t="s">
        <v>23</v>
      </c>
      <c r="O312" t="s">
        <v>24</v>
      </c>
      <c r="P312" t="str">
        <f>IF(IPL_Matches_2008_2020[[#This Row],[winner]]=IPL_Matches_2008_2020[[#This Row],[toss_winner]],"Yes","No")</f>
        <v>Yes</v>
      </c>
    </row>
    <row r="313" spans="1:16" x14ac:dyDescent="0.3">
      <c r="A313">
        <v>501269</v>
      </c>
      <c r="B313" t="s">
        <v>87</v>
      </c>
      <c r="C313" s="1">
        <v>40688</v>
      </c>
      <c r="D313">
        <v>2011</v>
      </c>
      <c r="E313" t="s">
        <v>180</v>
      </c>
      <c r="F313" t="s">
        <v>91</v>
      </c>
      <c r="G313" t="s">
        <v>64</v>
      </c>
      <c r="H313" t="s">
        <v>33</v>
      </c>
      <c r="I313" t="s">
        <v>64</v>
      </c>
      <c r="J313" t="s">
        <v>29</v>
      </c>
      <c r="K313" t="s">
        <v>64</v>
      </c>
      <c r="L313" t="s">
        <v>21</v>
      </c>
      <c r="M313" t="s">
        <v>248</v>
      </c>
      <c r="N313" t="s">
        <v>23</v>
      </c>
      <c r="O313" t="s">
        <v>24</v>
      </c>
      <c r="P313" t="str">
        <f>IF(IPL_Matches_2008_2020[[#This Row],[winner]]=IPL_Matches_2008_2020[[#This Row],[toss_winner]],"Yes","No")</f>
        <v>Yes</v>
      </c>
    </row>
    <row r="314" spans="1:16" x14ac:dyDescent="0.3">
      <c r="A314">
        <v>548306</v>
      </c>
      <c r="B314" t="s">
        <v>68</v>
      </c>
      <c r="C314" s="1">
        <v>41003</v>
      </c>
      <c r="D314">
        <v>2012</v>
      </c>
      <c r="E314" t="s">
        <v>271</v>
      </c>
      <c r="F314" t="s">
        <v>70</v>
      </c>
      <c r="G314" t="s">
        <v>45</v>
      </c>
      <c r="H314" t="s">
        <v>64</v>
      </c>
      <c r="I314" t="s">
        <v>64</v>
      </c>
      <c r="J314" t="s">
        <v>29</v>
      </c>
      <c r="K314" t="s">
        <v>64</v>
      </c>
      <c r="L314" t="s">
        <v>21</v>
      </c>
      <c r="M314" t="s">
        <v>249</v>
      </c>
      <c r="N314" t="s">
        <v>23</v>
      </c>
      <c r="O314" t="s">
        <v>24</v>
      </c>
      <c r="P314" t="str">
        <f>IF(IPL_Matches_2008_2020[[#This Row],[winner]]=IPL_Matches_2008_2020[[#This Row],[toss_winner]],"Yes","No")</f>
        <v>Yes</v>
      </c>
    </row>
    <row r="315" spans="1:16" x14ac:dyDescent="0.3">
      <c r="A315">
        <v>548307</v>
      </c>
      <c r="B315" t="s">
        <v>30</v>
      </c>
      <c r="C315" s="1">
        <v>41004</v>
      </c>
      <c r="D315">
        <v>2012</v>
      </c>
      <c r="E315" t="s">
        <v>272</v>
      </c>
      <c r="F315" t="s">
        <v>32</v>
      </c>
      <c r="G315" t="s">
        <v>33</v>
      </c>
      <c r="H315" t="s">
        <v>41</v>
      </c>
      <c r="I315" t="s">
        <v>41</v>
      </c>
      <c r="J315" t="s">
        <v>29</v>
      </c>
      <c r="K315" t="s">
        <v>41</v>
      </c>
      <c r="L315" t="s">
        <v>21</v>
      </c>
      <c r="M315" t="s">
        <v>249</v>
      </c>
      <c r="N315" t="s">
        <v>23</v>
      </c>
      <c r="O315" t="s">
        <v>24</v>
      </c>
      <c r="P315" t="str">
        <f>IF(IPL_Matches_2008_2020[[#This Row],[winner]]=IPL_Matches_2008_2020[[#This Row],[toss_winner]],"Yes","No")</f>
        <v>Yes</v>
      </c>
    </row>
    <row r="316" spans="1:16" x14ac:dyDescent="0.3">
      <c r="A316">
        <v>548316</v>
      </c>
      <c r="B316" t="s">
        <v>94</v>
      </c>
      <c r="C316" s="1">
        <v>41009</v>
      </c>
      <c r="D316">
        <v>2012</v>
      </c>
      <c r="E316" t="s">
        <v>194</v>
      </c>
      <c r="F316" t="s">
        <v>96</v>
      </c>
      <c r="G316" t="s">
        <v>41</v>
      </c>
      <c r="H316" t="s">
        <v>45</v>
      </c>
      <c r="I316" t="s">
        <v>41</v>
      </c>
      <c r="J316" t="s">
        <v>29</v>
      </c>
      <c r="K316" t="s">
        <v>41</v>
      </c>
      <c r="L316" t="s">
        <v>21</v>
      </c>
      <c r="M316" t="s">
        <v>249</v>
      </c>
      <c r="N316" t="s">
        <v>23</v>
      </c>
      <c r="O316" t="s">
        <v>24</v>
      </c>
      <c r="P316" t="str">
        <f>IF(IPL_Matches_2008_2020[[#This Row],[winner]]=IPL_Matches_2008_2020[[#This Row],[toss_winner]],"Yes","No")</f>
        <v>Yes</v>
      </c>
    </row>
    <row r="317" spans="1:16" x14ac:dyDescent="0.3">
      <c r="A317">
        <v>548328</v>
      </c>
      <c r="B317" t="s">
        <v>34</v>
      </c>
      <c r="C317" s="1">
        <v>41017</v>
      </c>
      <c r="D317">
        <v>2012</v>
      </c>
      <c r="E317" t="s">
        <v>69</v>
      </c>
      <c r="F317" t="s">
        <v>36</v>
      </c>
      <c r="G317" t="s">
        <v>19</v>
      </c>
      <c r="H317" t="s">
        <v>33</v>
      </c>
      <c r="I317" t="s">
        <v>19</v>
      </c>
      <c r="J317" t="s">
        <v>20</v>
      </c>
      <c r="K317" t="s">
        <v>33</v>
      </c>
      <c r="L317" t="s">
        <v>21</v>
      </c>
      <c r="M317" t="s">
        <v>249</v>
      </c>
      <c r="N317" t="s">
        <v>23</v>
      </c>
      <c r="O317" t="s">
        <v>24</v>
      </c>
      <c r="P317" t="str">
        <f>IF(IPL_Matches_2008_2020[[#This Row],[winner]]=IPL_Matches_2008_2020[[#This Row],[toss_winner]],"Yes","No")</f>
        <v>No</v>
      </c>
    </row>
    <row r="318" spans="1:16" x14ac:dyDescent="0.3">
      <c r="A318">
        <v>548329</v>
      </c>
      <c r="B318" t="s">
        <v>81</v>
      </c>
      <c r="C318" s="1">
        <v>41039</v>
      </c>
      <c r="D318">
        <v>2012</v>
      </c>
      <c r="E318" t="s">
        <v>114</v>
      </c>
      <c r="F318" t="s">
        <v>83</v>
      </c>
      <c r="G318" t="s">
        <v>37</v>
      </c>
      <c r="H318" t="s">
        <v>41</v>
      </c>
      <c r="I318" t="s">
        <v>37</v>
      </c>
      <c r="J318" t="s">
        <v>20</v>
      </c>
      <c r="K318" t="s">
        <v>41</v>
      </c>
      <c r="L318" t="s">
        <v>21</v>
      </c>
      <c r="M318" t="s">
        <v>243</v>
      </c>
      <c r="N318" t="s">
        <v>23</v>
      </c>
      <c r="O318" t="s">
        <v>24</v>
      </c>
      <c r="P318" t="str">
        <f>IF(IPL_Matches_2008_2020[[#This Row],[winner]]=IPL_Matches_2008_2020[[#This Row],[toss_winner]],"Yes","No")</f>
        <v>No</v>
      </c>
    </row>
    <row r="319" spans="1:16" x14ac:dyDescent="0.3">
      <c r="A319">
        <v>548337</v>
      </c>
      <c r="B319" t="s">
        <v>137</v>
      </c>
      <c r="C319" s="1">
        <v>41023</v>
      </c>
      <c r="D319">
        <v>2012</v>
      </c>
      <c r="E319" t="s">
        <v>60</v>
      </c>
      <c r="F319" t="s">
        <v>185</v>
      </c>
      <c r="G319" t="s">
        <v>80</v>
      </c>
      <c r="H319" t="s">
        <v>41</v>
      </c>
      <c r="I319" t="s">
        <v>80</v>
      </c>
      <c r="J319" t="s">
        <v>20</v>
      </c>
      <c r="K319" t="s">
        <v>41</v>
      </c>
      <c r="L319" t="s">
        <v>21</v>
      </c>
      <c r="M319" t="s">
        <v>249</v>
      </c>
      <c r="N319" t="s">
        <v>23</v>
      </c>
      <c r="O319" t="s">
        <v>24</v>
      </c>
      <c r="P319" t="str">
        <f>IF(IPL_Matches_2008_2020[[#This Row],[winner]]=IPL_Matches_2008_2020[[#This Row],[toss_winner]],"Yes","No")</f>
        <v>No</v>
      </c>
    </row>
    <row r="320" spans="1:16" x14ac:dyDescent="0.3">
      <c r="A320">
        <v>548339</v>
      </c>
      <c r="B320" t="s">
        <v>34</v>
      </c>
      <c r="C320" s="1">
        <v>41024</v>
      </c>
      <c r="D320">
        <v>2012</v>
      </c>
      <c r="E320" t="s">
        <v>192</v>
      </c>
      <c r="F320" t="s">
        <v>36</v>
      </c>
      <c r="G320" t="s">
        <v>19</v>
      </c>
      <c r="H320" t="s">
        <v>64</v>
      </c>
      <c r="I320" t="s">
        <v>19</v>
      </c>
      <c r="J320" t="s">
        <v>20</v>
      </c>
      <c r="K320" t="s">
        <v>64</v>
      </c>
      <c r="L320" t="s">
        <v>21</v>
      </c>
      <c r="M320" t="s">
        <v>248</v>
      </c>
      <c r="N320" t="s">
        <v>23</v>
      </c>
      <c r="O320" t="s">
        <v>24</v>
      </c>
      <c r="P320" t="str">
        <f>IF(IPL_Matches_2008_2020[[#This Row],[winner]]=IPL_Matches_2008_2020[[#This Row],[toss_winner]],"Yes","No")</f>
        <v>No</v>
      </c>
    </row>
    <row r="321" spans="1:16" x14ac:dyDescent="0.3">
      <c r="A321">
        <v>548350</v>
      </c>
      <c r="B321" t="s">
        <v>25</v>
      </c>
      <c r="C321" s="1">
        <v>41031</v>
      </c>
      <c r="D321">
        <v>2012</v>
      </c>
      <c r="E321" t="s">
        <v>273</v>
      </c>
      <c r="F321" t="s">
        <v>27</v>
      </c>
      <c r="G321" t="s">
        <v>28</v>
      </c>
      <c r="H321" t="s">
        <v>19</v>
      </c>
      <c r="I321" t="s">
        <v>19</v>
      </c>
      <c r="J321" t="s">
        <v>29</v>
      </c>
      <c r="K321" t="s">
        <v>19</v>
      </c>
      <c r="L321" t="s">
        <v>21</v>
      </c>
      <c r="M321" t="s">
        <v>248</v>
      </c>
      <c r="N321" t="s">
        <v>23</v>
      </c>
      <c r="O321" t="s">
        <v>24</v>
      </c>
      <c r="P321" t="str">
        <f>IF(IPL_Matches_2008_2020[[#This Row],[winner]]=IPL_Matches_2008_2020[[#This Row],[toss_winner]],"Yes","No")</f>
        <v>Yes</v>
      </c>
    </row>
    <row r="322" spans="1:16" x14ac:dyDescent="0.3">
      <c r="A322">
        <v>548355</v>
      </c>
      <c r="B322" t="s">
        <v>87</v>
      </c>
      <c r="C322" s="1">
        <v>41035</v>
      </c>
      <c r="D322">
        <v>2012</v>
      </c>
      <c r="E322" t="s">
        <v>133</v>
      </c>
      <c r="F322" t="s">
        <v>91</v>
      </c>
      <c r="G322" t="s">
        <v>64</v>
      </c>
      <c r="H322" t="s">
        <v>45</v>
      </c>
      <c r="I322" t="s">
        <v>64</v>
      </c>
      <c r="J322" t="s">
        <v>29</v>
      </c>
      <c r="K322" t="s">
        <v>64</v>
      </c>
      <c r="L322" t="s">
        <v>21</v>
      </c>
      <c r="M322" t="s">
        <v>258</v>
      </c>
      <c r="N322" t="s">
        <v>23</v>
      </c>
      <c r="O322" t="s">
        <v>24</v>
      </c>
      <c r="P322" t="str">
        <f>IF(IPL_Matches_2008_2020[[#This Row],[winner]]=IPL_Matches_2008_2020[[#This Row],[toss_winner]],"Yes","No")</f>
        <v>Yes</v>
      </c>
    </row>
    <row r="323" spans="1:16" x14ac:dyDescent="0.3">
      <c r="A323">
        <v>548360</v>
      </c>
      <c r="B323" t="s">
        <v>87</v>
      </c>
      <c r="C323" s="1">
        <v>41038</v>
      </c>
      <c r="D323">
        <v>2012</v>
      </c>
      <c r="E323" t="s">
        <v>92</v>
      </c>
      <c r="F323" t="s">
        <v>91</v>
      </c>
      <c r="G323" t="s">
        <v>64</v>
      </c>
      <c r="H323" t="s">
        <v>28</v>
      </c>
      <c r="I323" t="s">
        <v>28</v>
      </c>
      <c r="J323" t="s">
        <v>29</v>
      </c>
      <c r="K323" t="s">
        <v>28</v>
      </c>
      <c r="L323" t="s">
        <v>21</v>
      </c>
      <c r="M323" t="s">
        <v>243</v>
      </c>
      <c r="N323" t="s">
        <v>23</v>
      </c>
      <c r="O323" t="s">
        <v>24</v>
      </c>
      <c r="P323" t="str">
        <f>IF(IPL_Matches_2008_2020[[#This Row],[winner]]=IPL_Matches_2008_2020[[#This Row],[toss_winner]],"Yes","No")</f>
        <v>Yes</v>
      </c>
    </row>
    <row r="324" spans="1:16" x14ac:dyDescent="0.3">
      <c r="A324">
        <v>548361</v>
      </c>
      <c r="B324" t="s">
        <v>15</v>
      </c>
      <c r="C324" s="1">
        <v>41039</v>
      </c>
      <c r="D324">
        <v>2012</v>
      </c>
      <c r="E324" t="s">
        <v>274</v>
      </c>
      <c r="F324" t="s">
        <v>17</v>
      </c>
      <c r="G324" t="s">
        <v>18</v>
      </c>
      <c r="H324" t="s">
        <v>45</v>
      </c>
      <c r="I324" t="s">
        <v>45</v>
      </c>
      <c r="J324" t="s">
        <v>29</v>
      </c>
      <c r="K324" t="s">
        <v>45</v>
      </c>
      <c r="L324" t="s">
        <v>21</v>
      </c>
      <c r="M324" t="s">
        <v>248</v>
      </c>
      <c r="N324" t="s">
        <v>23</v>
      </c>
      <c r="O324" t="s">
        <v>24</v>
      </c>
      <c r="P324" t="str">
        <f>IF(IPL_Matches_2008_2020[[#This Row],[winner]]=IPL_Matches_2008_2020[[#This Row],[toss_winner]],"Yes","No")</f>
        <v>Yes</v>
      </c>
    </row>
    <row r="325" spans="1:16" x14ac:dyDescent="0.3">
      <c r="A325">
        <v>548364</v>
      </c>
      <c r="B325" t="s">
        <v>68</v>
      </c>
      <c r="C325" s="1">
        <v>41041</v>
      </c>
      <c r="D325">
        <v>2012</v>
      </c>
      <c r="E325" t="s">
        <v>274</v>
      </c>
      <c r="F325" t="s">
        <v>70</v>
      </c>
      <c r="G325" t="s">
        <v>45</v>
      </c>
      <c r="H325" t="s">
        <v>41</v>
      </c>
      <c r="I325" t="s">
        <v>45</v>
      </c>
      <c r="J325" t="s">
        <v>29</v>
      </c>
      <c r="K325" t="s">
        <v>45</v>
      </c>
      <c r="L325" t="s">
        <v>21</v>
      </c>
      <c r="M325" t="s">
        <v>243</v>
      </c>
      <c r="N325" t="s">
        <v>23</v>
      </c>
      <c r="O325" t="s">
        <v>24</v>
      </c>
      <c r="P325" t="str">
        <f>IF(IPL_Matches_2008_2020[[#This Row],[winner]]=IPL_Matches_2008_2020[[#This Row],[toss_winner]],"Yes","No")</f>
        <v>Yes</v>
      </c>
    </row>
    <row r="326" spans="1:16" x14ac:dyDescent="0.3">
      <c r="A326">
        <v>548366</v>
      </c>
      <c r="B326" t="s">
        <v>34</v>
      </c>
      <c r="C326" s="1">
        <v>41042</v>
      </c>
      <c r="D326">
        <v>2012</v>
      </c>
      <c r="E326" t="s">
        <v>214</v>
      </c>
      <c r="F326" t="s">
        <v>36</v>
      </c>
      <c r="G326" t="s">
        <v>19</v>
      </c>
      <c r="H326" t="s">
        <v>37</v>
      </c>
      <c r="I326" t="s">
        <v>37</v>
      </c>
      <c r="J326" t="s">
        <v>20</v>
      </c>
      <c r="K326" t="s">
        <v>19</v>
      </c>
      <c r="L326" t="s">
        <v>21</v>
      </c>
      <c r="M326" t="s">
        <v>248</v>
      </c>
      <c r="N326" t="s">
        <v>23</v>
      </c>
      <c r="O326" t="s">
        <v>24</v>
      </c>
      <c r="P326" t="str">
        <f>IF(IPL_Matches_2008_2020[[#This Row],[winner]]=IPL_Matches_2008_2020[[#This Row],[toss_winner]],"Yes","No")</f>
        <v>No</v>
      </c>
    </row>
    <row r="327" spans="1:16" x14ac:dyDescent="0.3">
      <c r="A327">
        <v>548377</v>
      </c>
      <c r="B327" t="s">
        <v>15</v>
      </c>
      <c r="C327" s="1">
        <v>41049</v>
      </c>
      <c r="D327">
        <v>2012</v>
      </c>
      <c r="E327" t="s">
        <v>133</v>
      </c>
      <c r="F327" t="s">
        <v>17</v>
      </c>
      <c r="G327" t="s">
        <v>18</v>
      </c>
      <c r="H327" t="s">
        <v>64</v>
      </c>
      <c r="I327" t="s">
        <v>18</v>
      </c>
      <c r="J327" t="s">
        <v>20</v>
      </c>
      <c r="K327" t="s">
        <v>64</v>
      </c>
      <c r="L327" t="s">
        <v>21</v>
      </c>
      <c r="M327" t="s">
        <v>246</v>
      </c>
      <c r="N327" t="s">
        <v>23</v>
      </c>
      <c r="O327" t="s">
        <v>24</v>
      </c>
      <c r="P327" t="str">
        <f>IF(IPL_Matches_2008_2020[[#This Row],[winner]]=IPL_Matches_2008_2020[[#This Row],[toss_winner]],"Yes","No")</f>
        <v>No</v>
      </c>
    </row>
    <row r="328" spans="1:16" x14ac:dyDescent="0.3">
      <c r="A328">
        <v>598003</v>
      </c>
      <c r="B328" t="s">
        <v>137</v>
      </c>
      <c r="C328" s="1">
        <v>41371</v>
      </c>
      <c r="D328">
        <v>2013</v>
      </c>
      <c r="E328" t="s">
        <v>124</v>
      </c>
      <c r="F328" t="s">
        <v>185</v>
      </c>
      <c r="G328" t="s">
        <v>80</v>
      </c>
      <c r="H328" t="s">
        <v>19</v>
      </c>
      <c r="I328" t="s">
        <v>80</v>
      </c>
      <c r="J328" t="s">
        <v>20</v>
      </c>
      <c r="K328" t="s">
        <v>19</v>
      </c>
      <c r="L328" t="s">
        <v>21</v>
      </c>
      <c r="M328" t="s">
        <v>249</v>
      </c>
      <c r="N328" t="s">
        <v>23</v>
      </c>
      <c r="O328" t="s">
        <v>24</v>
      </c>
      <c r="P328" t="str">
        <f>IF(IPL_Matches_2008_2020[[#This Row],[winner]]=IPL_Matches_2008_2020[[#This Row],[toss_winner]],"Yes","No")</f>
        <v>No</v>
      </c>
    </row>
    <row r="329" spans="1:16" x14ac:dyDescent="0.3">
      <c r="A329">
        <v>598007</v>
      </c>
      <c r="B329" t="s">
        <v>34</v>
      </c>
      <c r="C329" s="1">
        <v>41374</v>
      </c>
      <c r="D329">
        <v>2013</v>
      </c>
      <c r="E329" t="s">
        <v>221</v>
      </c>
      <c r="F329" t="s">
        <v>36</v>
      </c>
      <c r="G329" t="s">
        <v>19</v>
      </c>
      <c r="H329" t="s">
        <v>45</v>
      </c>
      <c r="I329" t="s">
        <v>45</v>
      </c>
      <c r="J329" t="s">
        <v>29</v>
      </c>
      <c r="K329" t="s">
        <v>45</v>
      </c>
      <c r="L329" t="s">
        <v>21</v>
      </c>
      <c r="M329" t="s">
        <v>246</v>
      </c>
      <c r="N329" t="s">
        <v>23</v>
      </c>
      <c r="O329" t="s">
        <v>24</v>
      </c>
      <c r="P329" t="str">
        <f>IF(IPL_Matches_2008_2020[[#This Row],[winner]]=IPL_Matches_2008_2020[[#This Row],[toss_winner]],"Yes","No")</f>
        <v>Yes</v>
      </c>
    </row>
    <row r="330" spans="1:16" x14ac:dyDescent="0.3">
      <c r="A330">
        <v>598008</v>
      </c>
      <c r="B330" t="s">
        <v>25</v>
      </c>
      <c r="C330" s="1">
        <v>41375</v>
      </c>
      <c r="D330">
        <v>2013</v>
      </c>
      <c r="E330" t="s">
        <v>92</v>
      </c>
      <c r="F330" t="s">
        <v>27</v>
      </c>
      <c r="G330" t="s">
        <v>28</v>
      </c>
      <c r="H330" t="s">
        <v>33</v>
      </c>
      <c r="I330" t="s">
        <v>28</v>
      </c>
      <c r="J330" t="s">
        <v>29</v>
      </c>
      <c r="K330" t="s">
        <v>28</v>
      </c>
      <c r="L330" t="s">
        <v>21</v>
      </c>
      <c r="M330" t="s">
        <v>249</v>
      </c>
      <c r="N330" t="s">
        <v>23</v>
      </c>
      <c r="O330" t="s">
        <v>24</v>
      </c>
      <c r="P330" t="str">
        <f>IF(IPL_Matches_2008_2020[[#This Row],[winner]]=IPL_Matches_2008_2020[[#This Row],[toss_winner]],"Yes","No")</f>
        <v>Yes</v>
      </c>
    </row>
    <row r="331" spans="1:16" x14ac:dyDescent="0.3">
      <c r="A331">
        <v>598010</v>
      </c>
      <c r="B331" t="s">
        <v>94</v>
      </c>
      <c r="C331" s="1">
        <v>41376</v>
      </c>
      <c r="D331">
        <v>2013</v>
      </c>
      <c r="E331" t="s">
        <v>88</v>
      </c>
      <c r="F331" t="s">
        <v>96</v>
      </c>
      <c r="G331" t="s">
        <v>41</v>
      </c>
      <c r="H331" t="s">
        <v>101</v>
      </c>
      <c r="I331" t="s">
        <v>41</v>
      </c>
      <c r="J331" t="s">
        <v>20</v>
      </c>
      <c r="K331" t="s">
        <v>101</v>
      </c>
      <c r="L331" t="s">
        <v>21</v>
      </c>
      <c r="M331" t="s">
        <v>244</v>
      </c>
      <c r="N331" t="s">
        <v>23</v>
      </c>
      <c r="O331" t="s">
        <v>24</v>
      </c>
      <c r="P331" t="str">
        <f>IF(IPL_Matches_2008_2020[[#This Row],[winner]]=IPL_Matches_2008_2020[[#This Row],[toss_winner]],"Yes","No")</f>
        <v>No</v>
      </c>
    </row>
    <row r="332" spans="1:16" x14ac:dyDescent="0.3">
      <c r="A332">
        <v>598012</v>
      </c>
      <c r="B332" t="s">
        <v>68</v>
      </c>
      <c r="C332" s="1">
        <v>41377</v>
      </c>
      <c r="D332">
        <v>2013</v>
      </c>
      <c r="E332" t="s">
        <v>147</v>
      </c>
      <c r="F332" t="s">
        <v>70</v>
      </c>
      <c r="G332" t="s">
        <v>45</v>
      </c>
      <c r="H332" t="s">
        <v>28</v>
      </c>
      <c r="I332" t="s">
        <v>45</v>
      </c>
      <c r="J332" t="s">
        <v>29</v>
      </c>
      <c r="K332" t="s">
        <v>45</v>
      </c>
      <c r="L332" t="s">
        <v>21</v>
      </c>
      <c r="M332" t="s">
        <v>248</v>
      </c>
      <c r="N332" t="s">
        <v>23</v>
      </c>
      <c r="O332" t="s">
        <v>24</v>
      </c>
      <c r="P332" t="str">
        <f>IF(IPL_Matches_2008_2020[[#This Row],[winner]]=IPL_Matches_2008_2020[[#This Row],[toss_winner]],"Yes","No")</f>
        <v>Yes</v>
      </c>
    </row>
    <row r="333" spans="1:16" x14ac:dyDescent="0.3">
      <c r="A333">
        <v>598022</v>
      </c>
      <c r="B333" t="s">
        <v>30</v>
      </c>
      <c r="C333" s="1">
        <v>41384</v>
      </c>
      <c r="D333">
        <v>2013</v>
      </c>
      <c r="E333" t="s">
        <v>147</v>
      </c>
      <c r="F333" t="s">
        <v>32</v>
      </c>
      <c r="G333" t="s">
        <v>33</v>
      </c>
      <c r="H333" t="s">
        <v>45</v>
      </c>
      <c r="I333" t="s">
        <v>33</v>
      </c>
      <c r="J333" t="s">
        <v>20</v>
      </c>
      <c r="K333" t="s">
        <v>45</v>
      </c>
      <c r="L333" t="s">
        <v>21</v>
      </c>
      <c r="M333" t="s">
        <v>248</v>
      </c>
      <c r="N333" t="s">
        <v>23</v>
      </c>
      <c r="O333" t="s">
        <v>24</v>
      </c>
      <c r="P333" t="str">
        <f>IF(IPL_Matches_2008_2020[[#This Row],[winner]]=IPL_Matches_2008_2020[[#This Row],[toss_winner]],"Yes","No")</f>
        <v>No</v>
      </c>
    </row>
    <row r="334" spans="1:16" x14ac:dyDescent="0.3">
      <c r="A334">
        <v>598024</v>
      </c>
      <c r="B334" t="s">
        <v>94</v>
      </c>
      <c r="C334" s="1">
        <v>41385</v>
      </c>
      <c r="D334">
        <v>2013</v>
      </c>
      <c r="E334" t="s">
        <v>60</v>
      </c>
      <c r="F334" t="s">
        <v>96</v>
      </c>
      <c r="G334" t="s">
        <v>41</v>
      </c>
      <c r="H334" t="s">
        <v>64</v>
      </c>
      <c r="I334" t="s">
        <v>64</v>
      </c>
      <c r="J334" t="s">
        <v>20</v>
      </c>
      <c r="K334" t="s">
        <v>41</v>
      </c>
      <c r="L334" t="s">
        <v>21</v>
      </c>
      <c r="M334" t="s">
        <v>243</v>
      </c>
      <c r="N334" t="s">
        <v>23</v>
      </c>
      <c r="O334" t="s">
        <v>24</v>
      </c>
      <c r="P334" t="str">
        <f>IF(IPL_Matches_2008_2020[[#This Row],[winner]]=IPL_Matches_2008_2020[[#This Row],[toss_winner]],"Yes","No")</f>
        <v>No</v>
      </c>
    </row>
    <row r="335" spans="1:16" x14ac:dyDescent="0.3">
      <c r="A335">
        <v>598032</v>
      </c>
      <c r="B335" t="s">
        <v>15</v>
      </c>
      <c r="C335" s="1">
        <v>41391</v>
      </c>
      <c r="D335">
        <v>2013</v>
      </c>
      <c r="E335" t="s">
        <v>99</v>
      </c>
      <c r="F335" t="s">
        <v>17</v>
      </c>
      <c r="G335" t="s">
        <v>18</v>
      </c>
      <c r="H335" t="s">
        <v>101</v>
      </c>
      <c r="I335" t="s">
        <v>101</v>
      </c>
      <c r="J335" t="s">
        <v>20</v>
      </c>
      <c r="K335" t="s">
        <v>18</v>
      </c>
      <c r="L335" t="s">
        <v>21</v>
      </c>
      <c r="M335" t="s">
        <v>249</v>
      </c>
      <c r="N335" t="s">
        <v>23</v>
      </c>
      <c r="O335" t="s">
        <v>24</v>
      </c>
      <c r="P335" t="str">
        <f>IF(IPL_Matches_2008_2020[[#This Row],[winner]]=IPL_Matches_2008_2020[[#This Row],[toss_winner]],"Yes","No")</f>
        <v>No</v>
      </c>
    </row>
    <row r="336" spans="1:16" x14ac:dyDescent="0.3">
      <c r="A336">
        <v>598036</v>
      </c>
      <c r="B336" t="s">
        <v>15</v>
      </c>
      <c r="C336" s="1">
        <v>41393</v>
      </c>
      <c r="D336">
        <v>2013</v>
      </c>
      <c r="E336" t="s">
        <v>275</v>
      </c>
      <c r="F336" t="s">
        <v>17</v>
      </c>
      <c r="G336" t="s">
        <v>18</v>
      </c>
      <c r="H336" t="s">
        <v>28</v>
      </c>
      <c r="I336" t="s">
        <v>18</v>
      </c>
      <c r="J336" t="s">
        <v>29</v>
      </c>
      <c r="K336" t="s">
        <v>18</v>
      </c>
      <c r="L336" t="s">
        <v>21</v>
      </c>
      <c r="M336" t="s">
        <v>248</v>
      </c>
      <c r="N336" t="s">
        <v>23</v>
      </c>
      <c r="O336" t="s">
        <v>24</v>
      </c>
      <c r="P336" t="str">
        <f>IF(IPL_Matches_2008_2020[[#This Row],[winner]]=IPL_Matches_2008_2020[[#This Row],[toss_winner]],"Yes","No")</f>
        <v>Yes</v>
      </c>
    </row>
    <row r="337" spans="1:16" x14ac:dyDescent="0.3">
      <c r="A337">
        <v>598043</v>
      </c>
      <c r="B337" t="s">
        <v>30</v>
      </c>
      <c r="C337" s="1">
        <v>41397</v>
      </c>
      <c r="D337">
        <v>2013</v>
      </c>
      <c r="E337" t="s">
        <v>31</v>
      </c>
      <c r="F337" t="s">
        <v>32</v>
      </c>
      <c r="G337" t="s">
        <v>33</v>
      </c>
      <c r="H337" t="s">
        <v>18</v>
      </c>
      <c r="I337" t="s">
        <v>18</v>
      </c>
      <c r="J337" t="s">
        <v>20</v>
      </c>
      <c r="K337" t="s">
        <v>33</v>
      </c>
      <c r="L337" t="s">
        <v>21</v>
      </c>
      <c r="M337" t="s">
        <v>249</v>
      </c>
      <c r="N337" t="s">
        <v>23</v>
      </c>
      <c r="O337" t="s">
        <v>24</v>
      </c>
      <c r="P337" t="str">
        <f>IF(IPL_Matches_2008_2020[[#This Row],[winner]]=IPL_Matches_2008_2020[[#This Row],[toss_winner]],"Yes","No")</f>
        <v>No</v>
      </c>
    </row>
    <row r="338" spans="1:16" x14ac:dyDescent="0.3">
      <c r="A338">
        <v>598049</v>
      </c>
      <c r="B338" t="s">
        <v>15</v>
      </c>
      <c r="C338" s="1">
        <v>41401</v>
      </c>
      <c r="D338">
        <v>2013</v>
      </c>
      <c r="E338" t="s">
        <v>117</v>
      </c>
      <c r="F338" t="s">
        <v>17</v>
      </c>
      <c r="G338" t="s">
        <v>18</v>
      </c>
      <c r="H338" t="s">
        <v>41</v>
      </c>
      <c r="I338" t="s">
        <v>41</v>
      </c>
      <c r="J338" t="s">
        <v>20</v>
      </c>
      <c r="K338" t="s">
        <v>18</v>
      </c>
      <c r="L338" t="s">
        <v>21</v>
      </c>
      <c r="M338" t="s">
        <v>243</v>
      </c>
      <c r="N338" t="s">
        <v>23</v>
      </c>
      <c r="O338" t="s">
        <v>24</v>
      </c>
      <c r="P338" t="str">
        <f>IF(IPL_Matches_2008_2020[[#This Row],[winner]]=IPL_Matches_2008_2020[[#This Row],[toss_winner]],"Yes","No")</f>
        <v>No</v>
      </c>
    </row>
    <row r="339" spans="1:16" x14ac:dyDescent="0.3">
      <c r="A339">
        <v>598052</v>
      </c>
      <c r="B339" t="s">
        <v>34</v>
      </c>
      <c r="C339" s="1">
        <v>41403</v>
      </c>
      <c r="D339">
        <v>2013</v>
      </c>
      <c r="E339" t="s">
        <v>276</v>
      </c>
      <c r="F339" t="s">
        <v>36</v>
      </c>
      <c r="G339" t="s">
        <v>19</v>
      </c>
      <c r="H339" t="s">
        <v>18</v>
      </c>
      <c r="I339" t="s">
        <v>18</v>
      </c>
      <c r="J339" t="s">
        <v>29</v>
      </c>
      <c r="K339" t="s">
        <v>18</v>
      </c>
      <c r="L339" t="s">
        <v>21</v>
      </c>
      <c r="M339" t="s">
        <v>249</v>
      </c>
      <c r="N339" t="s">
        <v>23</v>
      </c>
      <c r="O339" t="s">
        <v>24</v>
      </c>
      <c r="P339" t="str">
        <f>IF(IPL_Matches_2008_2020[[#This Row],[winner]]=IPL_Matches_2008_2020[[#This Row],[toss_winner]],"Yes","No")</f>
        <v>Yes</v>
      </c>
    </row>
    <row r="340" spans="1:16" x14ac:dyDescent="0.3">
      <c r="A340">
        <v>598071</v>
      </c>
      <c r="B340" t="s">
        <v>94</v>
      </c>
      <c r="C340" s="1">
        <v>41416</v>
      </c>
      <c r="D340">
        <v>2013</v>
      </c>
      <c r="E340" t="s">
        <v>172</v>
      </c>
      <c r="F340" t="s">
        <v>96</v>
      </c>
      <c r="G340" t="s">
        <v>18</v>
      </c>
      <c r="H340" t="s">
        <v>101</v>
      </c>
      <c r="I340" t="s">
        <v>101</v>
      </c>
      <c r="J340" t="s">
        <v>20</v>
      </c>
      <c r="K340" t="s">
        <v>18</v>
      </c>
      <c r="L340" t="s">
        <v>21</v>
      </c>
      <c r="M340" t="s">
        <v>248</v>
      </c>
      <c r="N340" t="s">
        <v>23</v>
      </c>
      <c r="O340" t="s">
        <v>24</v>
      </c>
      <c r="P340" t="str">
        <f>IF(IPL_Matches_2008_2020[[#This Row],[winner]]=IPL_Matches_2008_2020[[#This Row],[toss_winner]],"Yes","No")</f>
        <v>No</v>
      </c>
    </row>
    <row r="341" spans="1:16" x14ac:dyDescent="0.3">
      <c r="A341">
        <v>598072</v>
      </c>
      <c r="B341" t="s">
        <v>30</v>
      </c>
      <c r="C341" s="1">
        <v>41418</v>
      </c>
      <c r="D341">
        <v>2013</v>
      </c>
      <c r="E341" t="s">
        <v>206</v>
      </c>
      <c r="F341" t="s">
        <v>32</v>
      </c>
      <c r="G341" t="s">
        <v>64</v>
      </c>
      <c r="H341" t="s">
        <v>18</v>
      </c>
      <c r="I341" t="s">
        <v>18</v>
      </c>
      <c r="J341" t="s">
        <v>20</v>
      </c>
      <c r="K341" t="s">
        <v>64</v>
      </c>
      <c r="L341" t="s">
        <v>21</v>
      </c>
      <c r="M341" t="s">
        <v>248</v>
      </c>
      <c r="N341" t="s">
        <v>23</v>
      </c>
      <c r="O341" t="s">
        <v>24</v>
      </c>
      <c r="P341" t="str">
        <f>IF(IPL_Matches_2008_2020[[#This Row],[winner]]=IPL_Matches_2008_2020[[#This Row],[toss_winner]],"Yes","No")</f>
        <v>No</v>
      </c>
    </row>
    <row r="342" spans="1:16" x14ac:dyDescent="0.3">
      <c r="A342">
        <v>729281</v>
      </c>
      <c r="B342" t="s">
        <v>24</v>
      </c>
      <c r="C342" s="1">
        <v>41746</v>
      </c>
      <c r="D342">
        <v>2014</v>
      </c>
      <c r="E342" t="s">
        <v>277</v>
      </c>
      <c r="F342" t="s">
        <v>108</v>
      </c>
      <c r="G342" t="s">
        <v>41</v>
      </c>
      <c r="H342" t="s">
        <v>28</v>
      </c>
      <c r="I342" t="s">
        <v>28</v>
      </c>
      <c r="J342" t="s">
        <v>29</v>
      </c>
      <c r="K342" t="s">
        <v>28</v>
      </c>
      <c r="L342" t="s">
        <v>21</v>
      </c>
      <c r="M342" t="s">
        <v>249</v>
      </c>
      <c r="N342" t="s">
        <v>23</v>
      </c>
      <c r="O342" t="s">
        <v>24</v>
      </c>
      <c r="P342" t="str">
        <f>IF(IPL_Matches_2008_2020[[#This Row],[winner]]=IPL_Matches_2008_2020[[#This Row],[toss_winner]],"Yes","No")</f>
        <v>Yes</v>
      </c>
    </row>
    <row r="343" spans="1:16" x14ac:dyDescent="0.3">
      <c r="A343">
        <v>729285</v>
      </c>
      <c r="B343" t="s">
        <v>103</v>
      </c>
      <c r="C343" s="1">
        <v>41747</v>
      </c>
      <c r="D343">
        <v>2014</v>
      </c>
      <c r="E343" t="s">
        <v>117</v>
      </c>
      <c r="F343" t="s">
        <v>105</v>
      </c>
      <c r="G343" t="s">
        <v>101</v>
      </c>
      <c r="H343" t="s">
        <v>18</v>
      </c>
      <c r="I343" t="s">
        <v>18</v>
      </c>
      <c r="J343" t="s">
        <v>29</v>
      </c>
      <c r="K343" t="s">
        <v>18</v>
      </c>
      <c r="L343" t="s">
        <v>21</v>
      </c>
      <c r="M343" t="s">
        <v>248</v>
      </c>
      <c r="N343" t="s">
        <v>23</v>
      </c>
      <c r="O343" t="s">
        <v>24</v>
      </c>
      <c r="P343" t="str">
        <f>IF(IPL_Matches_2008_2020[[#This Row],[winner]]=IPL_Matches_2008_2020[[#This Row],[toss_winner]],"Yes","No")</f>
        <v>Yes</v>
      </c>
    </row>
    <row r="344" spans="1:16" x14ac:dyDescent="0.3">
      <c r="A344">
        <v>729289</v>
      </c>
      <c r="B344" t="s">
        <v>24</v>
      </c>
      <c r="C344" s="1">
        <v>41748</v>
      </c>
      <c r="D344">
        <v>2014</v>
      </c>
      <c r="E344" t="s">
        <v>278</v>
      </c>
      <c r="F344" t="s">
        <v>157</v>
      </c>
      <c r="G344" t="s">
        <v>33</v>
      </c>
      <c r="H344" t="s">
        <v>41</v>
      </c>
      <c r="I344" t="s">
        <v>33</v>
      </c>
      <c r="J344" t="s">
        <v>20</v>
      </c>
      <c r="K344" t="s">
        <v>41</v>
      </c>
      <c r="L344" t="s">
        <v>21</v>
      </c>
      <c r="M344" t="s">
        <v>248</v>
      </c>
      <c r="N344" t="s">
        <v>23</v>
      </c>
      <c r="O344" t="s">
        <v>24</v>
      </c>
      <c r="P344" t="str">
        <f>IF(IPL_Matches_2008_2020[[#This Row],[winner]]=IPL_Matches_2008_2020[[#This Row],[toss_winner]],"Yes","No")</f>
        <v>No</v>
      </c>
    </row>
    <row r="345" spans="1:16" x14ac:dyDescent="0.3">
      <c r="A345">
        <v>733977</v>
      </c>
      <c r="B345" t="s">
        <v>25</v>
      </c>
      <c r="C345" s="1">
        <v>41763</v>
      </c>
      <c r="D345">
        <v>2014</v>
      </c>
      <c r="E345" t="s">
        <v>75</v>
      </c>
      <c r="F345" t="s">
        <v>27</v>
      </c>
      <c r="G345" t="s">
        <v>28</v>
      </c>
      <c r="H345" t="s">
        <v>101</v>
      </c>
      <c r="I345" t="s">
        <v>28</v>
      </c>
      <c r="J345" t="s">
        <v>29</v>
      </c>
      <c r="K345" t="s">
        <v>28</v>
      </c>
      <c r="L345" t="s">
        <v>21</v>
      </c>
      <c r="M345" t="s">
        <v>248</v>
      </c>
      <c r="N345" t="s">
        <v>23</v>
      </c>
      <c r="O345" t="s">
        <v>24</v>
      </c>
      <c r="P345" t="str">
        <f>IF(IPL_Matches_2008_2020[[#This Row],[winner]]=IPL_Matches_2008_2020[[#This Row],[toss_winner]],"Yes","No")</f>
        <v>Yes</v>
      </c>
    </row>
    <row r="346" spans="1:16" x14ac:dyDescent="0.3">
      <c r="A346">
        <v>733981</v>
      </c>
      <c r="B346" t="s">
        <v>94</v>
      </c>
      <c r="C346" s="1">
        <v>41764</v>
      </c>
      <c r="D346">
        <v>2014</v>
      </c>
      <c r="E346" t="s">
        <v>133</v>
      </c>
      <c r="F346" t="s">
        <v>96</v>
      </c>
      <c r="G346" t="s">
        <v>41</v>
      </c>
      <c r="H346" t="s">
        <v>45</v>
      </c>
      <c r="I346" t="s">
        <v>45</v>
      </c>
      <c r="J346" t="s">
        <v>29</v>
      </c>
      <c r="K346" t="s">
        <v>45</v>
      </c>
      <c r="L346" t="s">
        <v>21</v>
      </c>
      <c r="M346" t="s">
        <v>249</v>
      </c>
      <c r="N346" t="s">
        <v>23</v>
      </c>
      <c r="O346" t="s">
        <v>24</v>
      </c>
      <c r="P346" t="str">
        <f>IF(IPL_Matches_2008_2020[[#This Row],[winner]]=IPL_Matches_2008_2020[[#This Row],[toss_winner]],"Yes","No")</f>
        <v>Yes</v>
      </c>
    </row>
    <row r="347" spans="1:16" x14ac:dyDescent="0.3">
      <c r="A347">
        <v>733985</v>
      </c>
      <c r="B347" t="s">
        <v>94</v>
      </c>
      <c r="C347" s="1">
        <v>41766</v>
      </c>
      <c r="D347">
        <v>2014</v>
      </c>
      <c r="E347" t="s">
        <v>69</v>
      </c>
      <c r="F347" t="s">
        <v>96</v>
      </c>
      <c r="G347" t="s">
        <v>41</v>
      </c>
      <c r="H347" t="s">
        <v>33</v>
      </c>
      <c r="I347" t="s">
        <v>41</v>
      </c>
      <c r="J347" t="s">
        <v>20</v>
      </c>
      <c r="K347" t="s">
        <v>33</v>
      </c>
      <c r="L347" t="s">
        <v>21</v>
      </c>
      <c r="M347" t="s">
        <v>249</v>
      </c>
      <c r="N347" t="s">
        <v>23</v>
      </c>
      <c r="O347" t="s">
        <v>24</v>
      </c>
      <c r="P347" t="str">
        <f>IF(IPL_Matches_2008_2020[[#This Row],[winner]]=IPL_Matches_2008_2020[[#This Row],[toss_winner]],"Yes","No")</f>
        <v>No</v>
      </c>
    </row>
    <row r="348" spans="1:16" x14ac:dyDescent="0.3">
      <c r="A348">
        <v>733993</v>
      </c>
      <c r="B348" t="s">
        <v>94</v>
      </c>
      <c r="C348" s="1">
        <v>41769</v>
      </c>
      <c r="D348">
        <v>2014</v>
      </c>
      <c r="E348" t="s">
        <v>220</v>
      </c>
      <c r="F348" t="s">
        <v>96</v>
      </c>
      <c r="G348" t="s">
        <v>41</v>
      </c>
      <c r="H348" t="s">
        <v>101</v>
      </c>
      <c r="I348" t="s">
        <v>101</v>
      </c>
      <c r="J348" t="s">
        <v>29</v>
      </c>
      <c r="K348" t="s">
        <v>101</v>
      </c>
      <c r="L348" t="s">
        <v>21</v>
      </c>
      <c r="M348" t="s">
        <v>249</v>
      </c>
      <c r="N348" t="s">
        <v>23</v>
      </c>
      <c r="O348" t="s">
        <v>159</v>
      </c>
      <c r="P348" t="str">
        <f>IF(IPL_Matches_2008_2020[[#This Row],[winner]]=IPL_Matches_2008_2020[[#This Row],[toss_winner]],"Yes","No")</f>
        <v>Yes</v>
      </c>
    </row>
    <row r="349" spans="1:16" x14ac:dyDescent="0.3">
      <c r="A349">
        <v>733995</v>
      </c>
      <c r="B349" t="s">
        <v>87</v>
      </c>
      <c r="C349" s="1">
        <v>41769</v>
      </c>
      <c r="D349">
        <v>2014</v>
      </c>
      <c r="E349" t="s">
        <v>133</v>
      </c>
      <c r="F349" t="s">
        <v>91</v>
      </c>
      <c r="G349" t="s">
        <v>64</v>
      </c>
      <c r="H349" t="s">
        <v>45</v>
      </c>
      <c r="I349" t="s">
        <v>45</v>
      </c>
      <c r="J349" t="s">
        <v>29</v>
      </c>
      <c r="K349" t="s">
        <v>45</v>
      </c>
      <c r="L349" t="s">
        <v>21</v>
      </c>
      <c r="M349" t="s">
        <v>248</v>
      </c>
      <c r="N349" t="s">
        <v>23</v>
      </c>
      <c r="O349" t="s">
        <v>24</v>
      </c>
      <c r="P349" t="str">
        <f>IF(IPL_Matches_2008_2020[[#This Row],[winner]]=IPL_Matches_2008_2020[[#This Row],[toss_winner]],"Yes","No")</f>
        <v>Yes</v>
      </c>
    </row>
    <row r="350" spans="1:16" x14ac:dyDescent="0.3">
      <c r="A350">
        <v>733997</v>
      </c>
      <c r="B350" t="s">
        <v>110</v>
      </c>
      <c r="C350" s="1">
        <v>41770</v>
      </c>
      <c r="D350">
        <v>2014</v>
      </c>
      <c r="E350" t="s">
        <v>69</v>
      </c>
      <c r="F350" t="s">
        <v>112</v>
      </c>
      <c r="G350" t="s">
        <v>19</v>
      </c>
      <c r="H350" t="s">
        <v>33</v>
      </c>
      <c r="I350" t="s">
        <v>33</v>
      </c>
      <c r="J350" t="s">
        <v>29</v>
      </c>
      <c r="K350" t="s">
        <v>33</v>
      </c>
      <c r="L350" t="s">
        <v>21</v>
      </c>
      <c r="M350" t="s">
        <v>243</v>
      </c>
      <c r="N350" t="s">
        <v>23</v>
      </c>
      <c r="O350" t="s">
        <v>24</v>
      </c>
      <c r="P350" t="str">
        <f>IF(IPL_Matches_2008_2020[[#This Row],[winner]]=IPL_Matches_2008_2020[[#This Row],[toss_winner]],"Yes","No")</f>
        <v>Yes</v>
      </c>
    </row>
    <row r="351" spans="1:16" x14ac:dyDescent="0.3">
      <c r="A351">
        <v>734019</v>
      </c>
      <c r="B351" t="s">
        <v>94</v>
      </c>
      <c r="C351" s="1">
        <v>41778</v>
      </c>
      <c r="D351">
        <v>2014</v>
      </c>
      <c r="E351" t="s">
        <v>279</v>
      </c>
      <c r="F351" t="s">
        <v>96</v>
      </c>
      <c r="G351" t="s">
        <v>41</v>
      </c>
      <c r="H351" t="s">
        <v>19</v>
      </c>
      <c r="I351" t="s">
        <v>19</v>
      </c>
      <c r="J351" t="s">
        <v>29</v>
      </c>
      <c r="K351" t="s">
        <v>19</v>
      </c>
      <c r="L351" t="s">
        <v>21</v>
      </c>
      <c r="M351" t="s">
        <v>248</v>
      </c>
      <c r="N351" t="s">
        <v>23</v>
      </c>
      <c r="O351" t="s">
        <v>24</v>
      </c>
      <c r="P351" t="str">
        <f>IF(IPL_Matches_2008_2020[[#This Row],[winner]]=IPL_Matches_2008_2020[[#This Row],[toss_winner]],"Yes","No")</f>
        <v>Yes</v>
      </c>
    </row>
    <row r="352" spans="1:16" x14ac:dyDescent="0.3">
      <c r="A352">
        <v>734023</v>
      </c>
      <c r="B352" t="s">
        <v>30</v>
      </c>
      <c r="C352" s="1">
        <v>41779</v>
      </c>
      <c r="D352">
        <v>2014</v>
      </c>
      <c r="E352" t="s">
        <v>111</v>
      </c>
      <c r="F352" t="s">
        <v>32</v>
      </c>
      <c r="G352" t="s">
        <v>33</v>
      </c>
      <c r="H352" t="s">
        <v>45</v>
      </c>
      <c r="I352" t="s">
        <v>33</v>
      </c>
      <c r="J352" t="s">
        <v>29</v>
      </c>
      <c r="K352" t="s">
        <v>33</v>
      </c>
      <c r="L352" t="s">
        <v>21</v>
      </c>
      <c r="M352" t="s">
        <v>249</v>
      </c>
      <c r="N352" t="s">
        <v>23</v>
      </c>
      <c r="O352" t="s">
        <v>24</v>
      </c>
      <c r="P352" t="str">
        <f>IF(IPL_Matches_2008_2020[[#This Row],[winner]]=IPL_Matches_2008_2020[[#This Row],[toss_winner]],"Yes","No")</f>
        <v>Yes</v>
      </c>
    </row>
    <row r="353" spans="1:16" x14ac:dyDescent="0.3">
      <c r="A353">
        <v>734035</v>
      </c>
      <c r="B353" t="s">
        <v>25</v>
      </c>
      <c r="C353" s="1">
        <v>41783</v>
      </c>
      <c r="D353">
        <v>2014</v>
      </c>
      <c r="E353" t="s">
        <v>72</v>
      </c>
      <c r="F353" t="s">
        <v>27</v>
      </c>
      <c r="G353" t="s">
        <v>28</v>
      </c>
      <c r="H353" t="s">
        <v>45</v>
      </c>
      <c r="I353" t="s">
        <v>45</v>
      </c>
      <c r="J353" t="s">
        <v>29</v>
      </c>
      <c r="K353" t="s">
        <v>45</v>
      </c>
      <c r="L353" t="s">
        <v>21</v>
      </c>
      <c r="M353" t="s">
        <v>249</v>
      </c>
      <c r="N353" t="s">
        <v>23</v>
      </c>
      <c r="O353" t="s">
        <v>24</v>
      </c>
      <c r="P353" t="str">
        <f>IF(IPL_Matches_2008_2020[[#This Row],[winner]]=IPL_Matches_2008_2020[[#This Row],[toss_winner]],"Yes","No")</f>
        <v>Yes</v>
      </c>
    </row>
    <row r="354" spans="1:16" x14ac:dyDescent="0.3">
      <c r="A354">
        <v>734037</v>
      </c>
      <c r="B354" t="s">
        <v>30</v>
      </c>
      <c r="C354" s="1">
        <v>41783</v>
      </c>
      <c r="D354">
        <v>2014</v>
      </c>
      <c r="E354" t="s">
        <v>31</v>
      </c>
      <c r="F354" t="s">
        <v>32</v>
      </c>
      <c r="G354" t="s">
        <v>33</v>
      </c>
      <c r="H354" t="s">
        <v>101</v>
      </c>
      <c r="I354" t="s">
        <v>33</v>
      </c>
      <c r="J354" t="s">
        <v>29</v>
      </c>
      <c r="K354" t="s">
        <v>33</v>
      </c>
      <c r="L354" t="s">
        <v>21</v>
      </c>
      <c r="M354" t="s">
        <v>248</v>
      </c>
      <c r="N354" t="s">
        <v>23</v>
      </c>
      <c r="O354" t="s">
        <v>24</v>
      </c>
      <c r="P354" t="str">
        <f>IF(IPL_Matches_2008_2020[[#This Row],[winner]]=IPL_Matches_2008_2020[[#This Row],[toss_winner]],"Yes","No")</f>
        <v>Yes</v>
      </c>
    </row>
    <row r="355" spans="1:16" x14ac:dyDescent="0.3">
      <c r="A355">
        <v>734049</v>
      </c>
      <c r="B355" t="s">
        <v>25</v>
      </c>
      <c r="C355" s="1">
        <v>41791</v>
      </c>
      <c r="D355">
        <v>2014</v>
      </c>
      <c r="E355" t="s">
        <v>58</v>
      </c>
      <c r="F355" t="s">
        <v>27</v>
      </c>
      <c r="G355" t="s">
        <v>33</v>
      </c>
      <c r="H355" t="s">
        <v>19</v>
      </c>
      <c r="I355" t="s">
        <v>33</v>
      </c>
      <c r="J355" t="s">
        <v>29</v>
      </c>
      <c r="K355" t="s">
        <v>33</v>
      </c>
      <c r="L355" t="s">
        <v>21</v>
      </c>
      <c r="M355" t="s">
        <v>244</v>
      </c>
      <c r="N355" t="s">
        <v>23</v>
      </c>
      <c r="O355" t="s">
        <v>24</v>
      </c>
      <c r="P355" t="str">
        <f>IF(IPL_Matches_2008_2020[[#This Row],[winner]]=IPL_Matches_2008_2020[[#This Row],[toss_winner]],"Yes","No")</f>
        <v>Yes</v>
      </c>
    </row>
    <row r="356" spans="1:16" x14ac:dyDescent="0.3">
      <c r="A356">
        <v>829713</v>
      </c>
      <c r="B356" t="s">
        <v>30</v>
      </c>
      <c r="C356" s="1">
        <v>42105</v>
      </c>
      <c r="D356">
        <v>2015</v>
      </c>
      <c r="E356" t="s">
        <v>92</v>
      </c>
      <c r="F356" t="s">
        <v>32</v>
      </c>
      <c r="G356" t="s">
        <v>33</v>
      </c>
      <c r="H356" t="s">
        <v>28</v>
      </c>
      <c r="I356" t="s">
        <v>28</v>
      </c>
      <c r="J356" t="s">
        <v>29</v>
      </c>
      <c r="K356" t="s">
        <v>28</v>
      </c>
      <c r="L356" t="s">
        <v>21</v>
      </c>
      <c r="M356" t="s">
        <v>244</v>
      </c>
      <c r="N356" t="s">
        <v>23</v>
      </c>
      <c r="O356" t="s">
        <v>24</v>
      </c>
      <c r="P356" t="str">
        <f>IF(IPL_Matches_2008_2020[[#This Row],[winner]]=IPL_Matches_2008_2020[[#This Row],[toss_winner]],"Yes","No")</f>
        <v>Yes</v>
      </c>
    </row>
    <row r="357" spans="1:16" x14ac:dyDescent="0.3">
      <c r="A357">
        <v>829715</v>
      </c>
      <c r="B357" t="s">
        <v>94</v>
      </c>
      <c r="C357" s="1">
        <v>42106</v>
      </c>
      <c r="D357">
        <v>2015</v>
      </c>
      <c r="E357" t="s">
        <v>280</v>
      </c>
      <c r="F357" t="s">
        <v>96</v>
      </c>
      <c r="G357" t="s">
        <v>41</v>
      </c>
      <c r="H357" t="s">
        <v>18</v>
      </c>
      <c r="I357" t="s">
        <v>18</v>
      </c>
      <c r="J357" t="s">
        <v>29</v>
      </c>
      <c r="K357" t="s">
        <v>18</v>
      </c>
      <c r="L357" t="s">
        <v>21</v>
      </c>
      <c r="M357" t="s">
        <v>244</v>
      </c>
      <c r="N357" t="s">
        <v>23</v>
      </c>
      <c r="O357" t="s">
        <v>24</v>
      </c>
      <c r="P357" t="str">
        <f>IF(IPL_Matches_2008_2020[[#This Row],[winner]]=IPL_Matches_2008_2020[[#This Row],[toss_winner]],"Yes","No")</f>
        <v>Yes</v>
      </c>
    </row>
    <row r="358" spans="1:16" x14ac:dyDescent="0.3">
      <c r="A358">
        <v>829719</v>
      </c>
      <c r="B358" t="s">
        <v>25</v>
      </c>
      <c r="C358" s="1">
        <v>42107</v>
      </c>
      <c r="D358">
        <v>2015</v>
      </c>
      <c r="E358" t="s">
        <v>114</v>
      </c>
      <c r="F358" t="s">
        <v>27</v>
      </c>
      <c r="G358" t="s">
        <v>28</v>
      </c>
      <c r="H358" t="s">
        <v>101</v>
      </c>
      <c r="I358" t="s">
        <v>101</v>
      </c>
      <c r="J358" t="s">
        <v>29</v>
      </c>
      <c r="K358" t="s">
        <v>101</v>
      </c>
      <c r="L358" t="s">
        <v>21</v>
      </c>
      <c r="M358" t="s">
        <v>249</v>
      </c>
      <c r="N358" t="s">
        <v>23</v>
      </c>
      <c r="O358" t="s">
        <v>24</v>
      </c>
      <c r="P358" t="str">
        <f>IF(IPL_Matches_2008_2020[[#This Row],[winner]]=IPL_Matches_2008_2020[[#This Row],[toss_winner]],"Yes","No")</f>
        <v>Yes</v>
      </c>
    </row>
    <row r="359" spans="1:16" x14ac:dyDescent="0.3">
      <c r="A359">
        <v>829733</v>
      </c>
      <c r="B359" t="s">
        <v>137</v>
      </c>
      <c r="C359" s="1">
        <v>42112</v>
      </c>
      <c r="D359">
        <v>2015</v>
      </c>
      <c r="E359" t="s">
        <v>150</v>
      </c>
      <c r="F359" t="s">
        <v>138</v>
      </c>
      <c r="G359" t="s">
        <v>19</v>
      </c>
      <c r="H359" t="s">
        <v>33</v>
      </c>
      <c r="I359" t="s">
        <v>33</v>
      </c>
      <c r="J359" t="s">
        <v>29</v>
      </c>
      <c r="K359" t="s">
        <v>33</v>
      </c>
      <c r="L359" t="s">
        <v>21</v>
      </c>
      <c r="M359" t="s">
        <v>248</v>
      </c>
      <c r="N359" t="s">
        <v>23</v>
      </c>
      <c r="O359" t="s">
        <v>24</v>
      </c>
      <c r="P359" t="str">
        <f>IF(IPL_Matches_2008_2020[[#This Row],[winner]]=IPL_Matches_2008_2020[[#This Row],[toss_winner]],"Yes","No")</f>
        <v>Yes</v>
      </c>
    </row>
    <row r="360" spans="1:16" x14ac:dyDescent="0.3">
      <c r="A360">
        <v>829735</v>
      </c>
      <c r="B360" t="s">
        <v>59</v>
      </c>
      <c r="C360" s="1">
        <v>42113</v>
      </c>
      <c r="D360">
        <v>2015</v>
      </c>
      <c r="E360" t="s">
        <v>117</v>
      </c>
      <c r="F360" t="s">
        <v>61</v>
      </c>
      <c r="G360" t="s">
        <v>18</v>
      </c>
      <c r="H360" t="s">
        <v>45</v>
      </c>
      <c r="I360" t="s">
        <v>45</v>
      </c>
      <c r="J360" t="s">
        <v>20</v>
      </c>
      <c r="K360" t="s">
        <v>18</v>
      </c>
      <c r="L360" t="s">
        <v>21</v>
      </c>
      <c r="M360" t="s">
        <v>249</v>
      </c>
      <c r="N360" t="s">
        <v>23</v>
      </c>
      <c r="O360" t="s">
        <v>24</v>
      </c>
      <c r="P360" t="str">
        <f>IF(IPL_Matches_2008_2020[[#This Row],[winner]]=IPL_Matches_2008_2020[[#This Row],[toss_winner]],"Yes","No")</f>
        <v>No</v>
      </c>
    </row>
    <row r="361" spans="1:16" x14ac:dyDescent="0.3">
      <c r="A361">
        <v>829749</v>
      </c>
      <c r="B361" t="s">
        <v>59</v>
      </c>
      <c r="C361" s="1">
        <v>42118</v>
      </c>
      <c r="D361">
        <v>2015</v>
      </c>
      <c r="E361" t="s">
        <v>281</v>
      </c>
      <c r="F361" t="s">
        <v>61</v>
      </c>
      <c r="G361" t="s">
        <v>18</v>
      </c>
      <c r="H361" t="s">
        <v>28</v>
      </c>
      <c r="I361" t="s">
        <v>28</v>
      </c>
      <c r="J361" t="s">
        <v>29</v>
      </c>
      <c r="K361" t="s">
        <v>28</v>
      </c>
      <c r="L361" t="s">
        <v>21</v>
      </c>
      <c r="M361" t="s">
        <v>243</v>
      </c>
      <c r="N361" t="s">
        <v>23</v>
      </c>
      <c r="O361" t="s">
        <v>24</v>
      </c>
      <c r="P361" t="str">
        <f>IF(IPL_Matches_2008_2020[[#This Row],[winner]]=IPL_Matches_2008_2020[[#This Row],[toss_winner]],"Yes","No")</f>
        <v>Yes</v>
      </c>
    </row>
    <row r="362" spans="1:16" x14ac:dyDescent="0.3">
      <c r="A362">
        <v>829757</v>
      </c>
      <c r="B362" t="s">
        <v>94</v>
      </c>
      <c r="C362" s="1">
        <v>42120</v>
      </c>
      <c r="D362">
        <v>2015</v>
      </c>
      <c r="E362" t="s">
        <v>282</v>
      </c>
      <c r="F362" t="s">
        <v>96</v>
      </c>
      <c r="G362" t="s">
        <v>41</v>
      </c>
      <c r="H362" t="s">
        <v>28</v>
      </c>
      <c r="I362" t="s">
        <v>28</v>
      </c>
      <c r="J362" t="s">
        <v>29</v>
      </c>
      <c r="K362" t="s">
        <v>28</v>
      </c>
      <c r="L362" t="s">
        <v>21</v>
      </c>
      <c r="M362" t="s">
        <v>246</v>
      </c>
      <c r="N362" t="s">
        <v>23</v>
      </c>
      <c r="O362" t="s">
        <v>24</v>
      </c>
      <c r="P362" t="str">
        <f>IF(IPL_Matches_2008_2020[[#This Row],[winner]]=IPL_Matches_2008_2020[[#This Row],[toss_winner]],"Yes","No")</f>
        <v>Yes</v>
      </c>
    </row>
    <row r="363" spans="1:16" x14ac:dyDescent="0.3">
      <c r="A363">
        <v>829767</v>
      </c>
      <c r="B363" t="s">
        <v>94</v>
      </c>
      <c r="C363" s="1">
        <v>42125</v>
      </c>
      <c r="D363">
        <v>2015</v>
      </c>
      <c r="E363" t="s">
        <v>162</v>
      </c>
      <c r="F363" t="s">
        <v>96</v>
      </c>
      <c r="G363" t="s">
        <v>41</v>
      </c>
      <c r="H363" t="s">
        <v>19</v>
      </c>
      <c r="I363" t="s">
        <v>41</v>
      </c>
      <c r="J363" t="s">
        <v>29</v>
      </c>
      <c r="K363" t="s">
        <v>41</v>
      </c>
      <c r="L363" t="s">
        <v>21</v>
      </c>
      <c r="M363" t="s">
        <v>243</v>
      </c>
      <c r="N363" t="s">
        <v>23</v>
      </c>
      <c r="O363" t="s">
        <v>24</v>
      </c>
      <c r="P363" t="str">
        <f>IF(IPL_Matches_2008_2020[[#This Row],[winner]]=IPL_Matches_2008_2020[[#This Row],[toss_winner]],"Yes","No")</f>
        <v>Yes</v>
      </c>
    </row>
    <row r="364" spans="1:16" x14ac:dyDescent="0.3">
      <c r="A364">
        <v>829791</v>
      </c>
      <c r="B364" t="s">
        <v>30</v>
      </c>
      <c r="C364" s="1">
        <v>42133</v>
      </c>
      <c r="D364">
        <v>2015</v>
      </c>
      <c r="E364" t="s">
        <v>150</v>
      </c>
      <c r="F364" t="s">
        <v>32</v>
      </c>
      <c r="G364" t="s">
        <v>33</v>
      </c>
      <c r="H364" t="s">
        <v>19</v>
      </c>
      <c r="I364" t="s">
        <v>19</v>
      </c>
      <c r="J364" t="s">
        <v>20</v>
      </c>
      <c r="K364" t="s">
        <v>33</v>
      </c>
      <c r="L364" t="s">
        <v>21</v>
      </c>
      <c r="M364" t="s">
        <v>283</v>
      </c>
      <c r="N364" t="s">
        <v>23</v>
      </c>
      <c r="O364" t="s">
        <v>24</v>
      </c>
      <c r="P364" t="str">
        <f>IF(IPL_Matches_2008_2020[[#This Row],[winner]]=IPL_Matches_2008_2020[[#This Row],[toss_winner]],"Yes","No")</f>
        <v>No</v>
      </c>
    </row>
    <row r="365" spans="1:16" x14ac:dyDescent="0.3">
      <c r="A365">
        <v>829815</v>
      </c>
      <c r="B365" t="s">
        <v>81</v>
      </c>
      <c r="C365" s="1">
        <v>42141</v>
      </c>
      <c r="D365">
        <v>2015</v>
      </c>
      <c r="E365" t="s">
        <v>284</v>
      </c>
      <c r="F365" t="s">
        <v>83</v>
      </c>
      <c r="G365" t="s">
        <v>101</v>
      </c>
      <c r="H365" t="s">
        <v>64</v>
      </c>
      <c r="I365" t="s">
        <v>101</v>
      </c>
      <c r="J365" t="s">
        <v>20</v>
      </c>
      <c r="K365" t="s">
        <v>64</v>
      </c>
      <c r="L365" t="s">
        <v>21</v>
      </c>
      <c r="M365" t="s">
        <v>243</v>
      </c>
      <c r="N365" t="s">
        <v>23</v>
      </c>
      <c r="O365" t="s">
        <v>24</v>
      </c>
      <c r="P365" t="str">
        <f>IF(IPL_Matches_2008_2020[[#This Row],[winner]]=IPL_Matches_2008_2020[[#This Row],[toss_winner]],"Yes","No")</f>
        <v>No</v>
      </c>
    </row>
    <row r="366" spans="1:16" x14ac:dyDescent="0.3">
      <c r="A366">
        <v>829821</v>
      </c>
      <c r="B366" t="s">
        <v>113</v>
      </c>
      <c r="C366" s="1">
        <v>42146</v>
      </c>
      <c r="D366">
        <v>2015</v>
      </c>
      <c r="E366" t="s">
        <v>119</v>
      </c>
      <c r="F366" t="s">
        <v>115</v>
      </c>
      <c r="G366" t="s">
        <v>45</v>
      </c>
      <c r="H366" t="s">
        <v>28</v>
      </c>
      <c r="I366" t="s">
        <v>45</v>
      </c>
      <c r="J366" t="s">
        <v>29</v>
      </c>
      <c r="K366" t="s">
        <v>45</v>
      </c>
      <c r="L366" t="s">
        <v>21</v>
      </c>
      <c r="M366" t="s">
        <v>244</v>
      </c>
      <c r="N366" t="s">
        <v>23</v>
      </c>
      <c r="O366" t="s">
        <v>24</v>
      </c>
      <c r="P366" t="str">
        <f>IF(IPL_Matches_2008_2020[[#This Row],[winner]]=IPL_Matches_2008_2020[[#This Row],[toss_winner]],"Yes","No")</f>
        <v>Yes</v>
      </c>
    </row>
    <row r="367" spans="1:16" x14ac:dyDescent="0.3">
      <c r="A367">
        <v>980901</v>
      </c>
      <c r="B367" t="s">
        <v>87</v>
      </c>
      <c r="C367" s="1">
        <v>42469</v>
      </c>
      <c r="D367">
        <v>2016</v>
      </c>
      <c r="E367" t="s">
        <v>117</v>
      </c>
      <c r="F367" t="s">
        <v>91</v>
      </c>
      <c r="G367" t="s">
        <v>64</v>
      </c>
      <c r="H367" t="s">
        <v>126</v>
      </c>
      <c r="I367" t="s">
        <v>64</v>
      </c>
      <c r="J367" t="s">
        <v>20</v>
      </c>
      <c r="K367" t="s">
        <v>126</v>
      </c>
      <c r="L367" t="s">
        <v>21</v>
      </c>
      <c r="M367" t="s">
        <v>243</v>
      </c>
      <c r="N367" t="s">
        <v>23</v>
      </c>
      <c r="O367" t="s">
        <v>24</v>
      </c>
      <c r="P367" t="str">
        <f>IF(IPL_Matches_2008_2020[[#This Row],[winner]]=IPL_Matches_2008_2020[[#This Row],[toss_winner]],"Yes","No")</f>
        <v>No</v>
      </c>
    </row>
    <row r="368" spans="1:16" x14ac:dyDescent="0.3">
      <c r="A368">
        <v>980903</v>
      </c>
      <c r="B368" t="s">
        <v>30</v>
      </c>
      <c r="C368" s="1">
        <v>42470</v>
      </c>
      <c r="D368">
        <v>2016</v>
      </c>
      <c r="E368" t="s">
        <v>150</v>
      </c>
      <c r="F368" t="s">
        <v>32</v>
      </c>
      <c r="G368" t="s">
        <v>33</v>
      </c>
      <c r="H368" t="s">
        <v>41</v>
      </c>
      <c r="I368" t="s">
        <v>33</v>
      </c>
      <c r="J368" t="s">
        <v>29</v>
      </c>
      <c r="K368" t="s">
        <v>33</v>
      </c>
      <c r="L368" t="s">
        <v>21</v>
      </c>
      <c r="M368" t="s">
        <v>243</v>
      </c>
      <c r="N368" t="s">
        <v>23</v>
      </c>
      <c r="O368" t="s">
        <v>24</v>
      </c>
      <c r="P368" t="str">
        <f>IF(IPL_Matches_2008_2020[[#This Row],[winner]]=IPL_Matches_2008_2020[[#This Row],[toss_winner]],"Yes","No")</f>
        <v>Yes</v>
      </c>
    </row>
    <row r="369" spans="1:16" x14ac:dyDescent="0.3">
      <c r="A369">
        <v>980913</v>
      </c>
      <c r="B369" t="s">
        <v>94</v>
      </c>
      <c r="C369" s="1">
        <v>42475</v>
      </c>
      <c r="D369">
        <v>2016</v>
      </c>
      <c r="E369" t="s">
        <v>88</v>
      </c>
      <c r="F369" t="s">
        <v>96</v>
      </c>
      <c r="G369" t="s">
        <v>41</v>
      </c>
      <c r="H369" t="s">
        <v>19</v>
      </c>
      <c r="I369" t="s">
        <v>41</v>
      </c>
      <c r="J369" t="s">
        <v>29</v>
      </c>
      <c r="K369" t="s">
        <v>41</v>
      </c>
      <c r="L369" t="s">
        <v>21</v>
      </c>
      <c r="M369" t="s">
        <v>249</v>
      </c>
      <c r="N369" t="s">
        <v>23</v>
      </c>
      <c r="O369" t="s">
        <v>24</v>
      </c>
      <c r="P369" t="str">
        <f>IF(IPL_Matches_2008_2020[[#This Row],[winner]]=IPL_Matches_2008_2020[[#This Row],[toss_winner]],"Yes","No")</f>
        <v>Yes</v>
      </c>
    </row>
    <row r="370" spans="1:16" x14ac:dyDescent="0.3">
      <c r="A370">
        <v>980915</v>
      </c>
      <c r="B370" t="s">
        <v>81</v>
      </c>
      <c r="C370" s="1">
        <v>42476</v>
      </c>
      <c r="D370">
        <v>2016</v>
      </c>
      <c r="E370" t="s">
        <v>69</v>
      </c>
      <c r="F370" t="s">
        <v>83</v>
      </c>
      <c r="G370" t="s">
        <v>101</v>
      </c>
      <c r="H370" t="s">
        <v>33</v>
      </c>
      <c r="I370" t="s">
        <v>101</v>
      </c>
      <c r="J370" t="s">
        <v>20</v>
      </c>
      <c r="K370" t="s">
        <v>33</v>
      </c>
      <c r="L370" t="s">
        <v>21</v>
      </c>
      <c r="M370" t="s">
        <v>249</v>
      </c>
      <c r="N370" t="s">
        <v>23</v>
      </c>
      <c r="O370" t="s">
        <v>24</v>
      </c>
      <c r="P370" t="str">
        <f>IF(IPL_Matches_2008_2020[[#This Row],[winner]]=IPL_Matches_2008_2020[[#This Row],[toss_winner]],"Yes","No")</f>
        <v>No</v>
      </c>
    </row>
    <row r="371" spans="1:16" x14ac:dyDescent="0.3">
      <c r="A371">
        <v>980917</v>
      </c>
      <c r="B371" t="s">
        <v>87</v>
      </c>
      <c r="C371" s="1">
        <v>42476</v>
      </c>
      <c r="D371">
        <v>2016</v>
      </c>
      <c r="E371" t="s">
        <v>187</v>
      </c>
      <c r="F371" t="s">
        <v>91</v>
      </c>
      <c r="G371" t="s">
        <v>64</v>
      </c>
      <c r="H371" t="s">
        <v>130</v>
      </c>
      <c r="I371" t="s">
        <v>130</v>
      </c>
      <c r="J371" t="s">
        <v>29</v>
      </c>
      <c r="K371" t="s">
        <v>130</v>
      </c>
      <c r="L371" t="s">
        <v>21</v>
      </c>
      <c r="M371" t="s">
        <v>244</v>
      </c>
      <c r="N371" t="s">
        <v>23</v>
      </c>
      <c r="O371" t="s">
        <v>24</v>
      </c>
      <c r="P371" t="str">
        <f>IF(IPL_Matches_2008_2020[[#This Row],[winner]]=IPL_Matches_2008_2020[[#This Row],[toss_winner]],"Yes","No")</f>
        <v>Yes</v>
      </c>
    </row>
    <row r="372" spans="1:16" x14ac:dyDescent="0.3">
      <c r="A372">
        <v>980929</v>
      </c>
      <c r="B372" t="s">
        <v>127</v>
      </c>
      <c r="C372" s="1">
        <v>42481</v>
      </c>
      <c r="D372">
        <v>2016</v>
      </c>
      <c r="E372" t="s">
        <v>230</v>
      </c>
      <c r="F372" t="s">
        <v>129</v>
      </c>
      <c r="G372" t="s">
        <v>130</v>
      </c>
      <c r="H372" t="s">
        <v>101</v>
      </c>
      <c r="I372" t="s">
        <v>101</v>
      </c>
      <c r="J372" t="s">
        <v>29</v>
      </c>
      <c r="K372" t="s">
        <v>101</v>
      </c>
      <c r="L372" t="s">
        <v>21</v>
      </c>
      <c r="M372" t="s">
        <v>246</v>
      </c>
      <c r="N372" t="s">
        <v>23</v>
      </c>
      <c r="O372" t="s">
        <v>24</v>
      </c>
      <c r="P372" t="str">
        <f>IF(IPL_Matches_2008_2020[[#This Row],[winner]]=IPL_Matches_2008_2020[[#This Row],[toss_winner]],"Yes","No")</f>
        <v>Yes</v>
      </c>
    </row>
    <row r="373" spans="1:16" x14ac:dyDescent="0.3">
      <c r="A373">
        <v>980939</v>
      </c>
      <c r="B373" t="s">
        <v>137</v>
      </c>
      <c r="C373" s="1">
        <v>42484</v>
      </c>
      <c r="D373">
        <v>2016</v>
      </c>
      <c r="E373" t="s">
        <v>146</v>
      </c>
      <c r="F373" t="s">
        <v>138</v>
      </c>
      <c r="G373" t="s">
        <v>126</v>
      </c>
      <c r="H373" t="s">
        <v>33</v>
      </c>
      <c r="I373" t="s">
        <v>33</v>
      </c>
      <c r="J373" t="s">
        <v>29</v>
      </c>
      <c r="K373" t="s">
        <v>33</v>
      </c>
      <c r="L373" t="s">
        <v>21</v>
      </c>
      <c r="M373" t="s">
        <v>258</v>
      </c>
      <c r="N373" t="s">
        <v>23</v>
      </c>
      <c r="O373" t="s">
        <v>24</v>
      </c>
      <c r="P373" t="str">
        <f>IF(IPL_Matches_2008_2020[[#This Row],[winner]]=IPL_Matches_2008_2020[[#This Row],[toss_winner]],"Yes","No")</f>
        <v>Yes</v>
      </c>
    </row>
    <row r="374" spans="1:16" x14ac:dyDescent="0.3">
      <c r="A374">
        <v>980949</v>
      </c>
      <c r="B374" t="s">
        <v>137</v>
      </c>
      <c r="C374" s="1">
        <v>42489</v>
      </c>
      <c r="D374">
        <v>2016</v>
      </c>
      <c r="E374" t="s">
        <v>133</v>
      </c>
      <c r="F374" t="s">
        <v>138</v>
      </c>
      <c r="G374" t="s">
        <v>126</v>
      </c>
      <c r="H374" t="s">
        <v>130</v>
      </c>
      <c r="I374" t="s">
        <v>130</v>
      </c>
      <c r="J374" t="s">
        <v>29</v>
      </c>
      <c r="K374" t="s">
        <v>130</v>
      </c>
      <c r="L374" t="s">
        <v>21</v>
      </c>
      <c r="M374" t="s">
        <v>244</v>
      </c>
      <c r="N374" t="s">
        <v>23</v>
      </c>
      <c r="O374" t="s">
        <v>24</v>
      </c>
      <c r="P374" t="str">
        <f>IF(IPL_Matches_2008_2020[[#This Row],[winner]]=IPL_Matches_2008_2020[[#This Row],[toss_winner]],"Yes","No")</f>
        <v>Yes</v>
      </c>
    </row>
    <row r="375" spans="1:16" x14ac:dyDescent="0.3">
      <c r="A375">
        <v>980957</v>
      </c>
      <c r="B375" t="s">
        <v>137</v>
      </c>
      <c r="C375" s="1">
        <v>42491</v>
      </c>
      <c r="D375">
        <v>2016</v>
      </c>
      <c r="E375" t="s">
        <v>55</v>
      </c>
      <c r="F375" t="s">
        <v>138</v>
      </c>
      <c r="G375" t="s">
        <v>126</v>
      </c>
      <c r="H375" t="s">
        <v>64</v>
      </c>
      <c r="I375" t="s">
        <v>64</v>
      </c>
      <c r="J375" t="s">
        <v>29</v>
      </c>
      <c r="K375" t="s">
        <v>64</v>
      </c>
      <c r="L375" t="s">
        <v>21</v>
      </c>
      <c r="M375" t="s">
        <v>249</v>
      </c>
      <c r="N375" t="s">
        <v>23</v>
      </c>
      <c r="O375" t="s">
        <v>24</v>
      </c>
      <c r="P375" t="str">
        <f>IF(IPL_Matches_2008_2020[[#This Row],[winner]]=IPL_Matches_2008_2020[[#This Row],[toss_winner]],"Yes","No")</f>
        <v>Yes</v>
      </c>
    </row>
    <row r="376" spans="1:16" x14ac:dyDescent="0.3">
      <c r="A376">
        <v>980961</v>
      </c>
      <c r="B376" t="s">
        <v>127</v>
      </c>
      <c r="C376" s="1">
        <v>42493</v>
      </c>
      <c r="D376">
        <v>2016</v>
      </c>
      <c r="E376" t="s">
        <v>152</v>
      </c>
      <c r="F376" t="s">
        <v>129</v>
      </c>
      <c r="G376" t="s">
        <v>130</v>
      </c>
      <c r="H376" t="s">
        <v>41</v>
      </c>
      <c r="I376" t="s">
        <v>41</v>
      </c>
      <c r="J376" t="s">
        <v>29</v>
      </c>
      <c r="K376" t="s">
        <v>41</v>
      </c>
      <c r="L376" t="s">
        <v>21</v>
      </c>
      <c r="M376" t="s">
        <v>249</v>
      </c>
      <c r="N376" t="s">
        <v>23</v>
      </c>
      <c r="O376" t="s">
        <v>24</v>
      </c>
      <c r="P376" t="str">
        <f>IF(IPL_Matches_2008_2020[[#This Row],[winner]]=IPL_Matches_2008_2020[[#This Row],[toss_winner]],"Yes","No")</f>
        <v>Yes</v>
      </c>
    </row>
    <row r="377" spans="1:16" x14ac:dyDescent="0.3">
      <c r="A377">
        <v>980989</v>
      </c>
      <c r="B377" t="s">
        <v>30</v>
      </c>
      <c r="C377" s="1">
        <v>42504</v>
      </c>
      <c r="D377">
        <v>2016</v>
      </c>
      <c r="E377" t="s">
        <v>31</v>
      </c>
      <c r="F377" t="s">
        <v>32</v>
      </c>
      <c r="G377" t="s">
        <v>33</v>
      </c>
      <c r="H377" t="s">
        <v>126</v>
      </c>
      <c r="I377" t="s">
        <v>126</v>
      </c>
      <c r="J377" t="s">
        <v>20</v>
      </c>
      <c r="K377" t="s">
        <v>33</v>
      </c>
      <c r="L377" t="s">
        <v>21</v>
      </c>
      <c r="M377" t="s">
        <v>249</v>
      </c>
      <c r="N377" t="s">
        <v>23</v>
      </c>
      <c r="O377" t="s">
        <v>159</v>
      </c>
      <c r="P377" t="str">
        <f>IF(IPL_Matches_2008_2020[[#This Row],[winner]]=IPL_Matches_2008_2020[[#This Row],[toss_winner]],"Yes","No")</f>
        <v>No</v>
      </c>
    </row>
    <row r="378" spans="1:16" x14ac:dyDescent="0.3">
      <c r="A378">
        <v>980995</v>
      </c>
      <c r="B378" t="s">
        <v>30</v>
      </c>
      <c r="C378" s="1">
        <v>42506</v>
      </c>
      <c r="D378">
        <v>2016</v>
      </c>
      <c r="E378" t="s">
        <v>128</v>
      </c>
      <c r="F378" t="s">
        <v>32</v>
      </c>
      <c r="G378" t="s">
        <v>33</v>
      </c>
      <c r="H378" t="s">
        <v>28</v>
      </c>
      <c r="I378" t="s">
        <v>28</v>
      </c>
      <c r="J378" t="s">
        <v>29</v>
      </c>
      <c r="K378" t="s">
        <v>28</v>
      </c>
      <c r="L378" t="s">
        <v>21</v>
      </c>
      <c r="M378" t="s">
        <v>243</v>
      </c>
      <c r="N378" t="s">
        <v>23</v>
      </c>
      <c r="O378" t="s">
        <v>24</v>
      </c>
      <c r="P378" t="str">
        <f>IF(IPL_Matches_2008_2020[[#This Row],[winner]]=IPL_Matches_2008_2020[[#This Row],[toss_winner]],"Yes","No")</f>
        <v>Yes</v>
      </c>
    </row>
    <row r="379" spans="1:16" x14ac:dyDescent="0.3">
      <c r="A379">
        <v>981005</v>
      </c>
      <c r="B379" t="s">
        <v>116</v>
      </c>
      <c r="C379" s="1">
        <v>42511</v>
      </c>
      <c r="D379">
        <v>2016</v>
      </c>
      <c r="E379" t="s">
        <v>72</v>
      </c>
      <c r="F379" t="s">
        <v>118</v>
      </c>
      <c r="G379" t="s">
        <v>126</v>
      </c>
      <c r="H379" t="s">
        <v>19</v>
      </c>
      <c r="I379" t="s">
        <v>19</v>
      </c>
      <c r="J379" t="s">
        <v>20</v>
      </c>
      <c r="K379" t="s">
        <v>126</v>
      </c>
      <c r="L379" t="s">
        <v>21</v>
      </c>
      <c r="M379" t="s">
        <v>248</v>
      </c>
      <c r="N379" t="s">
        <v>23</v>
      </c>
      <c r="O379" t="s">
        <v>24</v>
      </c>
      <c r="P379" t="str">
        <f>IF(IPL_Matches_2008_2020[[#This Row],[winner]]=IPL_Matches_2008_2020[[#This Row],[toss_winner]],"Yes","No")</f>
        <v>No</v>
      </c>
    </row>
    <row r="380" spans="1:16" x14ac:dyDescent="0.3">
      <c r="A380">
        <v>981013</v>
      </c>
      <c r="B380" t="s">
        <v>25</v>
      </c>
      <c r="C380" s="1">
        <v>42514</v>
      </c>
      <c r="D380">
        <v>2016</v>
      </c>
      <c r="E380" t="s">
        <v>75</v>
      </c>
      <c r="F380" t="s">
        <v>27</v>
      </c>
      <c r="G380" t="s">
        <v>130</v>
      </c>
      <c r="H380" t="s">
        <v>28</v>
      </c>
      <c r="I380" t="s">
        <v>28</v>
      </c>
      <c r="J380" t="s">
        <v>29</v>
      </c>
      <c r="K380" t="s">
        <v>28</v>
      </c>
      <c r="L380" t="s">
        <v>21</v>
      </c>
      <c r="M380" t="s">
        <v>248</v>
      </c>
      <c r="N380" t="s">
        <v>23</v>
      </c>
      <c r="O380" t="s">
        <v>24</v>
      </c>
      <c r="P380" t="str">
        <f>IF(IPL_Matches_2008_2020[[#This Row],[winner]]=IPL_Matches_2008_2020[[#This Row],[toss_winner]],"Yes","No")</f>
        <v>Yes</v>
      </c>
    </row>
    <row r="381" spans="1:16" x14ac:dyDescent="0.3">
      <c r="A381">
        <v>981017</v>
      </c>
      <c r="B381" t="s">
        <v>94</v>
      </c>
      <c r="C381" s="1">
        <v>42517</v>
      </c>
      <c r="D381">
        <v>2016</v>
      </c>
      <c r="E381" t="s">
        <v>114</v>
      </c>
      <c r="F381" t="s">
        <v>96</v>
      </c>
      <c r="G381" t="s">
        <v>130</v>
      </c>
      <c r="H381" t="s">
        <v>101</v>
      </c>
      <c r="I381" t="s">
        <v>101</v>
      </c>
      <c r="J381" t="s">
        <v>29</v>
      </c>
      <c r="K381" t="s">
        <v>101</v>
      </c>
      <c r="L381" t="s">
        <v>21</v>
      </c>
      <c r="M381" t="s">
        <v>248</v>
      </c>
      <c r="N381" t="s">
        <v>23</v>
      </c>
      <c r="O381" t="s">
        <v>24</v>
      </c>
      <c r="P381" t="str">
        <f>IF(IPL_Matches_2008_2020[[#This Row],[winner]]=IPL_Matches_2008_2020[[#This Row],[toss_winner]],"Yes","No")</f>
        <v>Yes</v>
      </c>
    </row>
    <row r="382" spans="1:16" x14ac:dyDescent="0.3">
      <c r="A382">
        <v>1082593</v>
      </c>
      <c r="B382" t="s">
        <v>127</v>
      </c>
      <c r="C382" s="1">
        <v>42832</v>
      </c>
      <c r="D382">
        <v>2017</v>
      </c>
      <c r="E382" t="s">
        <v>145</v>
      </c>
      <c r="F382" t="s">
        <v>129</v>
      </c>
      <c r="G382" t="s">
        <v>130</v>
      </c>
      <c r="H382" t="s">
        <v>33</v>
      </c>
      <c r="I382" t="s">
        <v>33</v>
      </c>
      <c r="J382" t="s">
        <v>29</v>
      </c>
      <c r="K382" t="s">
        <v>33</v>
      </c>
      <c r="L382" t="s">
        <v>21</v>
      </c>
      <c r="M382" t="s">
        <v>246</v>
      </c>
      <c r="N382" t="s">
        <v>23</v>
      </c>
      <c r="O382" t="s">
        <v>24</v>
      </c>
      <c r="P382" t="str">
        <f>IF(IPL_Matches_2008_2020[[#This Row],[winner]]=IPL_Matches_2008_2020[[#This Row],[toss_winner]],"Yes","No")</f>
        <v>Yes</v>
      </c>
    </row>
    <row r="383" spans="1:16" x14ac:dyDescent="0.3">
      <c r="A383">
        <v>1082596</v>
      </c>
      <c r="B383" t="s">
        <v>81</v>
      </c>
      <c r="C383" s="1">
        <v>42834</v>
      </c>
      <c r="D383">
        <v>2017</v>
      </c>
      <c r="E383" t="s">
        <v>204</v>
      </c>
      <c r="F383" t="s">
        <v>83</v>
      </c>
      <c r="G383" t="s">
        <v>101</v>
      </c>
      <c r="H383" t="s">
        <v>130</v>
      </c>
      <c r="I383" t="s">
        <v>101</v>
      </c>
      <c r="J383" t="s">
        <v>29</v>
      </c>
      <c r="K383" t="s">
        <v>101</v>
      </c>
      <c r="L383" t="s">
        <v>21</v>
      </c>
      <c r="M383" t="s">
        <v>243</v>
      </c>
      <c r="N383" t="s">
        <v>23</v>
      </c>
      <c r="O383" t="s">
        <v>24</v>
      </c>
      <c r="P383" t="str">
        <f>IF(IPL_Matches_2008_2020[[#This Row],[winner]]=IPL_Matches_2008_2020[[#This Row],[toss_winner]],"Yes","No")</f>
        <v>Yes</v>
      </c>
    </row>
    <row r="384" spans="1:16" x14ac:dyDescent="0.3">
      <c r="A384">
        <v>1082597</v>
      </c>
      <c r="B384" t="s">
        <v>87</v>
      </c>
      <c r="C384" s="1">
        <v>42834</v>
      </c>
      <c r="D384">
        <v>2017</v>
      </c>
      <c r="E384" t="s">
        <v>136</v>
      </c>
      <c r="F384" t="s">
        <v>91</v>
      </c>
      <c r="G384" t="s">
        <v>64</v>
      </c>
      <c r="H384" t="s">
        <v>33</v>
      </c>
      <c r="I384" t="s">
        <v>64</v>
      </c>
      <c r="J384" t="s">
        <v>29</v>
      </c>
      <c r="K384" t="s">
        <v>64</v>
      </c>
      <c r="L384" t="s">
        <v>21</v>
      </c>
      <c r="M384" t="s">
        <v>248</v>
      </c>
      <c r="N384" t="s">
        <v>23</v>
      </c>
      <c r="O384" t="s">
        <v>24</v>
      </c>
      <c r="P384" t="str">
        <f>IF(IPL_Matches_2008_2020[[#This Row],[winner]]=IPL_Matches_2008_2020[[#This Row],[toss_winner]],"Yes","No")</f>
        <v>Yes</v>
      </c>
    </row>
    <row r="385" spans="1:16" x14ac:dyDescent="0.3">
      <c r="A385">
        <v>1082598</v>
      </c>
      <c r="B385" t="s">
        <v>84</v>
      </c>
      <c r="C385" s="1">
        <v>42835</v>
      </c>
      <c r="D385">
        <v>2017</v>
      </c>
      <c r="E385" t="s">
        <v>279</v>
      </c>
      <c r="F385" t="s">
        <v>86</v>
      </c>
      <c r="G385" t="s">
        <v>19</v>
      </c>
      <c r="H385" t="s">
        <v>28</v>
      </c>
      <c r="I385" t="s">
        <v>28</v>
      </c>
      <c r="J385" t="s">
        <v>20</v>
      </c>
      <c r="K385" t="s">
        <v>19</v>
      </c>
      <c r="L385" t="s">
        <v>21</v>
      </c>
      <c r="M385" t="s">
        <v>249</v>
      </c>
      <c r="N385" t="s">
        <v>23</v>
      </c>
      <c r="O385" t="s">
        <v>24</v>
      </c>
      <c r="P385" t="str">
        <f>IF(IPL_Matches_2008_2020[[#This Row],[winner]]=IPL_Matches_2008_2020[[#This Row],[toss_winner]],"Yes","No")</f>
        <v>No</v>
      </c>
    </row>
    <row r="386" spans="1:16" x14ac:dyDescent="0.3">
      <c r="A386">
        <v>1082600</v>
      </c>
      <c r="B386" t="s">
        <v>87</v>
      </c>
      <c r="C386" s="1">
        <v>42837</v>
      </c>
      <c r="D386">
        <v>2017</v>
      </c>
      <c r="E386" t="s">
        <v>285</v>
      </c>
      <c r="F386" t="s">
        <v>91</v>
      </c>
      <c r="G386" t="s">
        <v>64</v>
      </c>
      <c r="H386" t="s">
        <v>101</v>
      </c>
      <c r="I386" t="s">
        <v>64</v>
      </c>
      <c r="J386" t="s">
        <v>29</v>
      </c>
      <c r="K386" t="s">
        <v>64</v>
      </c>
      <c r="L386" t="s">
        <v>21</v>
      </c>
      <c r="M386" t="s">
        <v>248</v>
      </c>
      <c r="N386" t="s">
        <v>23</v>
      </c>
      <c r="O386" t="s">
        <v>24</v>
      </c>
      <c r="P386" t="str">
        <f>IF(IPL_Matches_2008_2020[[#This Row],[winner]]=IPL_Matches_2008_2020[[#This Row],[toss_winner]],"Yes","No")</f>
        <v>Yes</v>
      </c>
    </row>
    <row r="387" spans="1:16" x14ac:dyDescent="0.3">
      <c r="A387">
        <v>1082601</v>
      </c>
      <c r="B387" t="s">
        <v>30</v>
      </c>
      <c r="C387" s="1">
        <v>42838</v>
      </c>
      <c r="D387">
        <v>2017</v>
      </c>
      <c r="E387" t="s">
        <v>98</v>
      </c>
      <c r="F387" t="s">
        <v>32</v>
      </c>
      <c r="G387" t="s">
        <v>33</v>
      </c>
      <c r="H387" t="s">
        <v>19</v>
      </c>
      <c r="I387" t="s">
        <v>33</v>
      </c>
      <c r="J387" t="s">
        <v>29</v>
      </c>
      <c r="K387" t="s">
        <v>33</v>
      </c>
      <c r="L387" t="s">
        <v>21</v>
      </c>
      <c r="M387" t="s">
        <v>249</v>
      </c>
      <c r="N387" t="s">
        <v>23</v>
      </c>
      <c r="O387" t="s">
        <v>24</v>
      </c>
      <c r="P387" t="str">
        <f>IF(IPL_Matches_2008_2020[[#This Row],[winner]]=IPL_Matches_2008_2020[[#This Row],[toss_winner]],"Yes","No")</f>
        <v>Yes</v>
      </c>
    </row>
    <row r="388" spans="1:16" x14ac:dyDescent="0.3">
      <c r="A388">
        <v>1082602</v>
      </c>
      <c r="B388" t="s">
        <v>25</v>
      </c>
      <c r="C388" s="1">
        <v>42839</v>
      </c>
      <c r="D388">
        <v>2017</v>
      </c>
      <c r="E388" t="s">
        <v>189</v>
      </c>
      <c r="F388" t="s">
        <v>27</v>
      </c>
      <c r="G388" t="s">
        <v>28</v>
      </c>
      <c r="H388" t="s">
        <v>64</v>
      </c>
      <c r="I388" t="s">
        <v>64</v>
      </c>
      <c r="J388" t="s">
        <v>29</v>
      </c>
      <c r="K388" t="s">
        <v>64</v>
      </c>
      <c r="L388" t="s">
        <v>21</v>
      </c>
      <c r="M388" t="s">
        <v>248</v>
      </c>
      <c r="N388" t="s">
        <v>23</v>
      </c>
      <c r="O388" t="s">
        <v>24</v>
      </c>
      <c r="P388" t="str">
        <f>IF(IPL_Matches_2008_2020[[#This Row],[winner]]=IPL_Matches_2008_2020[[#This Row],[toss_winner]],"Yes","No")</f>
        <v>Yes</v>
      </c>
    </row>
    <row r="389" spans="1:16" x14ac:dyDescent="0.3">
      <c r="A389">
        <v>1082608</v>
      </c>
      <c r="B389" t="s">
        <v>94</v>
      </c>
      <c r="C389" s="1">
        <v>42842</v>
      </c>
      <c r="D389">
        <v>2017</v>
      </c>
      <c r="E389" t="s">
        <v>162</v>
      </c>
      <c r="F389" t="s">
        <v>96</v>
      </c>
      <c r="G389" t="s">
        <v>41</v>
      </c>
      <c r="H389" t="s">
        <v>33</v>
      </c>
      <c r="I389" t="s">
        <v>41</v>
      </c>
      <c r="J389" t="s">
        <v>20</v>
      </c>
      <c r="K389" t="s">
        <v>33</v>
      </c>
      <c r="L389" t="s">
        <v>21</v>
      </c>
      <c r="M389" t="s">
        <v>248</v>
      </c>
      <c r="N389" t="s">
        <v>23</v>
      </c>
      <c r="O389" t="s">
        <v>24</v>
      </c>
      <c r="P389" t="str">
        <f>IF(IPL_Matches_2008_2020[[#This Row],[winner]]=IPL_Matches_2008_2020[[#This Row],[toss_winner]],"Yes","No")</f>
        <v>No</v>
      </c>
    </row>
    <row r="390" spans="1:16" x14ac:dyDescent="0.3">
      <c r="A390">
        <v>1082612</v>
      </c>
      <c r="B390" t="s">
        <v>84</v>
      </c>
      <c r="C390" s="1">
        <v>42845</v>
      </c>
      <c r="D390">
        <v>2017</v>
      </c>
      <c r="E390" t="s">
        <v>205</v>
      </c>
      <c r="F390" t="s">
        <v>86</v>
      </c>
      <c r="G390" t="s">
        <v>19</v>
      </c>
      <c r="H390" t="s">
        <v>64</v>
      </c>
      <c r="I390" t="s">
        <v>64</v>
      </c>
      <c r="J390" t="s">
        <v>29</v>
      </c>
      <c r="K390" t="s">
        <v>64</v>
      </c>
      <c r="L390" t="s">
        <v>21</v>
      </c>
      <c r="M390" t="s">
        <v>249</v>
      </c>
      <c r="N390" t="s">
        <v>23</v>
      </c>
      <c r="O390" t="s">
        <v>24</v>
      </c>
      <c r="P390" t="str">
        <f>IF(IPL_Matches_2008_2020[[#This Row],[winner]]=IPL_Matches_2008_2020[[#This Row],[toss_winner]],"Yes","No")</f>
        <v>Yes</v>
      </c>
    </row>
    <row r="391" spans="1:16" x14ac:dyDescent="0.3">
      <c r="A391">
        <v>1082613</v>
      </c>
      <c r="B391" t="s">
        <v>30</v>
      </c>
      <c r="C391" s="1">
        <v>42846</v>
      </c>
      <c r="D391">
        <v>2017</v>
      </c>
      <c r="E391" t="s">
        <v>90</v>
      </c>
      <c r="F391" t="s">
        <v>32</v>
      </c>
      <c r="G391" t="s">
        <v>33</v>
      </c>
      <c r="H391" t="s">
        <v>130</v>
      </c>
      <c r="I391" t="s">
        <v>130</v>
      </c>
      <c r="J391" t="s">
        <v>29</v>
      </c>
      <c r="K391" t="s">
        <v>130</v>
      </c>
      <c r="L391" t="s">
        <v>21</v>
      </c>
      <c r="M391" t="s">
        <v>248</v>
      </c>
      <c r="N391" t="s">
        <v>23</v>
      </c>
      <c r="O391" t="s">
        <v>24</v>
      </c>
      <c r="P391" t="str">
        <f>IF(IPL_Matches_2008_2020[[#This Row],[winner]]=IPL_Matches_2008_2020[[#This Row],[toss_winner]],"Yes","No")</f>
        <v>Yes</v>
      </c>
    </row>
    <row r="392" spans="1:16" x14ac:dyDescent="0.3">
      <c r="A392">
        <v>1082626</v>
      </c>
      <c r="B392" t="s">
        <v>34</v>
      </c>
      <c r="C392" s="1">
        <v>42855</v>
      </c>
      <c r="D392">
        <v>2017</v>
      </c>
      <c r="E392" t="s">
        <v>226</v>
      </c>
      <c r="F392" t="s">
        <v>125</v>
      </c>
      <c r="G392" t="s">
        <v>19</v>
      </c>
      <c r="H392" t="s">
        <v>41</v>
      </c>
      <c r="I392" t="s">
        <v>19</v>
      </c>
      <c r="J392" t="s">
        <v>29</v>
      </c>
      <c r="K392" t="s">
        <v>19</v>
      </c>
      <c r="L392" t="s">
        <v>21</v>
      </c>
      <c r="M392" t="s">
        <v>246</v>
      </c>
      <c r="N392" t="s">
        <v>23</v>
      </c>
      <c r="O392" t="s">
        <v>24</v>
      </c>
      <c r="P392" t="str">
        <f>IF(IPL_Matches_2008_2020[[#This Row],[winner]]=IPL_Matches_2008_2020[[#This Row],[toss_winner]],"Yes","No")</f>
        <v>Yes</v>
      </c>
    </row>
    <row r="393" spans="1:16" x14ac:dyDescent="0.3">
      <c r="A393">
        <v>1082631</v>
      </c>
      <c r="B393" t="s">
        <v>30</v>
      </c>
      <c r="C393" s="1">
        <v>42858</v>
      </c>
      <c r="D393">
        <v>2017</v>
      </c>
      <c r="E393" t="s">
        <v>286</v>
      </c>
      <c r="F393" t="s">
        <v>32</v>
      </c>
      <c r="G393" t="s">
        <v>33</v>
      </c>
      <c r="H393" t="s">
        <v>126</v>
      </c>
      <c r="I393" t="s">
        <v>139</v>
      </c>
      <c r="J393" t="s">
        <v>29</v>
      </c>
      <c r="K393" t="s">
        <v>139</v>
      </c>
      <c r="L393" t="s">
        <v>21</v>
      </c>
      <c r="M393" t="s">
        <v>248</v>
      </c>
      <c r="N393" t="s">
        <v>23</v>
      </c>
      <c r="O393" t="s">
        <v>24</v>
      </c>
      <c r="P393" t="str">
        <f>IF(IPL_Matches_2008_2020[[#This Row],[winner]]=IPL_Matches_2008_2020[[#This Row],[toss_winner]],"Yes","No")</f>
        <v>Yes</v>
      </c>
    </row>
    <row r="394" spans="1:16" x14ac:dyDescent="0.3">
      <c r="A394">
        <v>1082640</v>
      </c>
      <c r="B394" t="s">
        <v>132</v>
      </c>
      <c r="C394" s="1">
        <v>42865</v>
      </c>
      <c r="D394">
        <v>2017</v>
      </c>
      <c r="E394" t="s">
        <v>238</v>
      </c>
      <c r="F394" t="s">
        <v>134</v>
      </c>
      <c r="G394" t="s">
        <v>130</v>
      </c>
      <c r="H394" t="s">
        <v>41</v>
      </c>
      <c r="I394" t="s">
        <v>41</v>
      </c>
      <c r="J394" t="s">
        <v>29</v>
      </c>
      <c r="K394" t="s">
        <v>41</v>
      </c>
      <c r="L394" t="s">
        <v>21</v>
      </c>
      <c r="M394" t="s">
        <v>258</v>
      </c>
      <c r="N394" t="s">
        <v>23</v>
      </c>
      <c r="O394" t="s">
        <v>24</v>
      </c>
      <c r="P394" t="str">
        <f>IF(IPL_Matches_2008_2020[[#This Row],[winner]]=IPL_Matches_2008_2020[[#This Row],[toss_winner]],"Yes","No")</f>
        <v>Yes</v>
      </c>
    </row>
    <row r="395" spans="1:16" x14ac:dyDescent="0.3">
      <c r="A395">
        <v>1082643</v>
      </c>
      <c r="B395" t="s">
        <v>132</v>
      </c>
      <c r="C395" s="1">
        <v>42868</v>
      </c>
      <c r="D395">
        <v>2017</v>
      </c>
      <c r="E395" t="s">
        <v>287</v>
      </c>
      <c r="F395" t="s">
        <v>134</v>
      </c>
      <c r="G395" t="s">
        <v>130</v>
      </c>
      <c r="H395" t="s">
        <v>101</v>
      </c>
      <c r="I395" t="s">
        <v>101</v>
      </c>
      <c r="J395" t="s">
        <v>29</v>
      </c>
      <c r="K395" t="s">
        <v>101</v>
      </c>
      <c r="L395" t="s">
        <v>21</v>
      </c>
      <c r="M395" t="s">
        <v>249</v>
      </c>
      <c r="N395" t="s">
        <v>23</v>
      </c>
      <c r="O395" t="s">
        <v>24</v>
      </c>
      <c r="P395" t="str">
        <f>IF(IPL_Matches_2008_2020[[#This Row],[winner]]=IPL_Matches_2008_2020[[#This Row],[toss_winner]],"Yes","No")</f>
        <v>Yes</v>
      </c>
    </row>
    <row r="396" spans="1:16" x14ac:dyDescent="0.3">
      <c r="A396">
        <v>1082645</v>
      </c>
      <c r="B396" t="s">
        <v>137</v>
      </c>
      <c r="C396" s="1">
        <v>42869</v>
      </c>
      <c r="D396">
        <v>2017</v>
      </c>
      <c r="E396" t="s">
        <v>209</v>
      </c>
      <c r="F396" t="s">
        <v>138</v>
      </c>
      <c r="G396" t="s">
        <v>126</v>
      </c>
      <c r="H396" t="s">
        <v>19</v>
      </c>
      <c r="I396" t="s">
        <v>139</v>
      </c>
      <c r="J396" t="s">
        <v>29</v>
      </c>
      <c r="K396" t="s">
        <v>139</v>
      </c>
      <c r="L396" t="s">
        <v>21</v>
      </c>
      <c r="M396" t="s">
        <v>243</v>
      </c>
      <c r="N396" t="s">
        <v>23</v>
      </c>
      <c r="O396" t="s">
        <v>24</v>
      </c>
      <c r="P396" t="str">
        <f>IF(IPL_Matches_2008_2020[[#This Row],[winner]]=IPL_Matches_2008_2020[[#This Row],[toss_winner]],"Yes","No")</f>
        <v>Yes</v>
      </c>
    </row>
    <row r="397" spans="1:16" x14ac:dyDescent="0.3">
      <c r="A397">
        <v>1136561</v>
      </c>
      <c r="B397" t="s">
        <v>87</v>
      </c>
      <c r="C397" s="1">
        <v>43197</v>
      </c>
      <c r="D397">
        <v>2018</v>
      </c>
      <c r="E397" t="s">
        <v>288</v>
      </c>
      <c r="F397" t="s">
        <v>91</v>
      </c>
      <c r="G397" t="s">
        <v>64</v>
      </c>
      <c r="H397" t="s">
        <v>45</v>
      </c>
      <c r="I397" t="s">
        <v>45</v>
      </c>
      <c r="J397" t="s">
        <v>29</v>
      </c>
      <c r="K397" t="s">
        <v>45</v>
      </c>
      <c r="L397" t="s">
        <v>21</v>
      </c>
      <c r="M397" t="s">
        <v>283</v>
      </c>
      <c r="N397" t="s">
        <v>23</v>
      </c>
      <c r="O397" t="s">
        <v>24</v>
      </c>
      <c r="P397" t="str">
        <f>IF(IPL_Matches_2008_2020[[#This Row],[winner]]=IPL_Matches_2008_2020[[#This Row],[toss_winner]],"Yes","No")</f>
        <v>Yes</v>
      </c>
    </row>
    <row r="398" spans="1:16" x14ac:dyDescent="0.3">
      <c r="A398">
        <v>1136563</v>
      </c>
      <c r="B398" t="s">
        <v>30</v>
      </c>
      <c r="C398" s="1">
        <v>43198</v>
      </c>
      <c r="D398">
        <v>2018</v>
      </c>
      <c r="E398" t="s">
        <v>98</v>
      </c>
      <c r="F398" t="s">
        <v>32</v>
      </c>
      <c r="G398" t="s">
        <v>33</v>
      </c>
      <c r="H398" t="s">
        <v>28</v>
      </c>
      <c r="I398" t="s">
        <v>33</v>
      </c>
      <c r="J398" t="s">
        <v>29</v>
      </c>
      <c r="K398" t="s">
        <v>33</v>
      </c>
      <c r="L398" t="s">
        <v>21</v>
      </c>
      <c r="M398" t="s">
        <v>248</v>
      </c>
      <c r="N398" t="s">
        <v>23</v>
      </c>
      <c r="O398" t="s">
        <v>24</v>
      </c>
      <c r="P398" t="str">
        <f>IF(IPL_Matches_2008_2020[[#This Row],[winner]]=IPL_Matches_2008_2020[[#This Row],[toss_winner]],"Yes","No")</f>
        <v>Yes</v>
      </c>
    </row>
    <row r="399" spans="1:16" x14ac:dyDescent="0.3">
      <c r="A399">
        <v>1136564</v>
      </c>
      <c r="B399" t="s">
        <v>81</v>
      </c>
      <c r="C399" s="1">
        <v>43199</v>
      </c>
      <c r="D399">
        <v>2018</v>
      </c>
      <c r="E399" t="s">
        <v>202</v>
      </c>
      <c r="F399" t="s">
        <v>83</v>
      </c>
      <c r="G399" t="s">
        <v>101</v>
      </c>
      <c r="H399" t="s">
        <v>18</v>
      </c>
      <c r="I399" t="s">
        <v>101</v>
      </c>
      <c r="J399" t="s">
        <v>29</v>
      </c>
      <c r="K399" t="s">
        <v>101</v>
      </c>
      <c r="L399" t="s">
        <v>21</v>
      </c>
      <c r="M399" t="s">
        <v>243</v>
      </c>
      <c r="N399" t="s">
        <v>23</v>
      </c>
      <c r="O399" t="s">
        <v>24</v>
      </c>
      <c r="P399" t="str">
        <f>IF(IPL_Matches_2008_2020[[#This Row],[winner]]=IPL_Matches_2008_2020[[#This Row],[toss_winner]],"Yes","No")</f>
        <v>Yes</v>
      </c>
    </row>
    <row r="400" spans="1:16" x14ac:dyDescent="0.3">
      <c r="A400">
        <v>1136567</v>
      </c>
      <c r="B400" t="s">
        <v>81</v>
      </c>
      <c r="C400" s="1">
        <v>43202</v>
      </c>
      <c r="D400">
        <v>2018</v>
      </c>
      <c r="E400" t="s">
        <v>204</v>
      </c>
      <c r="F400" t="s">
        <v>83</v>
      </c>
      <c r="G400" t="s">
        <v>101</v>
      </c>
      <c r="H400" t="s">
        <v>64</v>
      </c>
      <c r="I400" t="s">
        <v>101</v>
      </c>
      <c r="J400" t="s">
        <v>29</v>
      </c>
      <c r="K400" t="s">
        <v>101</v>
      </c>
      <c r="L400" t="s">
        <v>21</v>
      </c>
      <c r="M400" t="s">
        <v>283</v>
      </c>
      <c r="N400" t="s">
        <v>23</v>
      </c>
      <c r="O400" t="s">
        <v>24</v>
      </c>
      <c r="P400" t="str">
        <f>IF(IPL_Matches_2008_2020[[#This Row],[winner]]=IPL_Matches_2008_2020[[#This Row],[toss_winner]],"Yes","No")</f>
        <v>Yes</v>
      </c>
    </row>
    <row r="401" spans="1:16" x14ac:dyDescent="0.3">
      <c r="A401">
        <v>1136568</v>
      </c>
      <c r="B401" t="s">
        <v>143</v>
      </c>
      <c r="C401" s="1">
        <v>43203</v>
      </c>
      <c r="D401">
        <v>2018</v>
      </c>
      <c r="E401" t="s">
        <v>97</v>
      </c>
      <c r="F401" t="s">
        <v>144</v>
      </c>
      <c r="G401" t="s">
        <v>28</v>
      </c>
      <c r="H401" t="s">
        <v>19</v>
      </c>
      <c r="I401" t="s">
        <v>28</v>
      </c>
      <c r="J401" t="s">
        <v>29</v>
      </c>
      <c r="K401" t="s">
        <v>28</v>
      </c>
      <c r="L401" t="s">
        <v>21</v>
      </c>
      <c r="M401" t="s">
        <v>248</v>
      </c>
      <c r="N401" t="s">
        <v>23</v>
      </c>
      <c r="O401" t="s">
        <v>24</v>
      </c>
      <c r="P401" t="str">
        <f>IF(IPL_Matches_2008_2020[[#This Row],[winner]]=IPL_Matches_2008_2020[[#This Row],[toss_winner]],"Yes","No")</f>
        <v>Yes</v>
      </c>
    </row>
    <row r="402" spans="1:16" x14ac:dyDescent="0.3">
      <c r="A402">
        <v>1136578</v>
      </c>
      <c r="B402" t="s">
        <v>30</v>
      </c>
      <c r="C402" s="1">
        <v>43211</v>
      </c>
      <c r="D402">
        <v>2018</v>
      </c>
      <c r="E402" t="s">
        <v>142</v>
      </c>
      <c r="F402" t="s">
        <v>32</v>
      </c>
      <c r="G402" t="s">
        <v>33</v>
      </c>
      <c r="H402" t="s">
        <v>19</v>
      </c>
      <c r="I402" t="s">
        <v>19</v>
      </c>
      <c r="J402" t="s">
        <v>29</v>
      </c>
      <c r="K402" t="s">
        <v>19</v>
      </c>
      <c r="L402" t="s">
        <v>21</v>
      </c>
      <c r="M402" t="s">
        <v>243</v>
      </c>
      <c r="N402" t="s">
        <v>23</v>
      </c>
      <c r="O402" t="s">
        <v>159</v>
      </c>
      <c r="P402" t="str">
        <f>IF(IPL_Matches_2008_2020[[#This Row],[winner]]=IPL_Matches_2008_2020[[#This Row],[toss_winner]],"Yes","No")</f>
        <v>Yes</v>
      </c>
    </row>
    <row r="403" spans="1:16" x14ac:dyDescent="0.3">
      <c r="A403">
        <v>1136581</v>
      </c>
      <c r="B403" t="s">
        <v>15</v>
      </c>
      <c r="C403" s="1">
        <v>43212</v>
      </c>
      <c r="D403">
        <v>2018</v>
      </c>
      <c r="E403" t="s">
        <v>289</v>
      </c>
      <c r="F403" t="s">
        <v>17</v>
      </c>
      <c r="G403" t="s">
        <v>18</v>
      </c>
      <c r="H403" t="s">
        <v>64</v>
      </c>
      <c r="I403" t="s">
        <v>64</v>
      </c>
      <c r="J403" t="s">
        <v>20</v>
      </c>
      <c r="K403" t="s">
        <v>18</v>
      </c>
      <c r="L403" t="s">
        <v>21</v>
      </c>
      <c r="M403" t="s">
        <v>244</v>
      </c>
      <c r="N403" t="s">
        <v>23</v>
      </c>
      <c r="O403" t="s">
        <v>24</v>
      </c>
      <c r="P403" t="str">
        <f>IF(IPL_Matches_2008_2020[[#This Row],[winner]]=IPL_Matches_2008_2020[[#This Row],[toss_winner]],"Yes","No")</f>
        <v>No</v>
      </c>
    </row>
    <row r="404" spans="1:16" x14ac:dyDescent="0.3">
      <c r="A404">
        <v>1136587</v>
      </c>
      <c r="B404" t="s">
        <v>137</v>
      </c>
      <c r="C404" s="1">
        <v>43218</v>
      </c>
      <c r="D404">
        <v>2018</v>
      </c>
      <c r="E404" t="s">
        <v>55</v>
      </c>
      <c r="F404" t="s">
        <v>138</v>
      </c>
      <c r="G404" t="s">
        <v>45</v>
      </c>
      <c r="H404" t="s">
        <v>64</v>
      </c>
      <c r="I404" t="s">
        <v>64</v>
      </c>
      <c r="J404" t="s">
        <v>29</v>
      </c>
      <c r="K404" t="s">
        <v>64</v>
      </c>
      <c r="L404" t="s">
        <v>21</v>
      </c>
      <c r="M404" t="s">
        <v>249</v>
      </c>
      <c r="N404" t="s">
        <v>23</v>
      </c>
      <c r="O404" t="s">
        <v>24</v>
      </c>
      <c r="P404" t="str">
        <f>IF(IPL_Matches_2008_2020[[#This Row],[winner]]=IPL_Matches_2008_2020[[#This Row],[toss_winner]],"Yes","No")</f>
        <v>Yes</v>
      </c>
    </row>
    <row r="405" spans="1:16" x14ac:dyDescent="0.3">
      <c r="A405">
        <v>1136602</v>
      </c>
      <c r="B405" t="s">
        <v>94</v>
      </c>
      <c r="C405" s="1">
        <v>43230</v>
      </c>
      <c r="D405">
        <v>2018</v>
      </c>
      <c r="E405" t="s">
        <v>202</v>
      </c>
      <c r="F405" t="s">
        <v>96</v>
      </c>
      <c r="G405" t="s">
        <v>41</v>
      </c>
      <c r="H405" t="s">
        <v>101</v>
      </c>
      <c r="I405" t="s">
        <v>41</v>
      </c>
      <c r="J405" t="s">
        <v>20</v>
      </c>
      <c r="K405" t="s">
        <v>101</v>
      </c>
      <c r="L405" t="s">
        <v>21</v>
      </c>
      <c r="M405" t="s">
        <v>243</v>
      </c>
      <c r="N405" t="s">
        <v>23</v>
      </c>
      <c r="O405" t="s">
        <v>24</v>
      </c>
      <c r="P405" t="str">
        <f>IF(IPL_Matches_2008_2020[[#This Row],[winner]]=IPL_Matches_2008_2020[[#This Row],[toss_winner]],"Yes","No")</f>
        <v>No</v>
      </c>
    </row>
    <row r="406" spans="1:16" x14ac:dyDescent="0.3">
      <c r="A406">
        <v>1136603</v>
      </c>
      <c r="B406" t="s">
        <v>15</v>
      </c>
      <c r="C406" s="1">
        <v>43231</v>
      </c>
      <c r="D406">
        <v>2018</v>
      </c>
      <c r="E406" t="s">
        <v>205</v>
      </c>
      <c r="F406" t="s">
        <v>17</v>
      </c>
      <c r="G406" t="s">
        <v>18</v>
      </c>
      <c r="H406" t="s">
        <v>45</v>
      </c>
      <c r="I406" t="s">
        <v>45</v>
      </c>
      <c r="J406" t="s">
        <v>20</v>
      </c>
      <c r="K406" t="s">
        <v>18</v>
      </c>
      <c r="L406" t="s">
        <v>21</v>
      </c>
      <c r="M406" t="s">
        <v>248</v>
      </c>
      <c r="N406" t="s">
        <v>23</v>
      </c>
      <c r="O406" t="s">
        <v>24</v>
      </c>
      <c r="P406" t="str">
        <f>IF(IPL_Matches_2008_2020[[#This Row],[winner]]=IPL_Matches_2008_2020[[#This Row],[toss_winner]],"Yes","No")</f>
        <v>No</v>
      </c>
    </row>
    <row r="407" spans="1:16" x14ac:dyDescent="0.3">
      <c r="A407">
        <v>1136606</v>
      </c>
      <c r="B407" t="s">
        <v>137</v>
      </c>
      <c r="C407" s="1">
        <v>43233</v>
      </c>
      <c r="D407">
        <v>2018</v>
      </c>
      <c r="E407" t="s">
        <v>192</v>
      </c>
      <c r="F407" t="s">
        <v>138</v>
      </c>
      <c r="G407" t="s">
        <v>45</v>
      </c>
      <c r="H407" t="s">
        <v>101</v>
      </c>
      <c r="I407" t="s">
        <v>45</v>
      </c>
      <c r="J407" t="s">
        <v>29</v>
      </c>
      <c r="K407" t="s">
        <v>45</v>
      </c>
      <c r="L407" t="s">
        <v>21</v>
      </c>
      <c r="M407" t="s">
        <v>249</v>
      </c>
      <c r="N407" t="s">
        <v>23</v>
      </c>
      <c r="O407" t="s">
        <v>24</v>
      </c>
      <c r="P407" t="str">
        <f>IF(IPL_Matches_2008_2020[[#This Row],[winner]]=IPL_Matches_2008_2020[[#This Row],[toss_winner]],"Yes","No")</f>
        <v>Yes</v>
      </c>
    </row>
    <row r="408" spans="1:16" x14ac:dyDescent="0.3">
      <c r="A408">
        <v>1136608</v>
      </c>
      <c r="B408" t="s">
        <v>84</v>
      </c>
      <c r="C408" s="1">
        <v>43234</v>
      </c>
      <c r="D408">
        <v>2018</v>
      </c>
      <c r="E408" t="s">
        <v>97</v>
      </c>
      <c r="F408" t="s">
        <v>86</v>
      </c>
      <c r="G408" t="s">
        <v>19</v>
      </c>
      <c r="H408" t="s">
        <v>28</v>
      </c>
      <c r="I408" t="s">
        <v>28</v>
      </c>
      <c r="J408" t="s">
        <v>29</v>
      </c>
      <c r="K408" t="s">
        <v>28</v>
      </c>
      <c r="L408" t="s">
        <v>21</v>
      </c>
      <c r="M408" t="s">
        <v>246</v>
      </c>
      <c r="N408" t="s">
        <v>23</v>
      </c>
      <c r="O408" t="s">
        <v>24</v>
      </c>
      <c r="P408" t="str">
        <f>IF(IPL_Matches_2008_2020[[#This Row],[winner]]=IPL_Matches_2008_2020[[#This Row],[toss_winner]],"Yes","No")</f>
        <v>Yes</v>
      </c>
    </row>
    <row r="409" spans="1:16" x14ac:dyDescent="0.3">
      <c r="A409">
        <v>1136617</v>
      </c>
      <c r="B409" t="s">
        <v>87</v>
      </c>
      <c r="C409" s="1">
        <v>43242</v>
      </c>
      <c r="D409">
        <v>2018</v>
      </c>
      <c r="E409" t="s">
        <v>153</v>
      </c>
      <c r="F409" t="s">
        <v>91</v>
      </c>
      <c r="G409" t="s">
        <v>101</v>
      </c>
      <c r="H409" t="s">
        <v>45</v>
      </c>
      <c r="I409" t="s">
        <v>45</v>
      </c>
      <c r="J409" t="s">
        <v>29</v>
      </c>
      <c r="K409" t="s">
        <v>45</v>
      </c>
      <c r="L409" t="s">
        <v>21</v>
      </c>
      <c r="M409" t="s">
        <v>258</v>
      </c>
      <c r="N409" t="s">
        <v>23</v>
      </c>
      <c r="O409" t="s">
        <v>24</v>
      </c>
      <c r="P409" t="str">
        <f>IF(IPL_Matches_2008_2020[[#This Row],[winner]]=IPL_Matches_2008_2020[[#This Row],[toss_winner]],"Yes","No")</f>
        <v>Yes</v>
      </c>
    </row>
    <row r="410" spans="1:16" x14ac:dyDescent="0.3">
      <c r="A410">
        <v>1136620</v>
      </c>
      <c r="B410" t="s">
        <v>87</v>
      </c>
      <c r="C410" s="1">
        <v>43247</v>
      </c>
      <c r="D410">
        <v>2018</v>
      </c>
      <c r="E410" t="s">
        <v>16</v>
      </c>
      <c r="F410" t="s">
        <v>91</v>
      </c>
      <c r="G410" t="s">
        <v>45</v>
      </c>
      <c r="H410" t="s">
        <v>101</v>
      </c>
      <c r="I410" t="s">
        <v>45</v>
      </c>
      <c r="J410" t="s">
        <v>29</v>
      </c>
      <c r="K410" t="s">
        <v>45</v>
      </c>
      <c r="L410" t="s">
        <v>21</v>
      </c>
      <c r="M410" t="s">
        <v>249</v>
      </c>
      <c r="N410" t="s">
        <v>23</v>
      </c>
      <c r="O410" t="s">
        <v>24</v>
      </c>
      <c r="P410" t="str">
        <f>IF(IPL_Matches_2008_2020[[#This Row],[winner]]=IPL_Matches_2008_2020[[#This Row],[toss_winner]],"Yes","No")</f>
        <v>Yes</v>
      </c>
    </row>
    <row r="411" spans="1:16" x14ac:dyDescent="0.3">
      <c r="A411">
        <v>1175364</v>
      </c>
      <c r="B411" t="s">
        <v>34</v>
      </c>
      <c r="C411" s="1">
        <v>43554</v>
      </c>
      <c r="D411">
        <v>2019</v>
      </c>
      <c r="E411" t="s">
        <v>228</v>
      </c>
      <c r="F411" t="s">
        <v>125</v>
      </c>
      <c r="G411" t="s">
        <v>19</v>
      </c>
      <c r="H411" t="s">
        <v>64</v>
      </c>
      <c r="I411" t="s">
        <v>19</v>
      </c>
      <c r="J411" t="s">
        <v>29</v>
      </c>
      <c r="K411" t="s">
        <v>19</v>
      </c>
      <c r="L411" t="s">
        <v>21</v>
      </c>
      <c r="M411" t="s">
        <v>249</v>
      </c>
      <c r="N411" t="s">
        <v>23</v>
      </c>
      <c r="O411" t="s">
        <v>24</v>
      </c>
      <c r="P411" t="str">
        <f>IF(IPL_Matches_2008_2020[[#This Row],[winner]]=IPL_Matches_2008_2020[[#This Row],[toss_winner]],"Yes","No")</f>
        <v>Yes</v>
      </c>
    </row>
    <row r="412" spans="1:16" x14ac:dyDescent="0.3">
      <c r="A412">
        <v>1178395</v>
      </c>
      <c r="B412" t="s">
        <v>143</v>
      </c>
      <c r="C412" s="1">
        <v>43562</v>
      </c>
      <c r="D412">
        <v>2019</v>
      </c>
      <c r="E412" t="s">
        <v>290</v>
      </c>
      <c r="F412" t="s">
        <v>144</v>
      </c>
      <c r="G412" t="s">
        <v>28</v>
      </c>
      <c r="H412" t="s">
        <v>151</v>
      </c>
      <c r="I412" t="s">
        <v>151</v>
      </c>
      <c r="J412" t="s">
        <v>29</v>
      </c>
      <c r="K412" t="s">
        <v>151</v>
      </c>
      <c r="L412" t="s">
        <v>21</v>
      </c>
      <c r="M412" t="s">
        <v>248</v>
      </c>
      <c r="N412" t="s">
        <v>23</v>
      </c>
      <c r="O412" t="s">
        <v>24</v>
      </c>
      <c r="P412" t="str">
        <f>IF(IPL_Matches_2008_2020[[#This Row],[winner]]=IPL_Matches_2008_2020[[#This Row],[toss_winner]],"Yes","No")</f>
        <v>Yes</v>
      </c>
    </row>
    <row r="413" spans="1:16" x14ac:dyDescent="0.3">
      <c r="A413">
        <v>1178396</v>
      </c>
      <c r="B413" t="s">
        <v>15</v>
      </c>
      <c r="C413" s="1">
        <v>43562</v>
      </c>
      <c r="D413">
        <v>2019</v>
      </c>
      <c r="E413" t="s">
        <v>291</v>
      </c>
      <c r="F413" t="s">
        <v>17</v>
      </c>
      <c r="G413" t="s">
        <v>18</v>
      </c>
      <c r="H413" t="s">
        <v>33</v>
      </c>
      <c r="I413" t="s">
        <v>33</v>
      </c>
      <c r="J413" t="s">
        <v>29</v>
      </c>
      <c r="K413" t="s">
        <v>33</v>
      </c>
      <c r="L413" t="s">
        <v>21</v>
      </c>
      <c r="M413" t="s">
        <v>249</v>
      </c>
      <c r="N413" t="s">
        <v>23</v>
      </c>
      <c r="O413" t="s">
        <v>24</v>
      </c>
      <c r="P413" t="str">
        <f>IF(IPL_Matches_2008_2020[[#This Row],[winner]]=IPL_Matches_2008_2020[[#This Row],[toss_winner]],"Yes","No")</f>
        <v>Yes</v>
      </c>
    </row>
    <row r="414" spans="1:16" x14ac:dyDescent="0.3">
      <c r="A414">
        <v>1178399</v>
      </c>
      <c r="B414" t="s">
        <v>87</v>
      </c>
      <c r="C414" s="1">
        <v>43565</v>
      </c>
      <c r="D414">
        <v>2019</v>
      </c>
      <c r="E414" t="s">
        <v>189</v>
      </c>
      <c r="F414" t="s">
        <v>91</v>
      </c>
      <c r="G414" t="s">
        <v>64</v>
      </c>
      <c r="H414" t="s">
        <v>19</v>
      </c>
      <c r="I414" t="s">
        <v>64</v>
      </c>
      <c r="J414" t="s">
        <v>29</v>
      </c>
      <c r="K414" t="s">
        <v>64</v>
      </c>
      <c r="L414" t="s">
        <v>21</v>
      </c>
      <c r="M414" t="s">
        <v>244</v>
      </c>
      <c r="N414" t="s">
        <v>23</v>
      </c>
      <c r="O414" t="s">
        <v>24</v>
      </c>
      <c r="P414" t="str">
        <f>IF(IPL_Matches_2008_2020[[#This Row],[winner]]=IPL_Matches_2008_2020[[#This Row],[toss_winner]],"Yes","No")</f>
        <v>Yes</v>
      </c>
    </row>
    <row r="415" spans="1:16" x14ac:dyDescent="0.3">
      <c r="A415">
        <v>1178400</v>
      </c>
      <c r="B415" t="s">
        <v>15</v>
      </c>
      <c r="C415" s="1">
        <v>43566</v>
      </c>
      <c r="D415">
        <v>2019</v>
      </c>
      <c r="E415" t="s">
        <v>72</v>
      </c>
      <c r="F415" t="s">
        <v>17</v>
      </c>
      <c r="G415" t="s">
        <v>18</v>
      </c>
      <c r="H415" t="s">
        <v>45</v>
      </c>
      <c r="I415" t="s">
        <v>45</v>
      </c>
      <c r="J415" t="s">
        <v>29</v>
      </c>
      <c r="K415" t="s">
        <v>45</v>
      </c>
      <c r="L415" t="s">
        <v>21</v>
      </c>
      <c r="M415" t="s">
        <v>248</v>
      </c>
      <c r="N415" t="s">
        <v>23</v>
      </c>
      <c r="O415" t="s">
        <v>24</v>
      </c>
      <c r="P415" t="str">
        <f>IF(IPL_Matches_2008_2020[[#This Row],[winner]]=IPL_Matches_2008_2020[[#This Row],[toss_winner]],"Yes","No")</f>
        <v>Yes</v>
      </c>
    </row>
    <row r="416" spans="1:16" x14ac:dyDescent="0.3">
      <c r="A416">
        <v>1178402</v>
      </c>
      <c r="B416" t="s">
        <v>87</v>
      </c>
      <c r="C416" s="1">
        <v>43568</v>
      </c>
      <c r="D416">
        <v>2019</v>
      </c>
      <c r="E416" t="s">
        <v>205</v>
      </c>
      <c r="F416" t="s">
        <v>91</v>
      </c>
      <c r="G416" t="s">
        <v>64</v>
      </c>
      <c r="H416" t="s">
        <v>18</v>
      </c>
      <c r="I416" t="s">
        <v>18</v>
      </c>
      <c r="J416" t="s">
        <v>29</v>
      </c>
      <c r="K416" t="s">
        <v>18</v>
      </c>
      <c r="L416" t="s">
        <v>21</v>
      </c>
      <c r="M416" t="s">
        <v>248</v>
      </c>
      <c r="N416" t="s">
        <v>23</v>
      </c>
      <c r="O416" t="s">
        <v>24</v>
      </c>
      <c r="P416" t="str">
        <f>IF(IPL_Matches_2008_2020[[#This Row],[winner]]=IPL_Matches_2008_2020[[#This Row],[toss_winner]],"Yes","No")</f>
        <v>Yes</v>
      </c>
    </row>
    <row r="417" spans="1:16" x14ac:dyDescent="0.3">
      <c r="A417">
        <v>1178403</v>
      </c>
      <c r="B417" t="s">
        <v>34</v>
      </c>
      <c r="C417" s="1">
        <v>43568</v>
      </c>
      <c r="D417">
        <v>2019</v>
      </c>
      <c r="E417" t="s">
        <v>75</v>
      </c>
      <c r="F417" t="s">
        <v>125</v>
      </c>
      <c r="G417" t="s">
        <v>19</v>
      </c>
      <c r="H417" t="s">
        <v>28</v>
      </c>
      <c r="I417" t="s">
        <v>28</v>
      </c>
      <c r="J417" t="s">
        <v>29</v>
      </c>
      <c r="K417" t="s">
        <v>28</v>
      </c>
      <c r="L417" t="s">
        <v>21</v>
      </c>
      <c r="M417" t="s">
        <v>249</v>
      </c>
      <c r="N417" t="s">
        <v>23</v>
      </c>
      <c r="O417" t="s">
        <v>24</v>
      </c>
      <c r="P417" t="str">
        <f>IF(IPL_Matches_2008_2020[[#This Row],[winner]]=IPL_Matches_2008_2020[[#This Row],[toss_winner]],"Yes","No")</f>
        <v>Yes</v>
      </c>
    </row>
    <row r="418" spans="1:16" x14ac:dyDescent="0.3">
      <c r="A418">
        <v>1178413</v>
      </c>
      <c r="B418" t="s">
        <v>81</v>
      </c>
      <c r="C418" s="1">
        <v>43576</v>
      </c>
      <c r="D418">
        <v>2019</v>
      </c>
      <c r="E418" t="s">
        <v>292</v>
      </c>
      <c r="F418" t="s">
        <v>83</v>
      </c>
      <c r="G418" t="s">
        <v>101</v>
      </c>
      <c r="H418" t="s">
        <v>33</v>
      </c>
      <c r="I418" t="s">
        <v>101</v>
      </c>
      <c r="J418" t="s">
        <v>29</v>
      </c>
      <c r="K418" t="s">
        <v>101</v>
      </c>
      <c r="L418" t="s">
        <v>21</v>
      </c>
      <c r="M418" t="s">
        <v>243</v>
      </c>
      <c r="N418" t="s">
        <v>23</v>
      </c>
      <c r="O418" t="s">
        <v>24</v>
      </c>
      <c r="P418" t="str">
        <f>IF(IPL_Matches_2008_2020[[#This Row],[winner]]=IPL_Matches_2008_2020[[#This Row],[toss_winner]],"Yes","No")</f>
        <v>Yes</v>
      </c>
    </row>
    <row r="419" spans="1:16" x14ac:dyDescent="0.3">
      <c r="A419">
        <v>1178418</v>
      </c>
      <c r="B419" t="s">
        <v>30</v>
      </c>
      <c r="C419" s="1">
        <v>43580</v>
      </c>
      <c r="D419">
        <v>2019</v>
      </c>
      <c r="E419" t="s">
        <v>282</v>
      </c>
      <c r="F419" t="s">
        <v>32</v>
      </c>
      <c r="G419" t="s">
        <v>33</v>
      </c>
      <c r="H419" t="s">
        <v>18</v>
      </c>
      <c r="I419" t="s">
        <v>18</v>
      </c>
      <c r="J419" t="s">
        <v>29</v>
      </c>
      <c r="K419" t="s">
        <v>18</v>
      </c>
      <c r="L419" t="s">
        <v>21</v>
      </c>
      <c r="M419" t="s">
        <v>244</v>
      </c>
      <c r="N419" t="s">
        <v>23</v>
      </c>
      <c r="O419" t="s">
        <v>24</v>
      </c>
      <c r="P419" t="str">
        <f>IF(IPL_Matches_2008_2020[[#This Row],[winner]]=IPL_Matches_2008_2020[[#This Row],[toss_winner]],"Yes","No")</f>
        <v>Yes</v>
      </c>
    </row>
    <row r="420" spans="1:16" x14ac:dyDescent="0.3">
      <c r="A420">
        <v>1178429</v>
      </c>
      <c r="B420" t="s">
        <v>143</v>
      </c>
      <c r="C420" s="1">
        <v>43589</v>
      </c>
      <c r="D420">
        <v>2019</v>
      </c>
      <c r="E420" t="s">
        <v>293</v>
      </c>
      <c r="F420" t="s">
        <v>144</v>
      </c>
      <c r="G420" t="s">
        <v>28</v>
      </c>
      <c r="H420" t="s">
        <v>101</v>
      </c>
      <c r="I420" t="s">
        <v>28</v>
      </c>
      <c r="J420" t="s">
        <v>29</v>
      </c>
      <c r="K420" t="s">
        <v>28</v>
      </c>
      <c r="L420" t="s">
        <v>21</v>
      </c>
      <c r="M420" t="s">
        <v>248</v>
      </c>
      <c r="N420" t="s">
        <v>23</v>
      </c>
      <c r="O420" t="s">
        <v>24</v>
      </c>
      <c r="P420" t="str">
        <f>IF(IPL_Matches_2008_2020[[#This Row],[winner]]=IPL_Matches_2008_2020[[#This Row],[toss_winner]],"Yes","No")</f>
        <v>Yes</v>
      </c>
    </row>
    <row r="421" spans="1:16" x14ac:dyDescent="0.3">
      <c r="A421">
        <v>1178431</v>
      </c>
      <c r="B421" t="s">
        <v>87</v>
      </c>
      <c r="C421" s="1">
        <v>43590</v>
      </c>
      <c r="D421">
        <v>2019</v>
      </c>
      <c r="E421" t="s">
        <v>120</v>
      </c>
      <c r="F421" t="s">
        <v>91</v>
      </c>
      <c r="G421" t="s">
        <v>64</v>
      </c>
      <c r="H421" t="s">
        <v>33</v>
      </c>
      <c r="I421" t="s">
        <v>64</v>
      </c>
      <c r="J421" t="s">
        <v>29</v>
      </c>
      <c r="K421" t="s">
        <v>64</v>
      </c>
      <c r="L421" t="s">
        <v>21</v>
      </c>
      <c r="M421" t="s">
        <v>243</v>
      </c>
      <c r="N421" t="s">
        <v>23</v>
      </c>
      <c r="O421" t="s">
        <v>24</v>
      </c>
      <c r="P421" t="str">
        <f>IF(IPL_Matches_2008_2020[[#This Row],[winner]]=IPL_Matches_2008_2020[[#This Row],[toss_winner]],"Yes","No")</f>
        <v>Yes</v>
      </c>
    </row>
    <row r="422" spans="1:16" x14ac:dyDescent="0.3">
      <c r="A422">
        <v>1181766</v>
      </c>
      <c r="B422" t="s">
        <v>116</v>
      </c>
      <c r="C422" s="1">
        <v>43593</v>
      </c>
      <c r="D422">
        <v>2019</v>
      </c>
      <c r="E422" t="s">
        <v>152</v>
      </c>
      <c r="F422" t="s">
        <v>118</v>
      </c>
      <c r="G422" t="s">
        <v>151</v>
      </c>
      <c r="H422" t="s">
        <v>101</v>
      </c>
      <c r="I422" t="s">
        <v>151</v>
      </c>
      <c r="J422" t="s">
        <v>29</v>
      </c>
      <c r="K422" t="s">
        <v>151</v>
      </c>
      <c r="L422" t="s">
        <v>21</v>
      </c>
      <c r="M422" t="s">
        <v>258</v>
      </c>
      <c r="N422" t="s">
        <v>23</v>
      </c>
      <c r="O422" t="s">
        <v>24</v>
      </c>
      <c r="P422" t="str">
        <f>IF(IPL_Matches_2008_2020[[#This Row],[winner]]=IPL_Matches_2008_2020[[#This Row],[toss_winner]],"Yes","No")</f>
        <v>Yes</v>
      </c>
    </row>
    <row r="423" spans="1:16" x14ac:dyDescent="0.3">
      <c r="A423">
        <v>1216494</v>
      </c>
      <c r="B423" t="s">
        <v>103</v>
      </c>
      <c r="C423" s="1">
        <v>44125</v>
      </c>
      <c r="D423">
        <v>2020</v>
      </c>
      <c r="E423" t="s">
        <v>287</v>
      </c>
      <c r="F423" t="s">
        <v>105</v>
      </c>
      <c r="G423" t="s">
        <v>33</v>
      </c>
      <c r="H423" t="s">
        <v>28</v>
      </c>
      <c r="I423" t="s">
        <v>33</v>
      </c>
      <c r="J423" t="s">
        <v>20</v>
      </c>
      <c r="K423" t="s">
        <v>28</v>
      </c>
      <c r="L423" t="s">
        <v>21</v>
      </c>
      <c r="M423" t="s">
        <v>249</v>
      </c>
      <c r="N423" t="s">
        <v>23</v>
      </c>
      <c r="O423" t="s">
        <v>24</v>
      </c>
      <c r="P423" t="str">
        <f>IF(IPL_Matches_2008_2020[[#This Row],[winner]]=IPL_Matches_2008_2020[[#This Row],[toss_winner]],"Yes","No")</f>
        <v>No</v>
      </c>
    </row>
    <row r="424" spans="1:16" x14ac:dyDescent="0.3">
      <c r="A424">
        <v>1216495</v>
      </c>
      <c r="B424" t="s">
        <v>239</v>
      </c>
      <c r="C424" s="1">
        <v>44138</v>
      </c>
      <c r="D424">
        <v>2020</v>
      </c>
      <c r="E424" t="s">
        <v>186</v>
      </c>
      <c r="F424" t="s">
        <v>108</v>
      </c>
      <c r="G424" t="s">
        <v>64</v>
      </c>
      <c r="H424" t="s">
        <v>101</v>
      </c>
      <c r="I424" t="s">
        <v>101</v>
      </c>
      <c r="J424" t="s">
        <v>29</v>
      </c>
      <c r="K424" t="s">
        <v>101</v>
      </c>
      <c r="L424" t="s">
        <v>21</v>
      </c>
      <c r="M424" t="s">
        <v>246</v>
      </c>
      <c r="N424" t="s">
        <v>23</v>
      </c>
      <c r="O424" t="s">
        <v>24</v>
      </c>
      <c r="P424" t="str">
        <f>IF(IPL_Matches_2008_2020[[#This Row],[winner]]=IPL_Matches_2008_2020[[#This Row],[toss_winner]],"Yes","No")</f>
        <v>Yes</v>
      </c>
    </row>
    <row r="425" spans="1:16" x14ac:dyDescent="0.3">
      <c r="A425">
        <v>1216506</v>
      </c>
      <c r="B425" t="s">
        <v>103</v>
      </c>
      <c r="C425" s="1">
        <v>44136</v>
      </c>
      <c r="D425">
        <v>2020</v>
      </c>
      <c r="E425" t="s">
        <v>156</v>
      </c>
      <c r="F425" t="s">
        <v>105</v>
      </c>
      <c r="G425" t="s">
        <v>19</v>
      </c>
      <c r="H425" t="s">
        <v>45</v>
      </c>
      <c r="I425" t="s">
        <v>45</v>
      </c>
      <c r="J425" t="s">
        <v>29</v>
      </c>
      <c r="K425" t="s">
        <v>45</v>
      </c>
      <c r="L425" t="s">
        <v>21</v>
      </c>
      <c r="M425" t="s">
        <v>243</v>
      </c>
      <c r="N425" t="s">
        <v>23</v>
      </c>
      <c r="O425" t="s">
        <v>24</v>
      </c>
      <c r="P425" t="str">
        <f>IF(IPL_Matches_2008_2020[[#This Row],[winner]]=IPL_Matches_2008_2020[[#This Row],[toss_winner]],"Yes","No")</f>
        <v>Yes</v>
      </c>
    </row>
    <row r="426" spans="1:16" x14ac:dyDescent="0.3">
      <c r="A426">
        <v>1216513</v>
      </c>
      <c r="B426" t="s">
        <v>155</v>
      </c>
      <c r="C426" s="1">
        <v>44108</v>
      </c>
      <c r="D426">
        <v>2020</v>
      </c>
      <c r="E426" t="s">
        <v>16</v>
      </c>
      <c r="F426" t="s">
        <v>157</v>
      </c>
      <c r="G426" t="s">
        <v>19</v>
      </c>
      <c r="H426" t="s">
        <v>45</v>
      </c>
      <c r="I426" t="s">
        <v>19</v>
      </c>
      <c r="J426" t="s">
        <v>20</v>
      </c>
      <c r="K426" t="s">
        <v>45</v>
      </c>
      <c r="L426" t="s">
        <v>21</v>
      </c>
      <c r="M426" t="s">
        <v>246</v>
      </c>
      <c r="N426" t="s">
        <v>23</v>
      </c>
      <c r="O426" t="s">
        <v>24</v>
      </c>
      <c r="P426" t="str">
        <f>IF(IPL_Matches_2008_2020[[#This Row],[winner]]=IPL_Matches_2008_2020[[#This Row],[toss_winner]],"Yes","No")</f>
        <v>No</v>
      </c>
    </row>
    <row r="427" spans="1:16" x14ac:dyDescent="0.3">
      <c r="A427">
        <v>1216514</v>
      </c>
      <c r="B427" t="s">
        <v>103</v>
      </c>
      <c r="C427" s="1">
        <v>44107</v>
      </c>
      <c r="D427">
        <v>2020</v>
      </c>
      <c r="E427" t="s">
        <v>277</v>
      </c>
      <c r="F427" t="s">
        <v>105</v>
      </c>
      <c r="G427" t="s">
        <v>18</v>
      </c>
      <c r="H427" t="s">
        <v>28</v>
      </c>
      <c r="I427" t="s">
        <v>18</v>
      </c>
      <c r="J427" t="s">
        <v>20</v>
      </c>
      <c r="K427" t="s">
        <v>28</v>
      </c>
      <c r="L427" t="s">
        <v>21</v>
      </c>
      <c r="M427" t="s">
        <v>249</v>
      </c>
      <c r="N427" t="s">
        <v>23</v>
      </c>
      <c r="O427" t="s">
        <v>24</v>
      </c>
      <c r="P427" t="str">
        <f>IF(IPL_Matches_2008_2020[[#This Row],[winner]]=IPL_Matches_2008_2020[[#This Row],[toss_winner]],"Yes","No")</f>
        <v>No</v>
      </c>
    </row>
    <row r="428" spans="1:16" x14ac:dyDescent="0.3">
      <c r="A428">
        <v>1216518</v>
      </c>
      <c r="B428" t="s">
        <v>155</v>
      </c>
      <c r="C428" s="1">
        <v>44126</v>
      </c>
      <c r="D428">
        <v>2020</v>
      </c>
      <c r="E428" t="s">
        <v>58</v>
      </c>
      <c r="F428" t="s">
        <v>157</v>
      </c>
      <c r="G428" t="s">
        <v>18</v>
      </c>
      <c r="H428" t="s">
        <v>101</v>
      </c>
      <c r="I428" t="s">
        <v>101</v>
      </c>
      <c r="J428" t="s">
        <v>29</v>
      </c>
      <c r="K428" t="s">
        <v>101</v>
      </c>
      <c r="L428" t="s">
        <v>21</v>
      </c>
      <c r="M428" t="s">
        <v>249</v>
      </c>
      <c r="N428" t="s">
        <v>23</v>
      </c>
      <c r="O428" t="s">
        <v>24</v>
      </c>
      <c r="P428" t="str">
        <f>IF(IPL_Matches_2008_2020[[#This Row],[winner]]=IPL_Matches_2008_2020[[#This Row],[toss_winner]],"Yes","No")</f>
        <v>Yes</v>
      </c>
    </row>
    <row r="429" spans="1:16" x14ac:dyDescent="0.3">
      <c r="A429">
        <v>1216520</v>
      </c>
      <c r="B429" t="s">
        <v>239</v>
      </c>
      <c r="C429" s="1">
        <v>44130</v>
      </c>
      <c r="D429">
        <v>2020</v>
      </c>
      <c r="E429" t="s">
        <v>92</v>
      </c>
      <c r="F429" t="s">
        <v>108</v>
      </c>
      <c r="G429" t="s">
        <v>33</v>
      </c>
      <c r="H429" t="s">
        <v>19</v>
      </c>
      <c r="I429" t="s">
        <v>19</v>
      </c>
      <c r="J429" t="s">
        <v>29</v>
      </c>
      <c r="K429" t="s">
        <v>19</v>
      </c>
      <c r="L429" t="s">
        <v>21</v>
      </c>
      <c r="M429" t="s">
        <v>249</v>
      </c>
      <c r="N429" t="s">
        <v>23</v>
      </c>
      <c r="O429" t="s">
        <v>24</v>
      </c>
      <c r="P429" t="str">
        <f>IF(IPL_Matches_2008_2020[[#This Row],[winner]]=IPL_Matches_2008_2020[[#This Row],[toss_winner]],"Yes","No")</f>
        <v>Yes</v>
      </c>
    </row>
    <row r="430" spans="1:16" x14ac:dyDescent="0.3">
      <c r="A430">
        <v>1216521</v>
      </c>
      <c r="B430" t="s">
        <v>239</v>
      </c>
      <c r="C430" s="1">
        <v>44127</v>
      </c>
      <c r="D430">
        <v>2020</v>
      </c>
      <c r="E430" t="s">
        <v>241</v>
      </c>
      <c r="F430" t="s">
        <v>108</v>
      </c>
      <c r="G430" t="s">
        <v>45</v>
      </c>
      <c r="H430" t="s">
        <v>64</v>
      </c>
      <c r="I430" t="s">
        <v>64</v>
      </c>
      <c r="J430" t="s">
        <v>29</v>
      </c>
      <c r="K430" t="s">
        <v>64</v>
      </c>
      <c r="L430" t="s">
        <v>21</v>
      </c>
      <c r="M430" t="s">
        <v>246</v>
      </c>
      <c r="N430" t="s">
        <v>23</v>
      </c>
      <c r="O430" t="s">
        <v>24</v>
      </c>
      <c r="P430" t="str">
        <f>IF(IPL_Matches_2008_2020[[#This Row],[winner]]=IPL_Matches_2008_2020[[#This Row],[toss_winner]],"Yes","No")</f>
        <v>Yes</v>
      </c>
    </row>
    <row r="431" spans="1:16" x14ac:dyDescent="0.3">
      <c r="A431">
        <v>1216526</v>
      </c>
      <c r="B431" t="s">
        <v>103</v>
      </c>
      <c r="C431" s="1">
        <v>44120</v>
      </c>
      <c r="D431">
        <v>2020</v>
      </c>
      <c r="E431" t="s">
        <v>197</v>
      </c>
      <c r="F431" t="s">
        <v>105</v>
      </c>
      <c r="G431" t="s">
        <v>33</v>
      </c>
      <c r="H431" t="s">
        <v>64</v>
      </c>
      <c r="I431" t="s">
        <v>33</v>
      </c>
      <c r="J431" t="s">
        <v>20</v>
      </c>
      <c r="K431" t="s">
        <v>64</v>
      </c>
      <c r="L431" t="s">
        <v>21</v>
      </c>
      <c r="M431" t="s">
        <v>249</v>
      </c>
      <c r="N431" t="s">
        <v>23</v>
      </c>
      <c r="O431" t="s">
        <v>24</v>
      </c>
      <c r="P431" t="str">
        <f>IF(IPL_Matches_2008_2020[[#This Row],[winner]]=IPL_Matches_2008_2020[[#This Row],[toss_winner]],"Yes","No")</f>
        <v>No</v>
      </c>
    </row>
    <row r="432" spans="1:16" x14ac:dyDescent="0.3">
      <c r="A432">
        <v>1216527</v>
      </c>
      <c r="B432" t="s">
        <v>239</v>
      </c>
      <c r="C432" s="1">
        <v>44101</v>
      </c>
      <c r="D432">
        <v>2020</v>
      </c>
      <c r="E432" t="s">
        <v>275</v>
      </c>
      <c r="F432" t="s">
        <v>108</v>
      </c>
      <c r="G432" t="s">
        <v>19</v>
      </c>
      <c r="H432" t="s">
        <v>18</v>
      </c>
      <c r="I432" t="s">
        <v>18</v>
      </c>
      <c r="J432" t="s">
        <v>29</v>
      </c>
      <c r="K432" t="s">
        <v>18</v>
      </c>
      <c r="L432" t="s">
        <v>21</v>
      </c>
      <c r="M432" t="s">
        <v>248</v>
      </c>
      <c r="N432" t="s">
        <v>23</v>
      </c>
      <c r="O432" t="s">
        <v>24</v>
      </c>
      <c r="P432" t="str">
        <f>IF(IPL_Matches_2008_2020[[#This Row],[winner]]=IPL_Matches_2008_2020[[#This Row],[toss_winner]],"Yes","No")</f>
        <v>Yes</v>
      </c>
    </row>
    <row r="433" spans="1:16" x14ac:dyDescent="0.3">
      <c r="A433">
        <v>1216531</v>
      </c>
      <c r="B433" t="s">
        <v>239</v>
      </c>
      <c r="C433" s="1">
        <v>44119</v>
      </c>
      <c r="D433">
        <v>2020</v>
      </c>
      <c r="E433" t="s">
        <v>142</v>
      </c>
      <c r="F433" t="s">
        <v>108</v>
      </c>
      <c r="G433" t="s">
        <v>28</v>
      </c>
      <c r="H433" t="s">
        <v>19</v>
      </c>
      <c r="I433" t="s">
        <v>28</v>
      </c>
      <c r="J433" t="s">
        <v>20</v>
      </c>
      <c r="K433" t="s">
        <v>19</v>
      </c>
      <c r="L433" t="s">
        <v>21</v>
      </c>
      <c r="M433" t="s">
        <v>249</v>
      </c>
      <c r="N433" t="s">
        <v>23</v>
      </c>
      <c r="O433" t="s">
        <v>24</v>
      </c>
      <c r="P433" t="str">
        <f>IF(IPL_Matches_2008_2020[[#This Row],[winner]]=IPL_Matches_2008_2020[[#This Row],[toss_winner]],"Yes","No")</f>
        <v>No</v>
      </c>
    </row>
    <row r="434" spans="1:16" x14ac:dyDescent="0.3">
      <c r="A434">
        <v>1216535</v>
      </c>
      <c r="B434" t="s">
        <v>155</v>
      </c>
      <c r="C434" s="1">
        <v>44135</v>
      </c>
      <c r="D434">
        <v>2020</v>
      </c>
      <c r="E434" t="s">
        <v>294</v>
      </c>
      <c r="F434" t="s">
        <v>157</v>
      </c>
      <c r="G434" t="s">
        <v>151</v>
      </c>
      <c r="H434" t="s">
        <v>64</v>
      </c>
      <c r="I434" t="s">
        <v>64</v>
      </c>
      <c r="J434" t="s">
        <v>29</v>
      </c>
      <c r="K434" t="s">
        <v>64</v>
      </c>
      <c r="L434" t="s">
        <v>21</v>
      </c>
      <c r="M434" t="s">
        <v>243</v>
      </c>
      <c r="N434" t="s">
        <v>23</v>
      </c>
      <c r="O434" t="s">
        <v>24</v>
      </c>
      <c r="P434" t="str">
        <f>IF(IPL_Matches_2008_2020[[#This Row],[winner]]=IPL_Matches_2008_2020[[#This Row],[toss_winner]],"Yes","No")</f>
        <v>Yes</v>
      </c>
    </row>
    <row r="435" spans="1:16" x14ac:dyDescent="0.3">
      <c r="A435">
        <v>1216541</v>
      </c>
      <c r="B435" t="s">
        <v>103</v>
      </c>
      <c r="C435" s="1">
        <v>44129</v>
      </c>
      <c r="D435">
        <v>2020</v>
      </c>
      <c r="E435" t="s">
        <v>211</v>
      </c>
      <c r="F435" t="s">
        <v>105</v>
      </c>
      <c r="G435" t="s">
        <v>64</v>
      </c>
      <c r="H435" t="s">
        <v>18</v>
      </c>
      <c r="I435" t="s">
        <v>64</v>
      </c>
      <c r="J435" t="s">
        <v>20</v>
      </c>
      <c r="K435" t="s">
        <v>18</v>
      </c>
      <c r="L435" t="s">
        <v>21</v>
      </c>
      <c r="M435" t="s">
        <v>249</v>
      </c>
      <c r="N435" t="s">
        <v>23</v>
      </c>
      <c r="O435" t="s">
        <v>24</v>
      </c>
      <c r="P435" t="str">
        <f>IF(IPL_Matches_2008_2020[[#This Row],[winner]]=IPL_Matches_2008_2020[[#This Row],[toss_winner]],"Yes","No")</f>
        <v>No</v>
      </c>
    </row>
    <row r="436" spans="1:16" x14ac:dyDescent="0.3">
      <c r="A436">
        <v>1216544</v>
      </c>
      <c r="B436" t="s">
        <v>155</v>
      </c>
      <c r="C436" s="1">
        <v>44129</v>
      </c>
      <c r="D436">
        <v>2020</v>
      </c>
      <c r="E436" t="s">
        <v>156</v>
      </c>
      <c r="F436" t="s">
        <v>157</v>
      </c>
      <c r="G436" t="s">
        <v>28</v>
      </c>
      <c r="H436" t="s">
        <v>45</v>
      </c>
      <c r="I436" t="s">
        <v>28</v>
      </c>
      <c r="J436" t="s">
        <v>20</v>
      </c>
      <c r="K436" t="s">
        <v>45</v>
      </c>
      <c r="L436" t="s">
        <v>21</v>
      </c>
      <c r="M436" t="s">
        <v>249</v>
      </c>
      <c r="N436" t="s">
        <v>23</v>
      </c>
      <c r="O436" t="s">
        <v>24</v>
      </c>
      <c r="P436" t="str">
        <f>IF(IPL_Matches_2008_2020[[#This Row],[winner]]=IPL_Matches_2008_2020[[#This Row],[toss_winner]],"Yes","No")</f>
        <v>No</v>
      </c>
    </row>
    <row r="437" spans="1:16" x14ac:dyDescent="0.3">
      <c r="A437">
        <v>336022</v>
      </c>
      <c r="B437" t="s">
        <v>94</v>
      </c>
      <c r="C437" s="1">
        <v>39585</v>
      </c>
      <c r="D437">
        <v>2008</v>
      </c>
      <c r="E437" t="s">
        <v>49</v>
      </c>
      <c r="F437" t="s">
        <v>96</v>
      </c>
      <c r="G437" t="s">
        <v>41</v>
      </c>
      <c r="H437" t="s">
        <v>19</v>
      </c>
      <c r="I437" t="s">
        <v>41</v>
      </c>
      <c r="J437" t="s">
        <v>20</v>
      </c>
      <c r="K437" t="s">
        <v>19</v>
      </c>
      <c r="L437" t="s">
        <v>295</v>
      </c>
      <c r="M437" t="s">
        <v>22</v>
      </c>
      <c r="N437" t="s">
        <v>23</v>
      </c>
      <c r="O437" t="s">
        <v>159</v>
      </c>
      <c r="P437" t="str">
        <f>IF(IPL_Matches_2008_2020[[#This Row],[winner]]=IPL_Matches_2008_2020[[#This Row],[toss_winner]],"Yes","No")</f>
        <v>No</v>
      </c>
    </row>
    <row r="438" spans="1:16" x14ac:dyDescent="0.3">
      <c r="A438">
        <v>336025</v>
      </c>
      <c r="B438" t="s">
        <v>30</v>
      </c>
      <c r="C438" s="1">
        <v>39586</v>
      </c>
      <c r="D438">
        <v>2008</v>
      </c>
      <c r="E438" t="s">
        <v>253</v>
      </c>
      <c r="F438" t="s">
        <v>32</v>
      </c>
      <c r="G438" t="s">
        <v>33</v>
      </c>
      <c r="H438" t="s">
        <v>45</v>
      </c>
      <c r="I438" t="s">
        <v>33</v>
      </c>
      <c r="J438" t="s">
        <v>20</v>
      </c>
      <c r="K438" t="s">
        <v>45</v>
      </c>
      <c r="L438" t="s">
        <v>295</v>
      </c>
      <c r="M438" t="s">
        <v>244</v>
      </c>
      <c r="N438" t="s">
        <v>23</v>
      </c>
      <c r="O438" t="s">
        <v>159</v>
      </c>
      <c r="P438" t="str">
        <f>IF(IPL_Matches_2008_2020[[#This Row],[winner]]=IPL_Matches_2008_2020[[#This Row],[toss_winner]],"Yes","No")</f>
        <v>No</v>
      </c>
    </row>
    <row r="439" spans="1:16" x14ac:dyDescent="0.3">
      <c r="A439">
        <v>392186</v>
      </c>
      <c r="B439" t="s">
        <v>42</v>
      </c>
      <c r="C439" s="1">
        <v>39924</v>
      </c>
      <c r="D439">
        <v>2009</v>
      </c>
      <c r="E439" t="s">
        <v>92</v>
      </c>
      <c r="F439" t="s">
        <v>44</v>
      </c>
      <c r="G439" t="s">
        <v>19</v>
      </c>
      <c r="H439" t="s">
        <v>33</v>
      </c>
      <c r="I439" t="s">
        <v>33</v>
      </c>
      <c r="J439" t="s">
        <v>29</v>
      </c>
      <c r="K439" t="s">
        <v>33</v>
      </c>
      <c r="L439" t="s">
        <v>295</v>
      </c>
      <c r="M439" t="s">
        <v>296</v>
      </c>
      <c r="N439" t="s">
        <v>23</v>
      </c>
      <c r="O439" t="s">
        <v>159</v>
      </c>
      <c r="P439" t="str">
        <f>IF(IPL_Matches_2008_2020[[#This Row],[winner]]=IPL_Matches_2008_2020[[#This Row],[toss_winner]],"Yes","No")</f>
        <v>Yes</v>
      </c>
    </row>
    <row r="440" spans="1:16" x14ac:dyDescent="0.3">
      <c r="A440">
        <v>392214</v>
      </c>
      <c r="B440" t="s">
        <v>46</v>
      </c>
      <c r="C440" s="1">
        <v>39940</v>
      </c>
      <c r="D440">
        <v>2009</v>
      </c>
      <c r="E440" t="s">
        <v>171</v>
      </c>
      <c r="F440" t="s">
        <v>48</v>
      </c>
      <c r="G440" t="s">
        <v>45</v>
      </c>
      <c r="H440" t="s">
        <v>19</v>
      </c>
      <c r="I440" t="s">
        <v>45</v>
      </c>
      <c r="J440" t="s">
        <v>20</v>
      </c>
      <c r="K440" t="s">
        <v>45</v>
      </c>
      <c r="L440" t="s">
        <v>295</v>
      </c>
      <c r="M440" t="s">
        <v>297</v>
      </c>
      <c r="N440" t="s">
        <v>23</v>
      </c>
      <c r="O440" t="s">
        <v>159</v>
      </c>
      <c r="P440" t="str">
        <f>IF(IPL_Matches_2008_2020[[#This Row],[winner]]=IPL_Matches_2008_2020[[#This Row],[toss_winner]],"Yes","No")</f>
        <v>Yes</v>
      </c>
    </row>
    <row r="441" spans="1:16" x14ac:dyDescent="0.3">
      <c r="A441">
        <v>501245</v>
      </c>
      <c r="B441" t="s">
        <v>30</v>
      </c>
      <c r="C441" s="1">
        <v>40670</v>
      </c>
      <c r="D441">
        <v>2011</v>
      </c>
      <c r="E441" t="s">
        <v>269</v>
      </c>
      <c r="F441" t="s">
        <v>32</v>
      </c>
      <c r="G441" t="s">
        <v>33</v>
      </c>
      <c r="H441" t="s">
        <v>45</v>
      </c>
      <c r="I441" t="s">
        <v>45</v>
      </c>
      <c r="J441" t="s">
        <v>20</v>
      </c>
      <c r="K441" t="s">
        <v>33</v>
      </c>
      <c r="L441" t="s">
        <v>295</v>
      </c>
      <c r="M441" t="s">
        <v>246</v>
      </c>
      <c r="N441" t="s">
        <v>23</v>
      </c>
      <c r="O441" t="s">
        <v>159</v>
      </c>
      <c r="P441" t="str">
        <f>IF(IPL_Matches_2008_2020[[#This Row],[winner]]=IPL_Matches_2008_2020[[#This Row],[toss_winner]],"Yes","No")</f>
        <v>No</v>
      </c>
    </row>
    <row r="442" spans="1:16" x14ac:dyDescent="0.3">
      <c r="A442">
        <v>829743</v>
      </c>
      <c r="B442" t="s">
        <v>116</v>
      </c>
      <c r="C442" s="1">
        <v>42116</v>
      </c>
      <c r="D442">
        <v>2015</v>
      </c>
      <c r="E442" t="s">
        <v>114</v>
      </c>
      <c r="F442" t="s">
        <v>118</v>
      </c>
      <c r="G442" t="s">
        <v>101</v>
      </c>
      <c r="H442" t="s">
        <v>33</v>
      </c>
      <c r="I442" t="s">
        <v>33</v>
      </c>
      <c r="J442" t="s">
        <v>29</v>
      </c>
      <c r="K442" t="s">
        <v>101</v>
      </c>
      <c r="L442" t="s">
        <v>295</v>
      </c>
      <c r="M442" t="s">
        <v>298</v>
      </c>
      <c r="N442" t="s">
        <v>23</v>
      </c>
      <c r="O442" t="s">
        <v>159</v>
      </c>
      <c r="P442" t="str">
        <f>IF(IPL_Matches_2008_2020[[#This Row],[winner]]=IPL_Matches_2008_2020[[#This Row],[toss_winner]],"Yes","No")</f>
        <v>No</v>
      </c>
    </row>
    <row r="443" spans="1:16" x14ac:dyDescent="0.3">
      <c r="A443">
        <v>980943</v>
      </c>
      <c r="B443" t="s">
        <v>81</v>
      </c>
      <c r="C443" s="1">
        <v>42486</v>
      </c>
      <c r="D443">
        <v>2016</v>
      </c>
      <c r="E443" t="s">
        <v>299</v>
      </c>
      <c r="F443" t="s">
        <v>83</v>
      </c>
      <c r="G443" t="s">
        <v>101</v>
      </c>
      <c r="H443" t="s">
        <v>126</v>
      </c>
      <c r="I443" t="s">
        <v>126</v>
      </c>
      <c r="J443" t="s">
        <v>29</v>
      </c>
      <c r="K443" t="s">
        <v>126</v>
      </c>
      <c r="L443" t="s">
        <v>295</v>
      </c>
      <c r="M443" t="s">
        <v>300</v>
      </c>
      <c r="N443" t="s">
        <v>23</v>
      </c>
      <c r="O443" t="s">
        <v>159</v>
      </c>
      <c r="P443" t="str">
        <f>IF(IPL_Matches_2008_2020[[#This Row],[winner]]=IPL_Matches_2008_2020[[#This Row],[toss_winner]],"Yes","No")</f>
        <v>Yes</v>
      </c>
    </row>
    <row r="444" spans="1:16" x14ac:dyDescent="0.3">
      <c r="A444">
        <v>980997</v>
      </c>
      <c r="B444" t="s">
        <v>116</v>
      </c>
      <c r="C444" s="1">
        <v>42507</v>
      </c>
      <c r="D444">
        <v>2016</v>
      </c>
      <c r="E444" t="s">
        <v>299</v>
      </c>
      <c r="F444" t="s">
        <v>118</v>
      </c>
      <c r="G444" t="s">
        <v>126</v>
      </c>
      <c r="H444" t="s">
        <v>41</v>
      </c>
      <c r="I444" t="s">
        <v>126</v>
      </c>
      <c r="J444" t="s">
        <v>29</v>
      </c>
      <c r="K444" t="s">
        <v>126</v>
      </c>
      <c r="L444" t="s">
        <v>295</v>
      </c>
      <c r="M444" t="s">
        <v>301</v>
      </c>
      <c r="N444" t="s">
        <v>23</v>
      </c>
      <c r="O444" t="s">
        <v>159</v>
      </c>
      <c r="P444" t="str">
        <f>IF(IPL_Matches_2008_2020[[#This Row],[winner]]=IPL_Matches_2008_2020[[#This Row],[toss_winner]],"Yes","No")</f>
        <v>Yes</v>
      </c>
    </row>
    <row r="445" spans="1:16" x14ac:dyDescent="0.3">
      <c r="A445">
        <v>980999</v>
      </c>
      <c r="B445" t="s">
        <v>25</v>
      </c>
      <c r="C445" s="1">
        <v>42508</v>
      </c>
      <c r="D445">
        <v>2016</v>
      </c>
      <c r="E445" t="s">
        <v>128</v>
      </c>
      <c r="F445" t="s">
        <v>27</v>
      </c>
      <c r="G445" t="s">
        <v>28</v>
      </c>
      <c r="H445" t="s">
        <v>19</v>
      </c>
      <c r="I445" t="s">
        <v>19</v>
      </c>
      <c r="J445" t="s">
        <v>29</v>
      </c>
      <c r="K445" t="s">
        <v>28</v>
      </c>
      <c r="L445" t="s">
        <v>295</v>
      </c>
      <c r="M445" t="s">
        <v>302</v>
      </c>
      <c r="N445" t="s">
        <v>23</v>
      </c>
      <c r="O445" t="s">
        <v>159</v>
      </c>
      <c r="P445" t="str">
        <f>IF(IPL_Matches_2008_2020[[#This Row],[winner]]=IPL_Matches_2008_2020[[#This Row],[toss_winner]],"Yes","No")</f>
        <v>No</v>
      </c>
    </row>
    <row r="446" spans="1:16" x14ac:dyDescent="0.3">
      <c r="A446">
        <v>1136566</v>
      </c>
      <c r="B446" t="s">
        <v>15</v>
      </c>
      <c r="C446" s="1">
        <v>43201</v>
      </c>
      <c r="D446">
        <v>2018</v>
      </c>
      <c r="E446" t="s">
        <v>275</v>
      </c>
      <c r="F446" t="s">
        <v>17</v>
      </c>
      <c r="G446" t="s">
        <v>18</v>
      </c>
      <c r="H446" t="s">
        <v>41</v>
      </c>
      <c r="I446" t="s">
        <v>41</v>
      </c>
      <c r="J446" t="s">
        <v>29</v>
      </c>
      <c r="K446" t="s">
        <v>18</v>
      </c>
      <c r="L446" t="s">
        <v>295</v>
      </c>
      <c r="M446" t="s">
        <v>246</v>
      </c>
      <c r="N446" t="s">
        <v>23</v>
      </c>
      <c r="O446" t="s">
        <v>159</v>
      </c>
      <c r="P446" t="str">
        <f>IF(IPL_Matches_2008_2020[[#This Row],[winner]]=IPL_Matches_2008_2020[[#This Row],[toss_winner]],"Yes","No")</f>
        <v>No</v>
      </c>
    </row>
    <row r="447" spans="1:16" x14ac:dyDescent="0.3">
      <c r="A447">
        <v>1136592</v>
      </c>
      <c r="B447" t="s">
        <v>94</v>
      </c>
      <c r="C447" s="1">
        <v>43222</v>
      </c>
      <c r="D447">
        <v>2018</v>
      </c>
      <c r="E447" t="s">
        <v>152</v>
      </c>
      <c r="F447" t="s">
        <v>96</v>
      </c>
      <c r="G447" t="s">
        <v>41</v>
      </c>
      <c r="H447" t="s">
        <v>18</v>
      </c>
      <c r="I447" t="s">
        <v>18</v>
      </c>
      <c r="J447" t="s">
        <v>29</v>
      </c>
      <c r="K447" t="s">
        <v>41</v>
      </c>
      <c r="L447" t="s">
        <v>295</v>
      </c>
      <c r="M447" t="s">
        <v>248</v>
      </c>
      <c r="N447" t="s">
        <v>23</v>
      </c>
      <c r="O447" t="s">
        <v>159</v>
      </c>
      <c r="P447" t="str">
        <f>IF(IPL_Matches_2008_2020[[#This Row],[winner]]=IPL_Matches_2008_2020[[#This Row],[toss_winner]],"Yes","No")</f>
        <v>No</v>
      </c>
    </row>
    <row r="448" spans="1:16" x14ac:dyDescent="0.3">
      <c r="A448">
        <v>335982</v>
      </c>
      <c r="B448" t="s">
        <v>25</v>
      </c>
      <c r="C448" s="1">
        <v>39556</v>
      </c>
      <c r="D448">
        <v>2008</v>
      </c>
      <c r="E448" t="s">
        <v>160</v>
      </c>
      <c r="F448" t="s">
        <v>27</v>
      </c>
      <c r="G448" t="s">
        <v>28</v>
      </c>
      <c r="H448" t="s">
        <v>33</v>
      </c>
      <c r="I448" t="s">
        <v>28</v>
      </c>
      <c r="J448" t="s">
        <v>29</v>
      </c>
      <c r="K448" t="s">
        <v>33</v>
      </c>
      <c r="L448" t="s">
        <v>295</v>
      </c>
      <c r="M448" t="s">
        <v>303</v>
      </c>
      <c r="N448" t="s">
        <v>23</v>
      </c>
      <c r="O448" t="s">
        <v>24</v>
      </c>
      <c r="P448" t="str">
        <f>IF(IPL_Matches_2008_2020[[#This Row],[winner]]=IPL_Matches_2008_2020[[#This Row],[toss_winner]],"Yes","No")</f>
        <v>No</v>
      </c>
    </row>
    <row r="449" spans="1:16" x14ac:dyDescent="0.3">
      <c r="A449">
        <v>335983</v>
      </c>
      <c r="B449" t="s">
        <v>34</v>
      </c>
      <c r="C449" s="1">
        <v>39557</v>
      </c>
      <c r="D449">
        <v>2008</v>
      </c>
      <c r="E449" t="s">
        <v>221</v>
      </c>
      <c r="F449" t="s">
        <v>36</v>
      </c>
      <c r="G449" t="s">
        <v>19</v>
      </c>
      <c r="H449" t="s">
        <v>45</v>
      </c>
      <c r="I449" t="s">
        <v>45</v>
      </c>
      <c r="J449" t="s">
        <v>20</v>
      </c>
      <c r="K449" t="s">
        <v>45</v>
      </c>
      <c r="L449" t="s">
        <v>295</v>
      </c>
      <c r="M449" t="s">
        <v>304</v>
      </c>
      <c r="N449" t="s">
        <v>23</v>
      </c>
      <c r="O449" t="s">
        <v>24</v>
      </c>
      <c r="P449" t="str">
        <f>IF(IPL_Matches_2008_2020[[#This Row],[winner]]=IPL_Matches_2008_2020[[#This Row],[toss_winner]],"Yes","No")</f>
        <v>Yes</v>
      </c>
    </row>
    <row r="450" spans="1:16" x14ac:dyDescent="0.3">
      <c r="A450">
        <v>335989</v>
      </c>
      <c r="B450" t="s">
        <v>68</v>
      </c>
      <c r="C450" s="1">
        <v>39561</v>
      </c>
      <c r="D450">
        <v>2008</v>
      </c>
      <c r="E450" t="s">
        <v>171</v>
      </c>
      <c r="F450" t="s">
        <v>70</v>
      </c>
      <c r="G450" t="s">
        <v>45</v>
      </c>
      <c r="H450" t="s">
        <v>64</v>
      </c>
      <c r="I450" t="s">
        <v>64</v>
      </c>
      <c r="J450" t="s">
        <v>29</v>
      </c>
      <c r="K450" t="s">
        <v>45</v>
      </c>
      <c r="L450" t="s">
        <v>295</v>
      </c>
      <c r="M450" t="s">
        <v>22</v>
      </c>
      <c r="N450" t="s">
        <v>23</v>
      </c>
      <c r="O450" t="s">
        <v>24</v>
      </c>
      <c r="P450" t="str">
        <f>IF(IPL_Matches_2008_2020[[#This Row],[winner]]=IPL_Matches_2008_2020[[#This Row],[toss_winner]],"Yes","No")</f>
        <v>No</v>
      </c>
    </row>
    <row r="451" spans="1:16" x14ac:dyDescent="0.3">
      <c r="A451">
        <v>335991</v>
      </c>
      <c r="B451" t="s">
        <v>34</v>
      </c>
      <c r="C451" s="1">
        <v>39563</v>
      </c>
      <c r="D451">
        <v>2008</v>
      </c>
      <c r="E451" t="s">
        <v>63</v>
      </c>
      <c r="F451" t="s">
        <v>36</v>
      </c>
      <c r="G451" t="s">
        <v>19</v>
      </c>
      <c r="H451" t="s">
        <v>64</v>
      </c>
      <c r="I451" t="s">
        <v>64</v>
      </c>
      <c r="J451" t="s">
        <v>29</v>
      </c>
      <c r="K451" t="s">
        <v>19</v>
      </c>
      <c r="L451" t="s">
        <v>295</v>
      </c>
      <c r="M451" t="s">
        <v>305</v>
      </c>
      <c r="N451" t="s">
        <v>23</v>
      </c>
      <c r="O451" t="s">
        <v>24</v>
      </c>
      <c r="P451" t="str">
        <f>IF(IPL_Matches_2008_2020[[#This Row],[winner]]=IPL_Matches_2008_2020[[#This Row],[toss_winner]],"Yes","No")</f>
        <v>No</v>
      </c>
    </row>
    <row r="452" spans="1:16" x14ac:dyDescent="0.3">
      <c r="A452">
        <v>335996</v>
      </c>
      <c r="B452" t="s">
        <v>25</v>
      </c>
      <c r="C452" s="1">
        <v>39566</v>
      </c>
      <c r="D452">
        <v>2008</v>
      </c>
      <c r="E452" t="s">
        <v>72</v>
      </c>
      <c r="F452" t="s">
        <v>27</v>
      </c>
      <c r="G452" t="s">
        <v>28</v>
      </c>
      <c r="H452" t="s">
        <v>45</v>
      </c>
      <c r="I452" t="s">
        <v>45</v>
      </c>
      <c r="J452" t="s">
        <v>20</v>
      </c>
      <c r="K452" t="s">
        <v>45</v>
      </c>
      <c r="L452" t="s">
        <v>295</v>
      </c>
      <c r="M452" t="s">
        <v>306</v>
      </c>
      <c r="N452" t="s">
        <v>23</v>
      </c>
      <c r="O452" t="s">
        <v>24</v>
      </c>
      <c r="P452" t="str">
        <f>IF(IPL_Matches_2008_2020[[#This Row],[winner]]=IPL_Matches_2008_2020[[#This Row],[toss_winner]],"Yes","No")</f>
        <v>Yes</v>
      </c>
    </row>
    <row r="453" spans="1:16" x14ac:dyDescent="0.3">
      <c r="A453">
        <v>335998</v>
      </c>
      <c r="B453" t="s">
        <v>94</v>
      </c>
      <c r="C453" s="1">
        <v>39568</v>
      </c>
      <c r="D453">
        <v>2008</v>
      </c>
      <c r="E453" t="s">
        <v>307</v>
      </c>
      <c r="F453" t="s">
        <v>96</v>
      </c>
      <c r="G453" t="s">
        <v>41</v>
      </c>
      <c r="H453" t="s">
        <v>28</v>
      </c>
      <c r="I453" t="s">
        <v>28</v>
      </c>
      <c r="J453" t="s">
        <v>29</v>
      </c>
      <c r="K453" t="s">
        <v>41</v>
      </c>
      <c r="L453" t="s">
        <v>295</v>
      </c>
      <c r="M453" t="s">
        <v>246</v>
      </c>
      <c r="N453" t="s">
        <v>23</v>
      </c>
      <c r="O453" t="s">
        <v>24</v>
      </c>
      <c r="P453" t="str">
        <f>IF(IPL_Matches_2008_2020[[#This Row],[winner]]=IPL_Matches_2008_2020[[#This Row],[toss_winner]],"Yes","No")</f>
        <v>No</v>
      </c>
    </row>
    <row r="454" spans="1:16" x14ac:dyDescent="0.3">
      <c r="A454">
        <v>336000</v>
      </c>
      <c r="B454" t="s">
        <v>15</v>
      </c>
      <c r="C454" s="1">
        <v>39569</v>
      </c>
      <c r="D454">
        <v>2008</v>
      </c>
      <c r="E454" t="s">
        <v>308</v>
      </c>
      <c r="F454" t="s">
        <v>17</v>
      </c>
      <c r="G454" t="s">
        <v>18</v>
      </c>
      <c r="H454" t="s">
        <v>33</v>
      </c>
      <c r="I454" t="s">
        <v>18</v>
      </c>
      <c r="J454" t="s">
        <v>20</v>
      </c>
      <c r="K454" t="s">
        <v>18</v>
      </c>
      <c r="L454" t="s">
        <v>295</v>
      </c>
      <c r="M454" t="s">
        <v>309</v>
      </c>
      <c r="N454" t="s">
        <v>23</v>
      </c>
      <c r="O454" t="s">
        <v>24</v>
      </c>
      <c r="P454" t="str">
        <f>IF(IPL_Matches_2008_2020[[#This Row],[winner]]=IPL_Matches_2008_2020[[#This Row],[toss_winner]],"Yes","No")</f>
        <v>Yes</v>
      </c>
    </row>
    <row r="455" spans="1:16" x14ac:dyDescent="0.3">
      <c r="A455">
        <v>336003</v>
      </c>
      <c r="B455" t="s">
        <v>34</v>
      </c>
      <c r="C455" s="1">
        <v>39571</v>
      </c>
      <c r="D455">
        <v>2008</v>
      </c>
      <c r="E455" t="s">
        <v>272</v>
      </c>
      <c r="F455" t="s">
        <v>36</v>
      </c>
      <c r="G455" t="s">
        <v>19</v>
      </c>
      <c r="H455" t="s">
        <v>33</v>
      </c>
      <c r="I455" t="s">
        <v>19</v>
      </c>
      <c r="J455" t="s">
        <v>20</v>
      </c>
      <c r="K455" t="s">
        <v>19</v>
      </c>
      <c r="L455" t="s">
        <v>295</v>
      </c>
      <c r="M455" t="s">
        <v>243</v>
      </c>
      <c r="N455" t="s">
        <v>23</v>
      </c>
      <c r="O455" t="s">
        <v>24</v>
      </c>
      <c r="P455" t="str">
        <f>IF(IPL_Matches_2008_2020[[#This Row],[winner]]=IPL_Matches_2008_2020[[#This Row],[toss_winner]],"Yes","No")</f>
        <v>Yes</v>
      </c>
    </row>
    <row r="456" spans="1:16" x14ac:dyDescent="0.3">
      <c r="A456">
        <v>336004</v>
      </c>
      <c r="B456" t="s">
        <v>87</v>
      </c>
      <c r="C456" s="1">
        <v>39572</v>
      </c>
      <c r="D456">
        <v>2008</v>
      </c>
      <c r="E456" t="s">
        <v>251</v>
      </c>
      <c r="F456" t="s">
        <v>89</v>
      </c>
      <c r="G456" t="s">
        <v>64</v>
      </c>
      <c r="H456" t="s">
        <v>41</v>
      </c>
      <c r="I456" t="s">
        <v>41</v>
      </c>
      <c r="J456" t="s">
        <v>29</v>
      </c>
      <c r="K456" t="s">
        <v>64</v>
      </c>
      <c r="L456" t="s">
        <v>295</v>
      </c>
      <c r="M456" t="s">
        <v>310</v>
      </c>
      <c r="N456" t="s">
        <v>23</v>
      </c>
      <c r="O456" t="s">
        <v>24</v>
      </c>
      <c r="P456" t="str">
        <f>IF(IPL_Matches_2008_2020[[#This Row],[winner]]=IPL_Matches_2008_2020[[#This Row],[toss_winner]],"Yes","No")</f>
        <v>No</v>
      </c>
    </row>
    <row r="457" spans="1:16" x14ac:dyDescent="0.3">
      <c r="A457">
        <v>336010</v>
      </c>
      <c r="B457" t="s">
        <v>30</v>
      </c>
      <c r="C457" s="1">
        <v>39576</v>
      </c>
      <c r="D457">
        <v>2008</v>
      </c>
      <c r="E457" t="s">
        <v>311</v>
      </c>
      <c r="F457" t="s">
        <v>32</v>
      </c>
      <c r="G457" t="s">
        <v>33</v>
      </c>
      <c r="H457" t="s">
        <v>28</v>
      </c>
      <c r="I457" t="s">
        <v>33</v>
      </c>
      <c r="J457" t="s">
        <v>20</v>
      </c>
      <c r="K457" t="s">
        <v>33</v>
      </c>
      <c r="L457" t="s">
        <v>295</v>
      </c>
      <c r="M457" t="s">
        <v>213</v>
      </c>
      <c r="N457" t="s">
        <v>23</v>
      </c>
      <c r="O457" t="s">
        <v>24</v>
      </c>
      <c r="P457" t="str">
        <f>IF(IPL_Matches_2008_2020[[#This Row],[winner]]=IPL_Matches_2008_2020[[#This Row],[toss_winner]],"Yes","No")</f>
        <v>Yes</v>
      </c>
    </row>
    <row r="458" spans="1:16" x14ac:dyDescent="0.3">
      <c r="A458">
        <v>336013</v>
      </c>
      <c r="B458" t="s">
        <v>68</v>
      </c>
      <c r="C458" s="1">
        <v>39578</v>
      </c>
      <c r="D458">
        <v>2008</v>
      </c>
      <c r="E458" t="s">
        <v>267</v>
      </c>
      <c r="F458" t="s">
        <v>70</v>
      </c>
      <c r="G458" t="s">
        <v>45</v>
      </c>
      <c r="H458" t="s">
        <v>19</v>
      </c>
      <c r="I458" t="s">
        <v>19</v>
      </c>
      <c r="J458" t="s">
        <v>29</v>
      </c>
      <c r="K458" t="s">
        <v>45</v>
      </c>
      <c r="L458" t="s">
        <v>295</v>
      </c>
      <c r="M458" t="s">
        <v>312</v>
      </c>
      <c r="N458" t="s">
        <v>23</v>
      </c>
      <c r="O458" t="s">
        <v>24</v>
      </c>
      <c r="P458" t="str">
        <f>IF(IPL_Matches_2008_2020[[#This Row],[winner]]=IPL_Matches_2008_2020[[#This Row],[toss_winner]],"Yes","No")</f>
        <v>No</v>
      </c>
    </row>
    <row r="459" spans="1:16" x14ac:dyDescent="0.3">
      <c r="A459">
        <v>336014</v>
      </c>
      <c r="B459" t="s">
        <v>81</v>
      </c>
      <c r="C459" s="1">
        <v>39579</v>
      </c>
      <c r="D459">
        <v>2008</v>
      </c>
      <c r="E459" t="s">
        <v>311</v>
      </c>
      <c r="F459" t="s">
        <v>83</v>
      </c>
      <c r="G459" t="s">
        <v>37</v>
      </c>
      <c r="H459" t="s">
        <v>33</v>
      </c>
      <c r="I459" t="s">
        <v>33</v>
      </c>
      <c r="J459" t="s">
        <v>20</v>
      </c>
      <c r="K459" t="s">
        <v>33</v>
      </c>
      <c r="L459" t="s">
        <v>295</v>
      </c>
      <c r="M459" t="s">
        <v>313</v>
      </c>
      <c r="N459" t="s">
        <v>23</v>
      </c>
      <c r="O459" t="s">
        <v>24</v>
      </c>
      <c r="P459" t="str">
        <f>IF(IPL_Matches_2008_2020[[#This Row],[winner]]=IPL_Matches_2008_2020[[#This Row],[toss_winner]],"Yes","No")</f>
        <v>Yes</v>
      </c>
    </row>
    <row r="460" spans="1:16" x14ac:dyDescent="0.3">
      <c r="A460">
        <v>336017</v>
      </c>
      <c r="B460" t="s">
        <v>30</v>
      </c>
      <c r="C460" s="1">
        <v>39581</v>
      </c>
      <c r="D460">
        <v>2008</v>
      </c>
      <c r="E460" t="s">
        <v>314</v>
      </c>
      <c r="F460" t="s">
        <v>32</v>
      </c>
      <c r="G460" t="s">
        <v>33</v>
      </c>
      <c r="H460" t="s">
        <v>41</v>
      </c>
      <c r="I460" t="s">
        <v>33</v>
      </c>
      <c r="J460" t="s">
        <v>20</v>
      </c>
      <c r="K460" t="s">
        <v>33</v>
      </c>
      <c r="L460" t="s">
        <v>295</v>
      </c>
      <c r="M460" t="s">
        <v>313</v>
      </c>
      <c r="N460" t="s">
        <v>23</v>
      </c>
      <c r="O460" t="s">
        <v>24</v>
      </c>
      <c r="P460" t="str">
        <f>IF(IPL_Matches_2008_2020[[#This Row],[winner]]=IPL_Matches_2008_2020[[#This Row],[toss_winner]],"Yes","No")</f>
        <v>Yes</v>
      </c>
    </row>
    <row r="461" spans="1:16" x14ac:dyDescent="0.3">
      <c r="A461">
        <v>336019</v>
      </c>
      <c r="B461" t="s">
        <v>34</v>
      </c>
      <c r="C461" s="1">
        <v>39596</v>
      </c>
      <c r="D461">
        <v>2008</v>
      </c>
      <c r="E461" t="s">
        <v>35</v>
      </c>
      <c r="F461" t="s">
        <v>36</v>
      </c>
      <c r="G461" t="s">
        <v>19</v>
      </c>
      <c r="H461" t="s">
        <v>18</v>
      </c>
      <c r="I461" t="s">
        <v>18</v>
      </c>
      <c r="J461" t="s">
        <v>29</v>
      </c>
      <c r="K461" t="s">
        <v>19</v>
      </c>
      <c r="L461" t="s">
        <v>295</v>
      </c>
      <c r="M461" t="s">
        <v>315</v>
      </c>
      <c r="N461" t="s">
        <v>23</v>
      </c>
      <c r="O461" t="s">
        <v>24</v>
      </c>
      <c r="P461" t="str">
        <f>IF(IPL_Matches_2008_2020[[#This Row],[winner]]=IPL_Matches_2008_2020[[#This Row],[toss_winner]],"Yes","No")</f>
        <v>No</v>
      </c>
    </row>
    <row r="462" spans="1:16" x14ac:dyDescent="0.3">
      <c r="A462">
        <v>336020</v>
      </c>
      <c r="B462" t="s">
        <v>94</v>
      </c>
      <c r="C462" s="1">
        <v>39583</v>
      </c>
      <c r="D462">
        <v>2008</v>
      </c>
      <c r="E462" t="s">
        <v>88</v>
      </c>
      <c r="F462" t="s">
        <v>96</v>
      </c>
      <c r="G462" t="s">
        <v>41</v>
      </c>
      <c r="H462" t="s">
        <v>37</v>
      </c>
      <c r="I462" t="s">
        <v>37</v>
      </c>
      <c r="J462" t="s">
        <v>29</v>
      </c>
      <c r="K462" t="s">
        <v>41</v>
      </c>
      <c r="L462" t="s">
        <v>295</v>
      </c>
      <c r="M462" t="s">
        <v>297</v>
      </c>
      <c r="N462" t="s">
        <v>23</v>
      </c>
      <c r="O462" t="s">
        <v>24</v>
      </c>
      <c r="P462" t="str">
        <f>IF(IPL_Matches_2008_2020[[#This Row],[winner]]=IPL_Matches_2008_2020[[#This Row],[toss_winner]],"Yes","No")</f>
        <v>No</v>
      </c>
    </row>
    <row r="463" spans="1:16" x14ac:dyDescent="0.3">
      <c r="A463">
        <v>336023</v>
      </c>
      <c r="B463" t="s">
        <v>15</v>
      </c>
      <c r="C463" s="1">
        <v>39585</v>
      </c>
      <c r="D463">
        <v>2008</v>
      </c>
      <c r="E463" t="s">
        <v>316</v>
      </c>
      <c r="F463" t="s">
        <v>17</v>
      </c>
      <c r="G463" t="s">
        <v>18</v>
      </c>
      <c r="H463" t="s">
        <v>28</v>
      </c>
      <c r="I463" t="s">
        <v>28</v>
      </c>
      <c r="J463" t="s">
        <v>29</v>
      </c>
      <c r="K463" t="s">
        <v>18</v>
      </c>
      <c r="L463" t="s">
        <v>295</v>
      </c>
      <c r="M463" t="s">
        <v>317</v>
      </c>
      <c r="N463" t="s">
        <v>23</v>
      </c>
      <c r="O463" t="s">
        <v>24</v>
      </c>
      <c r="P463" t="str">
        <f>IF(IPL_Matches_2008_2020[[#This Row],[winner]]=IPL_Matches_2008_2020[[#This Row],[toss_winner]],"Yes","No")</f>
        <v>No</v>
      </c>
    </row>
    <row r="464" spans="1:16" x14ac:dyDescent="0.3">
      <c r="A464">
        <v>336024</v>
      </c>
      <c r="B464" t="s">
        <v>81</v>
      </c>
      <c r="C464" s="1">
        <v>39586</v>
      </c>
      <c r="D464">
        <v>2008</v>
      </c>
      <c r="E464" t="s">
        <v>288</v>
      </c>
      <c r="F464" t="s">
        <v>83</v>
      </c>
      <c r="G464" t="s">
        <v>37</v>
      </c>
      <c r="H464" t="s">
        <v>64</v>
      </c>
      <c r="I464" t="s">
        <v>37</v>
      </c>
      <c r="J464" t="s">
        <v>29</v>
      </c>
      <c r="K464" t="s">
        <v>64</v>
      </c>
      <c r="L464" t="s">
        <v>295</v>
      </c>
      <c r="M464" t="s">
        <v>318</v>
      </c>
      <c r="N464" t="s">
        <v>23</v>
      </c>
      <c r="O464" t="s">
        <v>24</v>
      </c>
      <c r="P464" t="str">
        <f>IF(IPL_Matches_2008_2020[[#This Row],[winner]]=IPL_Matches_2008_2020[[#This Row],[toss_winner]],"Yes","No")</f>
        <v>No</v>
      </c>
    </row>
    <row r="465" spans="1:16" x14ac:dyDescent="0.3">
      <c r="A465">
        <v>336028</v>
      </c>
      <c r="B465" t="s">
        <v>87</v>
      </c>
      <c r="C465" s="1">
        <v>39589</v>
      </c>
      <c r="D465">
        <v>2008</v>
      </c>
      <c r="E465" t="s">
        <v>35</v>
      </c>
      <c r="F465" t="s">
        <v>91</v>
      </c>
      <c r="G465" t="s">
        <v>64</v>
      </c>
      <c r="H465" t="s">
        <v>19</v>
      </c>
      <c r="I465" t="s">
        <v>64</v>
      </c>
      <c r="J465" t="s">
        <v>29</v>
      </c>
      <c r="K465" t="s">
        <v>19</v>
      </c>
      <c r="L465" t="s">
        <v>295</v>
      </c>
      <c r="M465" t="s">
        <v>283</v>
      </c>
      <c r="N465" t="s">
        <v>23</v>
      </c>
      <c r="O465" t="s">
        <v>24</v>
      </c>
      <c r="P465" t="str">
        <f>IF(IPL_Matches_2008_2020[[#This Row],[winner]]=IPL_Matches_2008_2020[[#This Row],[toss_winner]],"Yes","No")</f>
        <v>No</v>
      </c>
    </row>
    <row r="466" spans="1:16" x14ac:dyDescent="0.3">
      <c r="A466">
        <v>336029</v>
      </c>
      <c r="B466" t="s">
        <v>68</v>
      </c>
      <c r="C466" s="1">
        <v>39589</v>
      </c>
      <c r="D466">
        <v>2008</v>
      </c>
      <c r="E466" t="s">
        <v>263</v>
      </c>
      <c r="F466" t="s">
        <v>70</v>
      </c>
      <c r="G466" t="s">
        <v>45</v>
      </c>
      <c r="H466" t="s">
        <v>28</v>
      </c>
      <c r="I466" t="s">
        <v>28</v>
      </c>
      <c r="J466" t="s">
        <v>20</v>
      </c>
      <c r="K466" t="s">
        <v>28</v>
      </c>
      <c r="L466" t="s">
        <v>295</v>
      </c>
      <c r="M466" t="s">
        <v>319</v>
      </c>
      <c r="N466" t="s">
        <v>23</v>
      </c>
      <c r="O466" t="s">
        <v>24</v>
      </c>
      <c r="P466" t="str">
        <f>IF(IPL_Matches_2008_2020[[#This Row],[winner]]=IPL_Matches_2008_2020[[#This Row],[toss_winner]],"Yes","No")</f>
        <v>Yes</v>
      </c>
    </row>
    <row r="467" spans="1:16" x14ac:dyDescent="0.3">
      <c r="A467">
        <v>336033</v>
      </c>
      <c r="B467" t="s">
        <v>68</v>
      </c>
      <c r="C467" s="1">
        <v>39592</v>
      </c>
      <c r="D467">
        <v>2008</v>
      </c>
      <c r="E467" t="s">
        <v>320</v>
      </c>
      <c r="F467" t="s">
        <v>70</v>
      </c>
      <c r="G467" t="s">
        <v>45</v>
      </c>
      <c r="H467" t="s">
        <v>18</v>
      </c>
      <c r="I467" t="s">
        <v>18</v>
      </c>
      <c r="J467" t="s">
        <v>20</v>
      </c>
      <c r="K467" t="s">
        <v>18</v>
      </c>
      <c r="L467" t="s">
        <v>295</v>
      </c>
      <c r="M467" t="s">
        <v>246</v>
      </c>
      <c r="N467" t="s">
        <v>23</v>
      </c>
      <c r="O467" t="s">
        <v>24</v>
      </c>
      <c r="P467" t="str">
        <f>IF(IPL_Matches_2008_2020[[#This Row],[winner]]=IPL_Matches_2008_2020[[#This Row],[toss_winner]],"Yes","No")</f>
        <v>Yes</v>
      </c>
    </row>
    <row r="468" spans="1:16" x14ac:dyDescent="0.3">
      <c r="A468">
        <v>336034</v>
      </c>
      <c r="B468" t="s">
        <v>25</v>
      </c>
      <c r="C468" s="1">
        <v>39571</v>
      </c>
      <c r="D468">
        <v>2008</v>
      </c>
      <c r="E468" t="s">
        <v>231</v>
      </c>
      <c r="F468" t="s">
        <v>27</v>
      </c>
      <c r="G468" t="s">
        <v>28</v>
      </c>
      <c r="H468" t="s">
        <v>37</v>
      </c>
      <c r="I468" t="s">
        <v>37</v>
      </c>
      <c r="J468" t="s">
        <v>29</v>
      </c>
      <c r="K468" t="s">
        <v>28</v>
      </c>
      <c r="L468" t="s">
        <v>295</v>
      </c>
      <c r="M468" t="s">
        <v>244</v>
      </c>
      <c r="N468" t="s">
        <v>23</v>
      </c>
      <c r="O468" t="s">
        <v>24</v>
      </c>
      <c r="P468" t="str">
        <f>IF(IPL_Matches_2008_2020[[#This Row],[winner]]=IPL_Matches_2008_2020[[#This Row],[toss_winner]],"Yes","No")</f>
        <v>No</v>
      </c>
    </row>
    <row r="469" spans="1:16" x14ac:dyDescent="0.3">
      <c r="A469">
        <v>336038</v>
      </c>
      <c r="B469" t="s">
        <v>87</v>
      </c>
      <c r="C469" s="1">
        <v>39598</v>
      </c>
      <c r="D469">
        <v>2008</v>
      </c>
      <c r="E469" t="s">
        <v>16</v>
      </c>
      <c r="F469" t="s">
        <v>91</v>
      </c>
      <c r="G469" t="s">
        <v>41</v>
      </c>
      <c r="H469" t="s">
        <v>18</v>
      </c>
      <c r="I469" t="s">
        <v>41</v>
      </c>
      <c r="J469" t="s">
        <v>29</v>
      </c>
      <c r="K469" t="s">
        <v>18</v>
      </c>
      <c r="L469" t="s">
        <v>295</v>
      </c>
      <c r="M469" t="s">
        <v>321</v>
      </c>
      <c r="N469" t="s">
        <v>23</v>
      </c>
      <c r="O469" t="s">
        <v>24</v>
      </c>
      <c r="P469" t="str">
        <f>IF(IPL_Matches_2008_2020[[#This Row],[winner]]=IPL_Matches_2008_2020[[#This Row],[toss_winner]],"Yes","No")</f>
        <v>No</v>
      </c>
    </row>
    <row r="470" spans="1:16" x14ac:dyDescent="0.3">
      <c r="A470">
        <v>392181</v>
      </c>
      <c r="B470" t="s">
        <v>254</v>
      </c>
      <c r="C470" s="1">
        <v>39921</v>
      </c>
      <c r="D470">
        <v>2009</v>
      </c>
      <c r="E470" t="s">
        <v>175</v>
      </c>
      <c r="F470" t="s">
        <v>256</v>
      </c>
      <c r="G470" t="s">
        <v>45</v>
      </c>
      <c r="H470" t="s">
        <v>64</v>
      </c>
      <c r="I470" t="s">
        <v>45</v>
      </c>
      <c r="J470" t="s">
        <v>29</v>
      </c>
      <c r="K470" t="s">
        <v>64</v>
      </c>
      <c r="L470" t="s">
        <v>295</v>
      </c>
      <c r="M470" t="s">
        <v>301</v>
      </c>
      <c r="N470" t="s">
        <v>23</v>
      </c>
      <c r="O470" t="s">
        <v>24</v>
      </c>
      <c r="P470" t="str">
        <f>IF(IPL_Matches_2008_2020[[#This Row],[winner]]=IPL_Matches_2008_2020[[#This Row],[toss_winner]],"Yes","No")</f>
        <v>No</v>
      </c>
    </row>
    <row r="471" spans="1:16" x14ac:dyDescent="0.3">
      <c r="A471">
        <v>392182</v>
      </c>
      <c r="B471" t="s">
        <v>254</v>
      </c>
      <c r="C471" s="1">
        <v>39921</v>
      </c>
      <c r="D471">
        <v>2009</v>
      </c>
      <c r="E471" t="s">
        <v>322</v>
      </c>
      <c r="F471" t="s">
        <v>256</v>
      </c>
      <c r="G471" t="s">
        <v>28</v>
      </c>
      <c r="H471" t="s">
        <v>18</v>
      </c>
      <c r="I471" t="s">
        <v>28</v>
      </c>
      <c r="J471" t="s">
        <v>20</v>
      </c>
      <c r="K471" t="s">
        <v>28</v>
      </c>
      <c r="L471" t="s">
        <v>295</v>
      </c>
      <c r="M471" t="s">
        <v>323</v>
      </c>
      <c r="N471" t="s">
        <v>23</v>
      </c>
      <c r="O471" t="s">
        <v>24</v>
      </c>
      <c r="P471" t="str">
        <f>IF(IPL_Matches_2008_2020[[#This Row],[winner]]=IPL_Matches_2008_2020[[#This Row],[toss_winner]],"Yes","No")</f>
        <v>Yes</v>
      </c>
    </row>
    <row r="472" spans="1:16" x14ac:dyDescent="0.3">
      <c r="A472">
        <v>392185</v>
      </c>
      <c r="B472" t="s">
        <v>38</v>
      </c>
      <c r="C472" s="1">
        <v>39923</v>
      </c>
      <c r="D472">
        <v>2009</v>
      </c>
      <c r="E472" t="s">
        <v>324</v>
      </c>
      <c r="F472" t="s">
        <v>40</v>
      </c>
      <c r="G472" t="s">
        <v>28</v>
      </c>
      <c r="H472" t="s">
        <v>45</v>
      </c>
      <c r="I472" t="s">
        <v>45</v>
      </c>
      <c r="J472" t="s">
        <v>20</v>
      </c>
      <c r="K472" t="s">
        <v>45</v>
      </c>
      <c r="L472" t="s">
        <v>295</v>
      </c>
      <c r="M472" t="s">
        <v>325</v>
      </c>
      <c r="N472" t="s">
        <v>23</v>
      </c>
      <c r="O472" t="s">
        <v>24</v>
      </c>
      <c r="P472" t="str">
        <f>IF(IPL_Matches_2008_2020[[#This Row],[winner]]=IPL_Matches_2008_2020[[#This Row],[toss_winner]],"Yes","No")</f>
        <v>Yes</v>
      </c>
    </row>
    <row r="473" spans="1:16" x14ac:dyDescent="0.3">
      <c r="A473">
        <v>392188</v>
      </c>
      <c r="B473" t="s">
        <v>254</v>
      </c>
      <c r="C473" s="1">
        <v>39925</v>
      </c>
      <c r="D473">
        <v>2009</v>
      </c>
      <c r="E473" t="s">
        <v>57</v>
      </c>
      <c r="F473" t="s">
        <v>256</v>
      </c>
      <c r="G473" t="s">
        <v>28</v>
      </c>
      <c r="H473" t="s">
        <v>37</v>
      </c>
      <c r="I473" t="s">
        <v>37</v>
      </c>
      <c r="J473" t="s">
        <v>20</v>
      </c>
      <c r="K473" t="s">
        <v>37</v>
      </c>
      <c r="L473" t="s">
        <v>295</v>
      </c>
      <c r="M473" t="s">
        <v>326</v>
      </c>
      <c r="N473" t="s">
        <v>23</v>
      </c>
      <c r="O473" t="s">
        <v>24</v>
      </c>
      <c r="P473" t="str">
        <f>IF(IPL_Matches_2008_2020[[#This Row],[winner]]=IPL_Matches_2008_2020[[#This Row],[toss_winner]],"Yes","No")</f>
        <v>Yes</v>
      </c>
    </row>
    <row r="474" spans="1:16" x14ac:dyDescent="0.3">
      <c r="A474">
        <v>392189</v>
      </c>
      <c r="B474" t="s">
        <v>42</v>
      </c>
      <c r="C474" s="1">
        <v>39926</v>
      </c>
      <c r="D474">
        <v>2009</v>
      </c>
      <c r="E474" t="s">
        <v>75</v>
      </c>
      <c r="F474" t="s">
        <v>44</v>
      </c>
      <c r="G474" t="s">
        <v>45</v>
      </c>
      <c r="H474" t="s">
        <v>41</v>
      </c>
      <c r="I474" t="s">
        <v>41</v>
      </c>
      <c r="J474" t="s">
        <v>20</v>
      </c>
      <c r="K474" t="s">
        <v>41</v>
      </c>
      <c r="L474" t="s">
        <v>295</v>
      </c>
      <c r="M474" t="s">
        <v>243</v>
      </c>
      <c r="N474" t="s">
        <v>23</v>
      </c>
      <c r="O474" t="s">
        <v>24</v>
      </c>
      <c r="P474" t="str">
        <f>IF(IPL_Matches_2008_2020[[#This Row],[winner]]=IPL_Matches_2008_2020[[#This Row],[toss_winner]],"Yes","No")</f>
        <v>Yes</v>
      </c>
    </row>
    <row r="475" spans="1:16" x14ac:dyDescent="0.3">
      <c r="A475">
        <v>392192</v>
      </c>
      <c r="B475" t="s">
        <v>42</v>
      </c>
      <c r="C475" s="1">
        <v>39928</v>
      </c>
      <c r="D475">
        <v>2009</v>
      </c>
      <c r="E475" t="s">
        <v>327</v>
      </c>
      <c r="F475" t="s">
        <v>44</v>
      </c>
      <c r="G475" t="s">
        <v>37</v>
      </c>
      <c r="H475" t="s">
        <v>64</v>
      </c>
      <c r="I475" t="s">
        <v>37</v>
      </c>
      <c r="J475" t="s">
        <v>20</v>
      </c>
      <c r="K475" t="s">
        <v>37</v>
      </c>
      <c r="L475" t="s">
        <v>295</v>
      </c>
      <c r="M475" t="s">
        <v>297</v>
      </c>
      <c r="N475" t="s">
        <v>23</v>
      </c>
      <c r="O475" t="s">
        <v>24</v>
      </c>
      <c r="P475" t="str">
        <f>IF(IPL_Matches_2008_2020[[#This Row],[winner]]=IPL_Matches_2008_2020[[#This Row],[toss_winner]],"Yes","No")</f>
        <v>Yes</v>
      </c>
    </row>
    <row r="476" spans="1:16" x14ac:dyDescent="0.3">
      <c r="A476">
        <v>392195</v>
      </c>
      <c r="B476" t="s">
        <v>254</v>
      </c>
      <c r="C476" s="1">
        <v>39929</v>
      </c>
      <c r="D476">
        <v>2009</v>
      </c>
      <c r="E476" t="s">
        <v>63</v>
      </c>
      <c r="F476" t="s">
        <v>256</v>
      </c>
      <c r="G476" t="s">
        <v>19</v>
      </c>
      <c r="H476" t="s">
        <v>18</v>
      </c>
      <c r="I476" t="s">
        <v>19</v>
      </c>
      <c r="J476" t="s">
        <v>20</v>
      </c>
      <c r="K476" t="s">
        <v>19</v>
      </c>
      <c r="L476" t="s">
        <v>295</v>
      </c>
      <c r="M476" t="s">
        <v>328</v>
      </c>
      <c r="N476" t="s">
        <v>23</v>
      </c>
      <c r="O476" t="s">
        <v>24</v>
      </c>
      <c r="P476" t="str">
        <f>IF(IPL_Matches_2008_2020[[#This Row],[winner]]=IPL_Matches_2008_2020[[#This Row],[toss_winner]],"Yes","No")</f>
        <v>Yes</v>
      </c>
    </row>
    <row r="477" spans="1:16" x14ac:dyDescent="0.3">
      <c r="A477">
        <v>392197</v>
      </c>
      <c r="B477" t="s">
        <v>38</v>
      </c>
      <c r="C477" s="1">
        <v>39930</v>
      </c>
      <c r="D477">
        <v>2009</v>
      </c>
      <c r="E477" t="s">
        <v>175</v>
      </c>
      <c r="F477" t="s">
        <v>40</v>
      </c>
      <c r="G477" t="s">
        <v>33</v>
      </c>
      <c r="H477" t="s">
        <v>64</v>
      </c>
      <c r="I477" t="s">
        <v>64</v>
      </c>
      <c r="J477" t="s">
        <v>20</v>
      </c>
      <c r="K477" t="s">
        <v>64</v>
      </c>
      <c r="L477" t="s">
        <v>295</v>
      </c>
      <c r="M477" t="s">
        <v>325</v>
      </c>
      <c r="N477" t="s">
        <v>23</v>
      </c>
      <c r="O477" t="s">
        <v>24</v>
      </c>
      <c r="P477" t="str">
        <f>IF(IPL_Matches_2008_2020[[#This Row],[winner]]=IPL_Matches_2008_2020[[#This Row],[toss_winner]],"Yes","No")</f>
        <v>Yes</v>
      </c>
    </row>
    <row r="478" spans="1:16" x14ac:dyDescent="0.3">
      <c r="A478">
        <v>392200</v>
      </c>
      <c r="B478" t="s">
        <v>42</v>
      </c>
      <c r="C478" s="1">
        <v>39932</v>
      </c>
      <c r="D478">
        <v>2009</v>
      </c>
      <c r="E478" t="s">
        <v>63</v>
      </c>
      <c r="F478" t="s">
        <v>44</v>
      </c>
      <c r="G478" t="s">
        <v>19</v>
      </c>
      <c r="H478" t="s">
        <v>64</v>
      </c>
      <c r="I478" t="s">
        <v>19</v>
      </c>
      <c r="J478" t="s">
        <v>20</v>
      </c>
      <c r="K478" t="s">
        <v>19</v>
      </c>
      <c r="L478" t="s">
        <v>295</v>
      </c>
      <c r="M478" t="s">
        <v>244</v>
      </c>
      <c r="N478" t="s">
        <v>23</v>
      </c>
      <c r="O478" t="s">
        <v>24</v>
      </c>
      <c r="P478" t="str">
        <f>IF(IPL_Matches_2008_2020[[#This Row],[winner]]=IPL_Matches_2008_2020[[#This Row],[toss_winner]],"Yes","No")</f>
        <v>Yes</v>
      </c>
    </row>
    <row r="479" spans="1:16" x14ac:dyDescent="0.3">
      <c r="A479">
        <v>392202</v>
      </c>
      <c r="B479" t="s">
        <v>46</v>
      </c>
      <c r="C479" s="1">
        <v>39933</v>
      </c>
      <c r="D479">
        <v>2009</v>
      </c>
      <c r="E479" t="s">
        <v>90</v>
      </c>
      <c r="F479" t="s">
        <v>48</v>
      </c>
      <c r="G479" t="s">
        <v>45</v>
      </c>
      <c r="H479" t="s">
        <v>18</v>
      </c>
      <c r="I479" t="s">
        <v>18</v>
      </c>
      <c r="J479" t="s">
        <v>29</v>
      </c>
      <c r="K479" t="s">
        <v>45</v>
      </c>
      <c r="L479" t="s">
        <v>295</v>
      </c>
      <c r="M479" t="s">
        <v>329</v>
      </c>
      <c r="N479" t="s">
        <v>23</v>
      </c>
      <c r="O479" t="s">
        <v>24</v>
      </c>
      <c r="P479" t="str">
        <f>IF(IPL_Matches_2008_2020[[#This Row],[winner]]=IPL_Matches_2008_2020[[#This Row],[toss_winner]],"Yes","No")</f>
        <v>No</v>
      </c>
    </row>
    <row r="480" spans="1:16" x14ac:dyDescent="0.3">
      <c r="A480">
        <v>392203</v>
      </c>
      <c r="B480" t="s">
        <v>166</v>
      </c>
      <c r="C480" s="1">
        <v>39934</v>
      </c>
      <c r="D480">
        <v>2009</v>
      </c>
      <c r="E480" t="s">
        <v>278</v>
      </c>
      <c r="F480" t="s">
        <v>167</v>
      </c>
      <c r="G480" t="s">
        <v>33</v>
      </c>
      <c r="H480" t="s">
        <v>64</v>
      </c>
      <c r="I480" t="s">
        <v>64</v>
      </c>
      <c r="J480" t="s">
        <v>20</v>
      </c>
      <c r="K480" t="s">
        <v>64</v>
      </c>
      <c r="L480" t="s">
        <v>295</v>
      </c>
      <c r="M480" t="s">
        <v>243</v>
      </c>
      <c r="N480" t="s">
        <v>23</v>
      </c>
      <c r="O480" t="s">
        <v>24</v>
      </c>
      <c r="P480" t="str">
        <f>IF(IPL_Matches_2008_2020[[#This Row],[winner]]=IPL_Matches_2008_2020[[#This Row],[toss_winner]],"Yes","No")</f>
        <v>Yes</v>
      </c>
    </row>
    <row r="481" spans="1:16" x14ac:dyDescent="0.3">
      <c r="A481">
        <v>392204</v>
      </c>
      <c r="B481" t="s">
        <v>42</v>
      </c>
      <c r="C481" s="1">
        <v>39934</v>
      </c>
      <c r="D481">
        <v>2009</v>
      </c>
      <c r="E481" t="s">
        <v>266</v>
      </c>
      <c r="F481" t="s">
        <v>44</v>
      </c>
      <c r="G481" t="s">
        <v>28</v>
      </c>
      <c r="H481" t="s">
        <v>19</v>
      </c>
      <c r="I481" t="s">
        <v>28</v>
      </c>
      <c r="J481" t="s">
        <v>20</v>
      </c>
      <c r="K481" t="s">
        <v>28</v>
      </c>
      <c r="L481" t="s">
        <v>295</v>
      </c>
      <c r="M481" t="s">
        <v>249</v>
      </c>
      <c r="N481" t="s">
        <v>23</v>
      </c>
      <c r="O481" t="s">
        <v>24</v>
      </c>
      <c r="P481" t="str">
        <f>IF(IPL_Matches_2008_2020[[#This Row],[winner]]=IPL_Matches_2008_2020[[#This Row],[toss_winner]],"Yes","No")</f>
        <v>Yes</v>
      </c>
    </row>
    <row r="482" spans="1:16" x14ac:dyDescent="0.3">
      <c r="A482">
        <v>392206</v>
      </c>
      <c r="B482" t="s">
        <v>54</v>
      </c>
      <c r="C482" s="1">
        <v>39935</v>
      </c>
      <c r="D482">
        <v>2009</v>
      </c>
      <c r="E482" t="s">
        <v>330</v>
      </c>
      <c r="F482" t="s">
        <v>56</v>
      </c>
      <c r="G482" t="s">
        <v>45</v>
      </c>
      <c r="H482" t="s">
        <v>41</v>
      </c>
      <c r="I482" t="s">
        <v>41</v>
      </c>
      <c r="J482" t="s">
        <v>29</v>
      </c>
      <c r="K482" t="s">
        <v>45</v>
      </c>
      <c r="L482" t="s">
        <v>295</v>
      </c>
      <c r="M482" t="s">
        <v>312</v>
      </c>
      <c r="N482" t="s">
        <v>23</v>
      </c>
      <c r="O482" t="s">
        <v>24</v>
      </c>
      <c r="P482" t="str">
        <f>IF(IPL_Matches_2008_2020[[#This Row],[winner]]=IPL_Matches_2008_2020[[#This Row],[toss_winner]],"Yes","No")</f>
        <v>No</v>
      </c>
    </row>
    <row r="483" spans="1:16" x14ac:dyDescent="0.3">
      <c r="A483">
        <v>392209</v>
      </c>
      <c r="B483" t="s">
        <v>166</v>
      </c>
      <c r="C483" s="1">
        <v>39937</v>
      </c>
      <c r="D483">
        <v>2009</v>
      </c>
      <c r="E483" t="s">
        <v>72</v>
      </c>
      <c r="F483" t="s">
        <v>167</v>
      </c>
      <c r="G483" t="s">
        <v>45</v>
      </c>
      <c r="H483" t="s">
        <v>37</v>
      </c>
      <c r="I483" t="s">
        <v>45</v>
      </c>
      <c r="J483" t="s">
        <v>20</v>
      </c>
      <c r="K483" t="s">
        <v>45</v>
      </c>
      <c r="L483" t="s">
        <v>295</v>
      </c>
      <c r="M483" t="s">
        <v>331</v>
      </c>
      <c r="N483" t="s">
        <v>23</v>
      </c>
      <c r="O483" t="s">
        <v>24</v>
      </c>
      <c r="P483" t="str">
        <f>IF(IPL_Matches_2008_2020[[#This Row],[winner]]=IPL_Matches_2008_2020[[#This Row],[toss_winner]],"Yes","No")</f>
        <v>Yes</v>
      </c>
    </row>
    <row r="484" spans="1:16" x14ac:dyDescent="0.3">
      <c r="A484">
        <v>392210</v>
      </c>
      <c r="B484" t="s">
        <v>42</v>
      </c>
      <c r="C484" s="1">
        <v>39938</v>
      </c>
      <c r="D484">
        <v>2009</v>
      </c>
      <c r="E484" t="s">
        <v>316</v>
      </c>
      <c r="F484" t="s">
        <v>44</v>
      </c>
      <c r="G484" t="s">
        <v>19</v>
      </c>
      <c r="H484" t="s">
        <v>18</v>
      </c>
      <c r="I484" t="s">
        <v>19</v>
      </c>
      <c r="J484" t="s">
        <v>29</v>
      </c>
      <c r="K484" t="s">
        <v>18</v>
      </c>
      <c r="L484" t="s">
        <v>295</v>
      </c>
      <c r="M484" t="s">
        <v>331</v>
      </c>
      <c r="N484" t="s">
        <v>23</v>
      </c>
      <c r="O484" t="s">
        <v>24</v>
      </c>
      <c r="P484" t="str">
        <f>IF(IPL_Matches_2008_2020[[#This Row],[winner]]=IPL_Matches_2008_2020[[#This Row],[toss_winner]],"Yes","No")</f>
        <v>No</v>
      </c>
    </row>
    <row r="485" spans="1:16" x14ac:dyDescent="0.3">
      <c r="A485">
        <v>392212</v>
      </c>
      <c r="B485" t="s">
        <v>46</v>
      </c>
      <c r="C485" s="1">
        <v>39939</v>
      </c>
      <c r="D485">
        <v>2009</v>
      </c>
      <c r="E485" t="s">
        <v>55</v>
      </c>
      <c r="F485" t="s">
        <v>48</v>
      </c>
      <c r="G485" t="s">
        <v>37</v>
      </c>
      <c r="H485" t="s">
        <v>64</v>
      </c>
      <c r="I485" t="s">
        <v>37</v>
      </c>
      <c r="J485" t="s">
        <v>20</v>
      </c>
      <c r="K485" t="s">
        <v>37</v>
      </c>
      <c r="L485" t="s">
        <v>295</v>
      </c>
      <c r="M485" t="s">
        <v>301</v>
      </c>
      <c r="N485" t="s">
        <v>23</v>
      </c>
      <c r="O485" t="s">
        <v>24</v>
      </c>
      <c r="P485" t="str">
        <f>IF(IPL_Matches_2008_2020[[#This Row],[winner]]=IPL_Matches_2008_2020[[#This Row],[toss_winner]],"Yes","No")</f>
        <v>Yes</v>
      </c>
    </row>
    <row r="486" spans="1:16" x14ac:dyDescent="0.3">
      <c r="A486">
        <v>392218</v>
      </c>
      <c r="B486" t="s">
        <v>38</v>
      </c>
      <c r="C486" s="1">
        <v>39943</v>
      </c>
      <c r="D486">
        <v>2009</v>
      </c>
      <c r="E486" t="s">
        <v>278</v>
      </c>
      <c r="F486" t="s">
        <v>40</v>
      </c>
      <c r="G486" t="s">
        <v>28</v>
      </c>
      <c r="H486" t="s">
        <v>64</v>
      </c>
      <c r="I486" t="s">
        <v>64</v>
      </c>
      <c r="J486" t="s">
        <v>20</v>
      </c>
      <c r="K486" t="s">
        <v>64</v>
      </c>
      <c r="L486" t="s">
        <v>295</v>
      </c>
      <c r="M486" t="s">
        <v>298</v>
      </c>
      <c r="N486" t="s">
        <v>23</v>
      </c>
      <c r="O486" t="s">
        <v>24</v>
      </c>
      <c r="P486" t="str">
        <f>IF(IPL_Matches_2008_2020[[#This Row],[winner]]=IPL_Matches_2008_2020[[#This Row],[toss_winner]],"Yes","No")</f>
        <v>Yes</v>
      </c>
    </row>
    <row r="487" spans="1:16" x14ac:dyDescent="0.3">
      <c r="A487">
        <v>392220</v>
      </c>
      <c r="B487" t="s">
        <v>168</v>
      </c>
      <c r="C487" s="1">
        <v>39944</v>
      </c>
      <c r="D487">
        <v>2009</v>
      </c>
      <c r="E487" t="s">
        <v>133</v>
      </c>
      <c r="F487" t="s">
        <v>170</v>
      </c>
      <c r="G487" t="s">
        <v>37</v>
      </c>
      <c r="H487" t="s">
        <v>18</v>
      </c>
      <c r="I487" t="s">
        <v>37</v>
      </c>
      <c r="J487" t="s">
        <v>20</v>
      </c>
      <c r="K487" t="s">
        <v>37</v>
      </c>
      <c r="L487" t="s">
        <v>295</v>
      </c>
      <c r="M487" t="s">
        <v>332</v>
      </c>
      <c r="N487" t="s">
        <v>23</v>
      </c>
      <c r="O487" t="s">
        <v>24</v>
      </c>
      <c r="P487" t="str">
        <f>IF(IPL_Matches_2008_2020[[#This Row],[winner]]=IPL_Matches_2008_2020[[#This Row],[toss_winner]],"Yes","No")</f>
        <v>Yes</v>
      </c>
    </row>
    <row r="488" spans="1:16" x14ac:dyDescent="0.3">
      <c r="A488">
        <v>392223</v>
      </c>
      <c r="B488" t="s">
        <v>42</v>
      </c>
      <c r="C488" s="1">
        <v>39946</v>
      </c>
      <c r="D488">
        <v>2009</v>
      </c>
      <c r="E488" t="s">
        <v>333</v>
      </c>
      <c r="F488" t="s">
        <v>44</v>
      </c>
      <c r="G488" t="s">
        <v>37</v>
      </c>
      <c r="H488" t="s">
        <v>41</v>
      </c>
      <c r="I488" t="s">
        <v>37</v>
      </c>
      <c r="J488" t="s">
        <v>29</v>
      </c>
      <c r="K488" t="s">
        <v>41</v>
      </c>
      <c r="L488" t="s">
        <v>295</v>
      </c>
      <c r="M488" t="s">
        <v>297</v>
      </c>
      <c r="N488" t="s">
        <v>23</v>
      </c>
      <c r="O488" t="s">
        <v>24</v>
      </c>
      <c r="P488" t="str">
        <f>IF(IPL_Matches_2008_2020[[#This Row],[winner]]=IPL_Matches_2008_2020[[#This Row],[toss_winner]],"Yes","No")</f>
        <v>No</v>
      </c>
    </row>
    <row r="489" spans="1:16" x14ac:dyDescent="0.3">
      <c r="A489">
        <v>392225</v>
      </c>
      <c r="B489" t="s">
        <v>42</v>
      </c>
      <c r="C489" s="1">
        <v>39947</v>
      </c>
      <c r="D489">
        <v>2009</v>
      </c>
      <c r="E489" t="s">
        <v>78</v>
      </c>
      <c r="F489" t="s">
        <v>44</v>
      </c>
      <c r="G489" t="s">
        <v>64</v>
      </c>
      <c r="H489" t="s">
        <v>18</v>
      </c>
      <c r="I489" t="s">
        <v>18</v>
      </c>
      <c r="J489" t="s">
        <v>20</v>
      </c>
      <c r="K489" t="s">
        <v>18</v>
      </c>
      <c r="L489" t="s">
        <v>295</v>
      </c>
      <c r="M489" t="s">
        <v>258</v>
      </c>
      <c r="N489" t="s">
        <v>23</v>
      </c>
      <c r="O489" t="s">
        <v>24</v>
      </c>
      <c r="P489" t="str">
        <f>IF(IPL_Matches_2008_2020[[#This Row],[winner]]=IPL_Matches_2008_2020[[#This Row],[toss_winner]],"Yes","No")</f>
        <v>Yes</v>
      </c>
    </row>
    <row r="490" spans="1:16" x14ac:dyDescent="0.3">
      <c r="A490">
        <v>392229</v>
      </c>
      <c r="B490" t="s">
        <v>54</v>
      </c>
      <c r="C490" s="1">
        <v>39950</v>
      </c>
      <c r="D490">
        <v>2009</v>
      </c>
      <c r="E490" t="s">
        <v>266</v>
      </c>
      <c r="F490" t="s">
        <v>56</v>
      </c>
      <c r="G490" t="s">
        <v>37</v>
      </c>
      <c r="H490" t="s">
        <v>19</v>
      </c>
      <c r="I490" t="s">
        <v>37</v>
      </c>
      <c r="J490" t="s">
        <v>29</v>
      </c>
      <c r="K490" t="s">
        <v>19</v>
      </c>
      <c r="L490" t="s">
        <v>295</v>
      </c>
      <c r="M490" t="s">
        <v>283</v>
      </c>
      <c r="N490" t="s">
        <v>23</v>
      </c>
      <c r="O490" t="s">
        <v>24</v>
      </c>
      <c r="P490" t="str">
        <f>IF(IPL_Matches_2008_2020[[#This Row],[winner]]=IPL_Matches_2008_2020[[#This Row],[toss_winner]],"Yes","No")</f>
        <v>No</v>
      </c>
    </row>
    <row r="491" spans="1:16" x14ac:dyDescent="0.3">
      <c r="A491">
        <v>392230</v>
      </c>
      <c r="B491" t="s">
        <v>51</v>
      </c>
      <c r="C491" s="1">
        <v>39950</v>
      </c>
      <c r="D491">
        <v>2009</v>
      </c>
      <c r="E491" t="s">
        <v>75</v>
      </c>
      <c r="F491" t="s">
        <v>53</v>
      </c>
      <c r="G491" t="s">
        <v>41</v>
      </c>
      <c r="H491" t="s">
        <v>18</v>
      </c>
      <c r="I491" t="s">
        <v>41</v>
      </c>
      <c r="J491" t="s">
        <v>20</v>
      </c>
      <c r="K491" t="s">
        <v>41</v>
      </c>
      <c r="L491" t="s">
        <v>295</v>
      </c>
      <c r="M491" t="s">
        <v>319</v>
      </c>
      <c r="N491" t="s">
        <v>23</v>
      </c>
      <c r="O491" t="s">
        <v>24</v>
      </c>
      <c r="P491" t="str">
        <f>IF(IPL_Matches_2008_2020[[#This Row],[winner]]=IPL_Matches_2008_2020[[#This Row],[toss_winner]],"Yes","No")</f>
        <v>Yes</v>
      </c>
    </row>
    <row r="492" spans="1:16" x14ac:dyDescent="0.3">
      <c r="A492">
        <v>392234</v>
      </c>
      <c r="B492" t="s">
        <v>42</v>
      </c>
      <c r="C492" s="1">
        <v>39953</v>
      </c>
      <c r="D492">
        <v>2009</v>
      </c>
      <c r="E492" t="s">
        <v>324</v>
      </c>
      <c r="F492" t="s">
        <v>44</v>
      </c>
      <c r="G492" t="s">
        <v>45</v>
      </c>
      <c r="H492" t="s">
        <v>19</v>
      </c>
      <c r="I492" t="s">
        <v>45</v>
      </c>
      <c r="J492" t="s">
        <v>20</v>
      </c>
      <c r="K492" t="s">
        <v>45</v>
      </c>
      <c r="L492" t="s">
        <v>295</v>
      </c>
      <c r="M492" t="s">
        <v>326</v>
      </c>
      <c r="N492" t="s">
        <v>23</v>
      </c>
      <c r="O492" t="s">
        <v>24</v>
      </c>
      <c r="P492" t="str">
        <f>IF(IPL_Matches_2008_2020[[#This Row],[winner]]=IPL_Matches_2008_2020[[#This Row],[toss_winner]],"Yes","No")</f>
        <v>Yes</v>
      </c>
    </row>
    <row r="493" spans="1:16" x14ac:dyDescent="0.3">
      <c r="A493">
        <v>392236</v>
      </c>
      <c r="B493" t="s">
        <v>46</v>
      </c>
      <c r="C493" s="1">
        <v>39954</v>
      </c>
      <c r="D493">
        <v>2009</v>
      </c>
      <c r="E493" t="s">
        <v>58</v>
      </c>
      <c r="F493" t="s">
        <v>48</v>
      </c>
      <c r="G493" t="s">
        <v>28</v>
      </c>
      <c r="H493" t="s">
        <v>37</v>
      </c>
      <c r="I493" t="s">
        <v>28</v>
      </c>
      <c r="J493" t="s">
        <v>20</v>
      </c>
      <c r="K493" t="s">
        <v>28</v>
      </c>
      <c r="L493" t="s">
        <v>295</v>
      </c>
      <c r="M493" t="s">
        <v>297</v>
      </c>
      <c r="N493" t="s">
        <v>23</v>
      </c>
      <c r="O493" t="s">
        <v>24</v>
      </c>
      <c r="P493" t="str">
        <f>IF(IPL_Matches_2008_2020[[#This Row],[winner]]=IPL_Matches_2008_2020[[#This Row],[toss_winner]],"Yes","No")</f>
        <v>Yes</v>
      </c>
    </row>
    <row r="494" spans="1:16" x14ac:dyDescent="0.3">
      <c r="A494">
        <v>392239</v>
      </c>
      <c r="B494" t="s">
        <v>54</v>
      </c>
      <c r="C494" s="1">
        <v>39957</v>
      </c>
      <c r="D494">
        <v>2009</v>
      </c>
      <c r="E494" t="s">
        <v>263</v>
      </c>
      <c r="F494" t="s">
        <v>56</v>
      </c>
      <c r="G494" t="s">
        <v>28</v>
      </c>
      <c r="H494" t="s">
        <v>37</v>
      </c>
      <c r="I494" t="s">
        <v>28</v>
      </c>
      <c r="J494" t="s">
        <v>29</v>
      </c>
      <c r="K494" t="s">
        <v>37</v>
      </c>
      <c r="L494" t="s">
        <v>295</v>
      </c>
      <c r="M494" t="s">
        <v>22</v>
      </c>
      <c r="N494" t="s">
        <v>23</v>
      </c>
      <c r="O494" t="s">
        <v>24</v>
      </c>
      <c r="P494" t="str">
        <f>IF(IPL_Matches_2008_2020[[#This Row],[winner]]=IPL_Matches_2008_2020[[#This Row],[toss_winner]],"Yes","No")</f>
        <v>No</v>
      </c>
    </row>
    <row r="495" spans="1:16" x14ac:dyDescent="0.3">
      <c r="A495">
        <v>419106</v>
      </c>
      <c r="B495" t="s">
        <v>87</v>
      </c>
      <c r="C495" s="1">
        <v>40249</v>
      </c>
      <c r="D495">
        <v>2010</v>
      </c>
      <c r="E495" t="s">
        <v>334</v>
      </c>
      <c r="F495" t="s">
        <v>89</v>
      </c>
      <c r="G495" t="s">
        <v>37</v>
      </c>
      <c r="H495" t="s">
        <v>33</v>
      </c>
      <c r="I495" t="s">
        <v>37</v>
      </c>
      <c r="J495" t="s">
        <v>29</v>
      </c>
      <c r="K495" t="s">
        <v>33</v>
      </c>
      <c r="L495" t="s">
        <v>295</v>
      </c>
      <c r="M495" t="s">
        <v>296</v>
      </c>
      <c r="N495" t="s">
        <v>23</v>
      </c>
      <c r="O495" t="s">
        <v>24</v>
      </c>
      <c r="P495" t="str">
        <f>IF(IPL_Matches_2008_2020[[#This Row],[winner]]=IPL_Matches_2008_2020[[#This Row],[toss_winner]],"Yes","No")</f>
        <v>No</v>
      </c>
    </row>
    <row r="496" spans="1:16" x14ac:dyDescent="0.3">
      <c r="A496">
        <v>419107</v>
      </c>
      <c r="B496" t="s">
        <v>87</v>
      </c>
      <c r="C496" s="1">
        <v>40250</v>
      </c>
      <c r="D496">
        <v>2010</v>
      </c>
      <c r="E496" t="s">
        <v>31</v>
      </c>
      <c r="F496" t="s">
        <v>174</v>
      </c>
      <c r="G496" t="s">
        <v>64</v>
      </c>
      <c r="H496" t="s">
        <v>18</v>
      </c>
      <c r="I496" t="s">
        <v>64</v>
      </c>
      <c r="J496" t="s">
        <v>20</v>
      </c>
      <c r="K496" t="s">
        <v>64</v>
      </c>
      <c r="L496" t="s">
        <v>295</v>
      </c>
      <c r="M496" t="s">
        <v>248</v>
      </c>
      <c r="N496" t="s">
        <v>23</v>
      </c>
      <c r="O496" t="s">
        <v>24</v>
      </c>
      <c r="P496" t="str">
        <f>IF(IPL_Matches_2008_2020[[#This Row],[winner]]=IPL_Matches_2008_2020[[#This Row],[toss_winner]],"Yes","No")</f>
        <v>Yes</v>
      </c>
    </row>
    <row r="497" spans="1:16" x14ac:dyDescent="0.3">
      <c r="A497">
        <v>419110</v>
      </c>
      <c r="B497" t="s">
        <v>68</v>
      </c>
      <c r="C497" s="1">
        <v>40251</v>
      </c>
      <c r="D497">
        <v>2010</v>
      </c>
      <c r="E497" t="s">
        <v>335</v>
      </c>
      <c r="F497" t="s">
        <v>70</v>
      </c>
      <c r="G497" t="s">
        <v>45</v>
      </c>
      <c r="H497" t="s">
        <v>37</v>
      </c>
      <c r="I497" t="s">
        <v>37</v>
      </c>
      <c r="J497" t="s">
        <v>20</v>
      </c>
      <c r="K497" t="s">
        <v>37</v>
      </c>
      <c r="L497" t="s">
        <v>295</v>
      </c>
      <c r="M497" t="s">
        <v>336</v>
      </c>
      <c r="N497" t="s">
        <v>23</v>
      </c>
      <c r="O497" t="s">
        <v>24</v>
      </c>
      <c r="P497" t="str">
        <f>IF(IPL_Matches_2008_2020[[#This Row],[winner]]=IPL_Matches_2008_2020[[#This Row],[toss_winner]],"Yes","No")</f>
        <v>Yes</v>
      </c>
    </row>
    <row r="498" spans="1:16" x14ac:dyDescent="0.3">
      <c r="A498">
        <v>419113</v>
      </c>
      <c r="B498" t="s">
        <v>30</v>
      </c>
      <c r="C498" s="1">
        <v>40253</v>
      </c>
      <c r="D498">
        <v>2010</v>
      </c>
      <c r="E498" t="s">
        <v>72</v>
      </c>
      <c r="F498" t="s">
        <v>32</v>
      </c>
      <c r="G498" t="s">
        <v>33</v>
      </c>
      <c r="H498" t="s">
        <v>45</v>
      </c>
      <c r="I498" t="s">
        <v>45</v>
      </c>
      <c r="J498" t="s">
        <v>20</v>
      </c>
      <c r="K498" t="s">
        <v>45</v>
      </c>
      <c r="L498" t="s">
        <v>295</v>
      </c>
      <c r="M498" t="s">
        <v>337</v>
      </c>
      <c r="N498" t="s">
        <v>23</v>
      </c>
      <c r="O498" t="s">
        <v>24</v>
      </c>
      <c r="P498" t="str">
        <f>IF(IPL_Matches_2008_2020[[#This Row],[winner]]=IPL_Matches_2008_2020[[#This Row],[toss_winner]],"Yes","No")</f>
        <v>Yes</v>
      </c>
    </row>
    <row r="499" spans="1:16" x14ac:dyDescent="0.3">
      <c r="A499">
        <v>419114</v>
      </c>
      <c r="B499" t="s">
        <v>94</v>
      </c>
      <c r="C499" s="1">
        <v>40254</v>
      </c>
      <c r="D499">
        <v>2010</v>
      </c>
      <c r="E499" t="s">
        <v>175</v>
      </c>
      <c r="F499" t="s">
        <v>96</v>
      </c>
      <c r="G499" t="s">
        <v>41</v>
      </c>
      <c r="H499" t="s">
        <v>64</v>
      </c>
      <c r="I499" t="s">
        <v>41</v>
      </c>
      <c r="J499" t="s">
        <v>29</v>
      </c>
      <c r="K499" t="s">
        <v>64</v>
      </c>
      <c r="L499" t="s">
        <v>295</v>
      </c>
      <c r="M499" t="s">
        <v>338</v>
      </c>
      <c r="N499" t="s">
        <v>23</v>
      </c>
      <c r="O499" t="s">
        <v>24</v>
      </c>
      <c r="P499" t="str">
        <f>IF(IPL_Matches_2008_2020[[#This Row],[winner]]=IPL_Matches_2008_2020[[#This Row],[toss_winner]],"Yes","No")</f>
        <v>No</v>
      </c>
    </row>
    <row r="500" spans="1:16" x14ac:dyDescent="0.3">
      <c r="A500">
        <v>419117</v>
      </c>
      <c r="B500" t="s">
        <v>110</v>
      </c>
      <c r="C500" s="1">
        <v>40256</v>
      </c>
      <c r="D500">
        <v>2010</v>
      </c>
      <c r="E500" t="s">
        <v>339</v>
      </c>
      <c r="F500" t="s">
        <v>112</v>
      </c>
      <c r="G500" t="s">
        <v>37</v>
      </c>
      <c r="H500" t="s">
        <v>19</v>
      </c>
      <c r="I500" t="s">
        <v>19</v>
      </c>
      <c r="J500" t="s">
        <v>29</v>
      </c>
      <c r="K500" t="s">
        <v>37</v>
      </c>
      <c r="L500" t="s">
        <v>295</v>
      </c>
      <c r="M500" t="s">
        <v>22</v>
      </c>
      <c r="N500" t="s">
        <v>23</v>
      </c>
      <c r="O500" t="s">
        <v>24</v>
      </c>
      <c r="P500" t="str">
        <f>IF(IPL_Matches_2008_2020[[#This Row],[winner]]=IPL_Matches_2008_2020[[#This Row],[toss_winner]],"Yes","No")</f>
        <v>No</v>
      </c>
    </row>
    <row r="501" spans="1:16" x14ac:dyDescent="0.3">
      <c r="A501">
        <v>419118</v>
      </c>
      <c r="B501" t="s">
        <v>59</v>
      </c>
      <c r="C501" s="1">
        <v>40257</v>
      </c>
      <c r="D501">
        <v>2010</v>
      </c>
      <c r="E501" t="s">
        <v>340</v>
      </c>
      <c r="F501" t="s">
        <v>61</v>
      </c>
      <c r="G501" t="s">
        <v>18</v>
      </c>
      <c r="H501" t="s">
        <v>33</v>
      </c>
      <c r="I501" t="s">
        <v>18</v>
      </c>
      <c r="J501" t="s">
        <v>20</v>
      </c>
      <c r="K501" t="s">
        <v>18</v>
      </c>
      <c r="L501" t="s">
        <v>295</v>
      </c>
      <c r="M501" t="s">
        <v>300</v>
      </c>
      <c r="N501" t="s">
        <v>23</v>
      </c>
      <c r="O501" t="s">
        <v>24</v>
      </c>
      <c r="P501" t="str">
        <f>IF(IPL_Matches_2008_2020[[#This Row],[winner]]=IPL_Matches_2008_2020[[#This Row],[toss_winner]],"Yes","No")</f>
        <v>Yes</v>
      </c>
    </row>
    <row r="502" spans="1:16" x14ac:dyDescent="0.3">
      <c r="A502">
        <v>419120</v>
      </c>
      <c r="B502" t="s">
        <v>110</v>
      </c>
      <c r="C502" s="1">
        <v>40258</v>
      </c>
      <c r="D502">
        <v>2010</v>
      </c>
      <c r="E502" t="s">
        <v>339</v>
      </c>
      <c r="F502" t="s">
        <v>112</v>
      </c>
      <c r="G502" t="s">
        <v>37</v>
      </c>
      <c r="H502" t="s">
        <v>41</v>
      </c>
      <c r="I502" t="s">
        <v>37</v>
      </c>
      <c r="J502" t="s">
        <v>20</v>
      </c>
      <c r="K502" t="s">
        <v>37</v>
      </c>
      <c r="L502" t="s">
        <v>295</v>
      </c>
      <c r="M502" t="s">
        <v>246</v>
      </c>
      <c r="N502" t="s">
        <v>23</v>
      </c>
      <c r="O502" t="s">
        <v>24</v>
      </c>
      <c r="P502" t="str">
        <f>IF(IPL_Matches_2008_2020[[#This Row],[winner]]=IPL_Matches_2008_2020[[#This Row],[toss_winner]],"Yes","No")</f>
        <v>Yes</v>
      </c>
    </row>
    <row r="503" spans="1:16" x14ac:dyDescent="0.3">
      <c r="A503">
        <v>419123</v>
      </c>
      <c r="B503" t="s">
        <v>25</v>
      </c>
      <c r="C503" s="1">
        <v>40260</v>
      </c>
      <c r="D503">
        <v>2010</v>
      </c>
      <c r="E503" t="s">
        <v>111</v>
      </c>
      <c r="F503" t="s">
        <v>27</v>
      </c>
      <c r="G503" t="s">
        <v>28</v>
      </c>
      <c r="H503" t="s">
        <v>45</v>
      </c>
      <c r="I503" t="s">
        <v>45</v>
      </c>
      <c r="J503" t="s">
        <v>29</v>
      </c>
      <c r="K503" t="s">
        <v>28</v>
      </c>
      <c r="L503" t="s">
        <v>295</v>
      </c>
      <c r="M503" t="s">
        <v>341</v>
      </c>
      <c r="N503" t="s">
        <v>23</v>
      </c>
      <c r="O503" t="s">
        <v>24</v>
      </c>
      <c r="P503" t="str">
        <f>IF(IPL_Matches_2008_2020[[#This Row],[winner]]=IPL_Matches_2008_2020[[#This Row],[toss_winner]],"Yes","No")</f>
        <v>No</v>
      </c>
    </row>
    <row r="504" spans="1:16" x14ac:dyDescent="0.3">
      <c r="A504">
        <v>419124</v>
      </c>
      <c r="B504" t="s">
        <v>34</v>
      </c>
      <c r="C504" s="1">
        <v>40261</v>
      </c>
      <c r="D504">
        <v>2010</v>
      </c>
      <c r="E504" t="s">
        <v>342</v>
      </c>
      <c r="F504" t="s">
        <v>36</v>
      </c>
      <c r="G504" t="s">
        <v>19</v>
      </c>
      <c r="H504" t="s">
        <v>18</v>
      </c>
      <c r="I504" t="s">
        <v>19</v>
      </c>
      <c r="J504" t="s">
        <v>29</v>
      </c>
      <c r="K504" t="s">
        <v>18</v>
      </c>
      <c r="L504" t="s">
        <v>295</v>
      </c>
      <c r="M504" t="s">
        <v>336</v>
      </c>
      <c r="N504" t="s">
        <v>23</v>
      </c>
      <c r="O504" t="s">
        <v>24</v>
      </c>
      <c r="P504" t="str">
        <f>IF(IPL_Matches_2008_2020[[#This Row],[winner]]=IPL_Matches_2008_2020[[#This Row],[toss_winner]],"Yes","No")</f>
        <v>No</v>
      </c>
    </row>
    <row r="505" spans="1:16" x14ac:dyDescent="0.3">
      <c r="A505">
        <v>419127</v>
      </c>
      <c r="B505" t="s">
        <v>34</v>
      </c>
      <c r="C505" s="1">
        <v>40264</v>
      </c>
      <c r="D505">
        <v>2010</v>
      </c>
      <c r="E505" t="s">
        <v>173</v>
      </c>
      <c r="F505" t="s">
        <v>36</v>
      </c>
      <c r="G505" t="s">
        <v>19</v>
      </c>
      <c r="H505" t="s">
        <v>33</v>
      </c>
      <c r="I505" t="s">
        <v>33</v>
      </c>
      <c r="J505" t="s">
        <v>20</v>
      </c>
      <c r="K505" t="s">
        <v>33</v>
      </c>
      <c r="L505" t="s">
        <v>295</v>
      </c>
      <c r="M505" t="s">
        <v>343</v>
      </c>
      <c r="N505" t="s">
        <v>23</v>
      </c>
      <c r="O505" t="s">
        <v>24</v>
      </c>
      <c r="P505" t="str">
        <f>IF(IPL_Matches_2008_2020[[#This Row],[winner]]=IPL_Matches_2008_2020[[#This Row],[toss_winner]],"Yes","No")</f>
        <v>Yes</v>
      </c>
    </row>
    <row r="506" spans="1:16" x14ac:dyDescent="0.3">
      <c r="A506">
        <v>419128</v>
      </c>
      <c r="B506" t="s">
        <v>25</v>
      </c>
      <c r="C506" s="1">
        <v>40262</v>
      </c>
      <c r="D506">
        <v>2010</v>
      </c>
      <c r="E506" t="s">
        <v>344</v>
      </c>
      <c r="F506" t="s">
        <v>27</v>
      </c>
      <c r="G506" t="s">
        <v>28</v>
      </c>
      <c r="H506" t="s">
        <v>41</v>
      </c>
      <c r="I506" t="s">
        <v>28</v>
      </c>
      <c r="J506" t="s">
        <v>29</v>
      </c>
      <c r="K506" t="s">
        <v>41</v>
      </c>
      <c r="L506" t="s">
        <v>295</v>
      </c>
      <c r="M506" t="s">
        <v>345</v>
      </c>
      <c r="N506" t="s">
        <v>23</v>
      </c>
      <c r="O506" t="s">
        <v>24</v>
      </c>
      <c r="P506" t="str">
        <f>IF(IPL_Matches_2008_2020[[#This Row],[winner]]=IPL_Matches_2008_2020[[#This Row],[toss_winner]],"Yes","No")</f>
        <v>No</v>
      </c>
    </row>
    <row r="507" spans="1:16" x14ac:dyDescent="0.3">
      <c r="A507">
        <v>419129</v>
      </c>
      <c r="B507" t="s">
        <v>59</v>
      </c>
      <c r="C507" s="1">
        <v>40265</v>
      </c>
      <c r="D507">
        <v>2010</v>
      </c>
      <c r="E507" t="s">
        <v>346</v>
      </c>
      <c r="F507" t="s">
        <v>61</v>
      </c>
      <c r="G507" t="s">
        <v>18</v>
      </c>
      <c r="H507" t="s">
        <v>45</v>
      </c>
      <c r="I507" t="s">
        <v>18</v>
      </c>
      <c r="J507" t="s">
        <v>20</v>
      </c>
      <c r="K507" t="s">
        <v>18</v>
      </c>
      <c r="L507" t="s">
        <v>295</v>
      </c>
      <c r="M507" t="s">
        <v>345</v>
      </c>
      <c r="N507" t="s">
        <v>23</v>
      </c>
      <c r="O507" t="s">
        <v>24</v>
      </c>
      <c r="P507" t="str">
        <f>IF(IPL_Matches_2008_2020[[#This Row],[winner]]=IPL_Matches_2008_2020[[#This Row],[toss_winner]],"Yes","No")</f>
        <v>Yes</v>
      </c>
    </row>
    <row r="508" spans="1:16" x14ac:dyDescent="0.3">
      <c r="A508">
        <v>419130</v>
      </c>
      <c r="B508" t="s">
        <v>87</v>
      </c>
      <c r="C508" s="1">
        <v>40265</v>
      </c>
      <c r="D508">
        <v>2010</v>
      </c>
      <c r="E508" t="s">
        <v>206</v>
      </c>
      <c r="F508" t="s">
        <v>89</v>
      </c>
      <c r="G508" t="s">
        <v>37</v>
      </c>
      <c r="H508" t="s">
        <v>64</v>
      </c>
      <c r="I508" t="s">
        <v>37</v>
      </c>
      <c r="J508" t="s">
        <v>29</v>
      </c>
      <c r="K508" t="s">
        <v>64</v>
      </c>
      <c r="L508" t="s">
        <v>295</v>
      </c>
      <c r="M508" t="s">
        <v>315</v>
      </c>
      <c r="N508" t="s">
        <v>23</v>
      </c>
      <c r="O508" t="s">
        <v>24</v>
      </c>
      <c r="P508" t="str">
        <f>IF(IPL_Matches_2008_2020[[#This Row],[winner]]=IPL_Matches_2008_2020[[#This Row],[toss_winner]],"Yes","No")</f>
        <v>No</v>
      </c>
    </row>
    <row r="509" spans="1:16" x14ac:dyDescent="0.3">
      <c r="A509">
        <v>419131</v>
      </c>
      <c r="B509" t="s">
        <v>94</v>
      </c>
      <c r="C509" s="1">
        <v>40266</v>
      </c>
      <c r="D509">
        <v>2010</v>
      </c>
      <c r="E509" t="s">
        <v>114</v>
      </c>
      <c r="F509" t="s">
        <v>96</v>
      </c>
      <c r="G509" t="s">
        <v>41</v>
      </c>
      <c r="H509" t="s">
        <v>33</v>
      </c>
      <c r="I509" t="s">
        <v>41</v>
      </c>
      <c r="J509" t="s">
        <v>20</v>
      </c>
      <c r="K509" t="s">
        <v>41</v>
      </c>
      <c r="L509" t="s">
        <v>295</v>
      </c>
      <c r="M509" t="s">
        <v>347</v>
      </c>
      <c r="N509" t="s">
        <v>23</v>
      </c>
      <c r="O509" t="s">
        <v>24</v>
      </c>
      <c r="P509" t="str">
        <f>IF(IPL_Matches_2008_2020[[#This Row],[winner]]=IPL_Matches_2008_2020[[#This Row],[toss_winner]],"Yes","No")</f>
        <v>Yes</v>
      </c>
    </row>
    <row r="510" spans="1:16" x14ac:dyDescent="0.3">
      <c r="A510">
        <v>419134</v>
      </c>
      <c r="B510" t="s">
        <v>94</v>
      </c>
      <c r="C510" s="1">
        <v>40268</v>
      </c>
      <c r="D510">
        <v>2010</v>
      </c>
      <c r="E510" t="s">
        <v>85</v>
      </c>
      <c r="F510" t="s">
        <v>96</v>
      </c>
      <c r="G510" t="s">
        <v>41</v>
      </c>
      <c r="H510" t="s">
        <v>18</v>
      </c>
      <c r="I510" t="s">
        <v>41</v>
      </c>
      <c r="J510" t="s">
        <v>20</v>
      </c>
      <c r="K510" t="s">
        <v>41</v>
      </c>
      <c r="L510" t="s">
        <v>295</v>
      </c>
      <c r="M510" t="s">
        <v>348</v>
      </c>
      <c r="N510" t="s">
        <v>23</v>
      </c>
      <c r="O510" t="s">
        <v>24</v>
      </c>
      <c r="P510" t="str">
        <f>IF(IPL_Matches_2008_2020[[#This Row],[winner]]=IPL_Matches_2008_2020[[#This Row],[toss_winner]],"Yes","No")</f>
        <v>Yes</v>
      </c>
    </row>
    <row r="511" spans="1:16" x14ac:dyDescent="0.3">
      <c r="A511">
        <v>419135</v>
      </c>
      <c r="B511" t="s">
        <v>30</v>
      </c>
      <c r="C511" s="1">
        <v>40269</v>
      </c>
      <c r="D511">
        <v>2010</v>
      </c>
      <c r="E511" t="s">
        <v>311</v>
      </c>
      <c r="F511" t="s">
        <v>32</v>
      </c>
      <c r="G511" t="s">
        <v>33</v>
      </c>
      <c r="H511" t="s">
        <v>37</v>
      </c>
      <c r="I511" t="s">
        <v>33</v>
      </c>
      <c r="J511" t="s">
        <v>20</v>
      </c>
      <c r="K511" t="s">
        <v>33</v>
      </c>
      <c r="L511" t="s">
        <v>295</v>
      </c>
      <c r="M511" t="s">
        <v>326</v>
      </c>
      <c r="N511" t="s">
        <v>23</v>
      </c>
      <c r="O511" t="s">
        <v>24</v>
      </c>
      <c r="P511" t="str">
        <f>IF(IPL_Matches_2008_2020[[#This Row],[winner]]=IPL_Matches_2008_2020[[#This Row],[toss_winner]],"Yes","No")</f>
        <v>Yes</v>
      </c>
    </row>
    <row r="512" spans="1:16" x14ac:dyDescent="0.3">
      <c r="A512">
        <v>419137</v>
      </c>
      <c r="B512" t="s">
        <v>68</v>
      </c>
      <c r="C512" s="1">
        <v>40271</v>
      </c>
      <c r="D512">
        <v>2010</v>
      </c>
      <c r="E512" t="s">
        <v>107</v>
      </c>
      <c r="F512" t="s">
        <v>70</v>
      </c>
      <c r="G512" t="s">
        <v>45</v>
      </c>
      <c r="H512" t="s">
        <v>18</v>
      </c>
      <c r="I512" t="s">
        <v>45</v>
      </c>
      <c r="J512" t="s">
        <v>20</v>
      </c>
      <c r="K512" t="s">
        <v>45</v>
      </c>
      <c r="L512" t="s">
        <v>295</v>
      </c>
      <c r="M512" t="s">
        <v>313</v>
      </c>
      <c r="N512" t="s">
        <v>23</v>
      </c>
      <c r="O512" t="s">
        <v>24</v>
      </c>
      <c r="P512" t="str">
        <f>IF(IPL_Matches_2008_2020[[#This Row],[winner]]=IPL_Matches_2008_2020[[#This Row],[toss_winner]],"Yes","No")</f>
        <v>Yes</v>
      </c>
    </row>
    <row r="513" spans="1:16" x14ac:dyDescent="0.3">
      <c r="A513">
        <v>419138</v>
      </c>
      <c r="B513" t="s">
        <v>87</v>
      </c>
      <c r="C513" s="1">
        <v>40271</v>
      </c>
      <c r="D513">
        <v>2010</v>
      </c>
      <c r="E513" t="s">
        <v>192</v>
      </c>
      <c r="F513" t="s">
        <v>174</v>
      </c>
      <c r="G513" t="s">
        <v>64</v>
      </c>
      <c r="H513" t="s">
        <v>37</v>
      </c>
      <c r="I513" t="s">
        <v>64</v>
      </c>
      <c r="J513" t="s">
        <v>20</v>
      </c>
      <c r="K513" t="s">
        <v>64</v>
      </c>
      <c r="L513" t="s">
        <v>295</v>
      </c>
      <c r="M513" t="s">
        <v>349</v>
      </c>
      <c r="N513" t="s">
        <v>23</v>
      </c>
      <c r="O513" t="s">
        <v>24</v>
      </c>
      <c r="P513" t="str">
        <f>IF(IPL_Matches_2008_2020[[#This Row],[winner]]=IPL_Matches_2008_2020[[#This Row],[toss_winner]],"Yes","No")</f>
        <v>Yes</v>
      </c>
    </row>
    <row r="514" spans="1:16" x14ac:dyDescent="0.3">
      <c r="A514">
        <v>419140</v>
      </c>
      <c r="B514" t="s">
        <v>94</v>
      </c>
      <c r="C514" s="1">
        <v>40272</v>
      </c>
      <c r="D514">
        <v>2010</v>
      </c>
      <c r="E514" t="s">
        <v>350</v>
      </c>
      <c r="F514" t="s">
        <v>96</v>
      </c>
      <c r="G514" t="s">
        <v>41</v>
      </c>
      <c r="H514" t="s">
        <v>28</v>
      </c>
      <c r="I514" t="s">
        <v>41</v>
      </c>
      <c r="J514" t="s">
        <v>20</v>
      </c>
      <c r="K514" t="s">
        <v>41</v>
      </c>
      <c r="L514" t="s">
        <v>295</v>
      </c>
      <c r="M514" t="s">
        <v>351</v>
      </c>
      <c r="N514" t="s">
        <v>23</v>
      </c>
      <c r="O514" t="s">
        <v>24</v>
      </c>
      <c r="P514" t="str">
        <f>IF(IPL_Matches_2008_2020[[#This Row],[winner]]=IPL_Matches_2008_2020[[#This Row],[toss_winner]],"Yes","No")</f>
        <v>Yes</v>
      </c>
    </row>
    <row r="515" spans="1:16" x14ac:dyDescent="0.3">
      <c r="A515">
        <v>419141</v>
      </c>
      <c r="B515" t="s">
        <v>65</v>
      </c>
      <c r="C515" s="1">
        <v>40273</v>
      </c>
      <c r="D515">
        <v>2010</v>
      </c>
      <c r="E515" t="s">
        <v>78</v>
      </c>
      <c r="F515" t="s">
        <v>67</v>
      </c>
      <c r="G515" t="s">
        <v>37</v>
      </c>
      <c r="H515" t="s">
        <v>18</v>
      </c>
      <c r="I515" t="s">
        <v>18</v>
      </c>
      <c r="J515" t="s">
        <v>20</v>
      </c>
      <c r="K515" t="s">
        <v>18</v>
      </c>
      <c r="L515" t="s">
        <v>295</v>
      </c>
      <c r="M515" t="s">
        <v>258</v>
      </c>
      <c r="N515" t="s">
        <v>23</v>
      </c>
      <c r="O515" t="s">
        <v>24</v>
      </c>
      <c r="P515" t="str">
        <f>IF(IPL_Matches_2008_2020[[#This Row],[winner]]=IPL_Matches_2008_2020[[#This Row],[toss_winner]],"Yes","No")</f>
        <v>Yes</v>
      </c>
    </row>
    <row r="516" spans="1:16" x14ac:dyDescent="0.3">
      <c r="A516">
        <v>419142</v>
      </c>
      <c r="B516" t="s">
        <v>68</v>
      </c>
      <c r="C516" s="1">
        <v>40274</v>
      </c>
      <c r="D516">
        <v>2010</v>
      </c>
      <c r="E516" t="s">
        <v>90</v>
      </c>
      <c r="F516" t="s">
        <v>70</v>
      </c>
      <c r="G516" t="s">
        <v>45</v>
      </c>
      <c r="H516" t="s">
        <v>64</v>
      </c>
      <c r="I516" t="s">
        <v>45</v>
      </c>
      <c r="J516" t="s">
        <v>20</v>
      </c>
      <c r="K516" t="s">
        <v>45</v>
      </c>
      <c r="L516" t="s">
        <v>295</v>
      </c>
      <c r="M516" t="s">
        <v>326</v>
      </c>
      <c r="N516" t="s">
        <v>23</v>
      </c>
      <c r="O516" t="s">
        <v>24</v>
      </c>
      <c r="P516" t="str">
        <f>IF(IPL_Matches_2008_2020[[#This Row],[winner]]=IPL_Matches_2008_2020[[#This Row],[toss_winner]],"Yes","No")</f>
        <v>Yes</v>
      </c>
    </row>
    <row r="517" spans="1:16" x14ac:dyDescent="0.3">
      <c r="A517">
        <v>419144</v>
      </c>
      <c r="B517" t="s">
        <v>30</v>
      </c>
      <c r="C517" s="1">
        <v>40275</v>
      </c>
      <c r="D517">
        <v>2010</v>
      </c>
      <c r="E517" t="s">
        <v>311</v>
      </c>
      <c r="F517" t="s">
        <v>32</v>
      </c>
      <c r="G517" t="s">
        <v>33</v>
      </c>
      <c r="H517" t="s">
        <v>41</v>
      </c>
      <c r="I517" t="s">
        <v>33</v>
      </c>
      <c r="J517" t="s">
        <v>20</v>
      </c>
      <c r="K517" t="s">
        <v>33</v>
      </c>
      <c r="L517" t="s">
        <v>295</v>
      </c>
      <c r="M517" t="s">
        <v>319</v>
      </c>
      <c r="N517" t="s">
        <v>23</v>
      </c>
      <c r="O517" t="s">
        <v>24</v>
      </c>
      <c r="P517" t="str">
        <f>IF(IPL_Matches_2008_2020[[#This Row],[winner]]=IPL_Matches_2008_2020[[#This Row],[toss_winner]],"Yes","No")</f>
        <v>Yes</v>
      </c>
    </row>
    <row r="518" spans="1:16" x14ac:dyDescent="0.3">
      <c r="A518">
        <v>419150</v>
      </c>
      <c r="B518" t="s">
        <v>15</v>
      </c>
      <c r="C518" s="1">
        <v>40279</v>
      </c>
      <c r="D518">
        <v>2010</v>
      </c>
      <c r="E518" t="s">
        <v>175</v>
      </c>
      <c r="F518" t="s">
        <v>17</v>
      </c>
      <c r="G518" t="s">
        <v>18</v>
      </c>
      <c r="H518" t="s">
        <v>64</v>
      </c>
      <c r="I518" t="s">
        <v>18</v>
      </c>
      <c r="J518" t="s">
        <v>29</v>
      </c>
      <c r="K518" t="s">
        <v>64</v>
      </c>
      <c r="L518" t="s">
        <v>295</v>
      </c>
      <c r="M518" t="s">
        <v>351</v>
      </c>
      <c r="N518" t="s">
        <v>23</v>
      </c>
      <c r="O518" t="s">
        <v>24</v>
      </c>
      <c r="P518" t="str">
        <f>IF(IPL_Matches_2008_2020[[#This Row],[winner]]=IPL_Matches_2008_2020[[#This Row],[toss_winner]],"Yes","No")</f>
        <v>No</v>
      </c>
    </row>
    <row r="519" spans="1:16" x14ac:dyDescent="0.3">
      <c r="A519">
        <v>419151</v>
      </c>
      <c r="B519" t="s">
        <v>65</v>
      </c>
      <c r="C519" s="1">
        <v>40280</v>
      </c>
      <c r="D519">
        <v>2010</v>
      </c>
      <c r="E519" t="s">
        <v>225</v>
      </c>
      <c r="F519" t="s">
        <v>67</v>
      </c>
      <c r="G519" t="s">
        <v>37</v>
      </c>
      <c r="H519" t="s">
        <v>28</v>
      </c>
      <c r="I519" t="s">
        <v>28</v>
      </c>
      <c r="J519" t="s">
        <v>29</v>
      </c>
      <c r="K519" t="s">
        <v>37</v>
      </c>
      <c r="L519" t="s">
        <v>295</v>
      </c>
      <c r="M519" t="s">
        <v>306</v>
      </c>
      <c r="N519" t="s">
        <v>23</v>
      </c>
      <c r="O519" t="s">
        <v>24</v>
      </c>
      <c r="P519" t="str">
        <f>IF(IPL_Matches_2008_2020[[#This Row],[winner]]=IPL_Matches_2008_2020[[#This Row],[toss_winner]],"Yes","No")</f>
        <v>No</v>
      </c>
    </row>
    <row r="520" spans="1:16" x14ac:dyDescent="0.3">
      <c r="A520">
        <v>419152</v>
      </c>
      <c r="B520" t="s">
        <v>87</v>
      </c>
      <c r="C520" s="1">
        <v>40281</v>
      </c>
      <c r="D520">
        <v>2010</v>
      </c>
      <c r="E520" t="s">
        <v>189</v>
      </c>
      <c r="F520" t="s">
        <v>174</v>
      </c>
      <c r="G520" t="s">
        <v>64</v>
      </c>
      <c r="H520" t="s">
        <v>41</v>
      </c>
      <c r="I520" t="s">
        <v>64</v>
      </c>
      <c r="J520" t="s">
        <v>20</v>
      </c>
      <c r="K520" t="s">
        <v>64</v>
      </c>
      <c r="L520" t="s">
        <v>295</v>
      </c>
      <c r="M520" t="s">
        <v>343</v>
      </c>
      <c r="N520" t="s">
        <v>23</v>
      </c>
      <c r="O520" t="s">
        <v>24</v>
      </c>
      <c r="P520" t="str">
        <f>IF(IPL_Matches_2008_2020[[#This Row],[winner]]=IPL_Matches_2008_2020[[#This Row],[toss_winner]],"Yes","No")</f>
        <v>Yes</v>
      </c>
    </row>
    <row r="521" spans="1:16" x14ac:dyDescent="0.3">
      <c r="A521">
        <v>419157</v>
      </c>
      <c r="B521" t="s">
        <v>25</v>
      </c>
      <c r="C521" s="1">
        <v>40285</v>
      </c>
      <c r="D521">
        <v>2010</v>
      </c>
      <c r="E521" t="s">
        <v>352</v>
      </c>
      <c r="F521" t="s">
        <v>27</v>
      </c>
      <c r="G521" t="s">
        <v>28</v>
      </c>
      <c r="H521" t="s">
        <v>64</v>
      </c>
      <c r="I521" t="s">
        <v>28</v>
      </c>
      <c r="J521" t="s">
        <v>29</v>
      </c>
      <c r="K521" t="s">
        <v>64</v>
      </c>
      <c r="L521" t="s">
        <v>295</v>
      </c>
      <c r="M521" t="s">
        <v>353</v>
      </c>
      <c r="N521" t="s">
        <v>23</v>
      </c>
      <c r="O521" t="s">
        <v>24</v>
      </c>
      <c r="P521" t="str">
        <f>IF(IPL_Matches_2008_2020[[#This Row],[winner]]=IPL_Matches_2008_2020[[#This Row],[toss_winner]],"Yes","No")</f>
        <v>No</v>
      </c>
    </row>
    <row r="522" spans="1:16" x14ac:dyDescent="0.3">
      <c r="A522">
        <v>419160</v>
      </c>
      <c r="B522" t="s">
        <v>94</v>
      </c>
      <c r="C522" s="1">
        <v>40286</v>
      </c>
      <c r="D522">
        <v>2010</v>
      </c>
      <c r="E522" t="s">
        <v>339</v>
      </c>
      <c r="F522" t="s">
        <v>96</v>
      </c>
      <c r="G522" t="s">
        <v>41</v>
      </c>
      <c r="H522" t="s">
        <v>37</v>
      </c>
      <c r="I522" t="s">
        <v>37</v>
      </c>
      <c r="J522" t="s">
        <v>20</v>
      </c>
      <c r="K522" t="s">
        <v>37</v>
      </c>
      <c r="L522" t="s">
        <v>295</v>
      </c>
      <c r="M522" t="s">
        <v>296</v>
      </c>
      <c r="N522" t="s">
        <v>23</v>
      </c>
      <c r="O522" t="s">
        <v>24</v>
      </c>
      <c r="P522" t="str">
        <f>IF(IPL_Matches_2008_2020[[#This Row],[winner]]=IPL_Matches_2008_2020[[#This Row],[toss_winner]],"Yes","No")</f>
        <v>Yes</v>
      </c>
    </row>
    <row r="523" spans="1:16" x14ac:dyDescent="0.3">
      <c r="A523">
        <v>419162</v>
      </c>
      <c r="B523" t="s">
        <v>87</v>
      </c>
      <c r="C523" s="1">
        <v>40289</v>
      </c>
      <c r="D523">
        <v>2010</v>
      </c>
      <c r="E523" t="s">
        <v>189</v>
      </c>
      <c r="F523" t="s">
        <v>89</v>
      </c>
      <c r="G523" t="s">
        <v>28</v>
      </c>
      <c r="H523" t="s">
        <v>64</v>
      </c>
      <c r="I523" t="s">
        <v>64</v>
      </c>
      <c r="J523" t="s">
        <v>20</v>
      </c>
      <c r="K523" t="s">
        <v>64</v>
      </c>
      <c r="L523" t="s">
        <v>295</v>
      </c>
      <c r="M523" t="s">
        <v>354</v>
      </c>
      <c r="N523" t="s">
        <v>23</v>
      </c>
      <c r="O523" t="s">
        <v>24</v>
      </c>
      <c r="P523" t="str">
        <f>IF(IPL_Matches_2008_2020[[#This Row],[winner]]=IPL_Matches_2008_2020[[#This Row],[toss_winner]],"Yes","No")</f>
        <v>Yes</v>
      </c>
    </row>
    <row r="524" spans="1:16" x14ac:dyDescent="0.3">
      <c r="A524">
        <v>419163</v>
      </c>
      <c r="B524" t="s">
        <v>87</v>
      </c>
      <c r="C524" s="1">
        <v>40290</v>
      </c>
      <c r="D524">
        <v>2010</v>
      </c>
      <c r="E524" t="s">
        <v>268</v>
      </c>
      <c r="F524" t="s">
        <v>89</v>
      </c>
      <c r="G524" t="s">
        <v>45</v>
      </c>
      <c r="H524" t="s">
        <v>37</v>
      </c>
      <c r="I524" t="s">
        <v>45</v>
      </c>
      <c r="J524" t="s">
        <v>20</v>
      </c>
      <c r="K524" t="s">
        <v>45</v>
      </c>
      <c r="L524" t="s">
        <v>295</v>
      </c>
      <c r="M524" t="s">
        <v>329</v>
      </c>
      <c r="N524" t="s">
        <v>23</v>
      </c>
      <c r="O524" t="s">
        <v>24</v>
      </c>
      <c r="P524" t="str">
        <f>IF(IPL_Matches_2008_2020[[#This Row],[winner]]=IPL_Matches_2008_2020[[#This Row],[toss_winner]],"Yes","No")</f>
        <v>Yes</v>
      </c>
    </row>
    <row r="525" spans="1:16" x14ac:dyDescent="0.3">
      <c r="A525">
        <v>419165</v>
      </c>
      <c r="B525" t="s">
        <v>87</v>
      </c>
      <c r="C525" s="1">
        <v>40293</v>
      </c>
      <c r="D525">
        <v>2010</v>
      </c>
      <c r="E525" t="s">
        <v>90</v>
      </c>
      <c r="F525" t="s">
        <v>89</v>
      </c>
      <c r="G525" t="s">
        <v>45</v>
      </c>
      <c r="H525" t="s">
        <v>64</v>
      </c>
      <c r="I525" t="s">
        <v>45</v>
      </c>
      <c r="J525" t="s">
        <v>20</v>
      </c>
      <c r="K525" t="s">
        <v>45</v>
      </c>
      <c r="L525" t="s">
        <v>295</v>
      </c>
      <c r="M525" t="s">
        <v>355</v>
      </c>
      <c r="N525" t="s">
        <v>23</v>
      </c>
      <c r="O525" t="s">
        <v>24</v>
      </c>
      <c r="P525" t="str">
        <f>IF(IPL_Matches_2008_2020[[#This Row],[winner]]=IPL_Matches_2008_2020[[#This Row],[toss_winner]],"Yes","No")</f>
        <v>Yes</v>
      </c>
    </row>
    <row r="526" spans="1:16" x14ac:dyDescent="0.3">
      <c r="A526">
        <v>501198</v>
      </c>
      <c r="B526" t="s">
        <v>68</v>
      </c>
      <c r="C526" s="1">
        <v>40641</v>
      </c>
      <c r="D526">
        <v>2011</v>
      </c>
      <c r="E526" t="s">
        <v>356</v>
      </c>
      <c r="F526" t="s">
        <v>70</v>
      </c>
      <c r="G526" t="s">
        <v>45</v>
      </c>
      <c r="H526" t="s">
        <v>33</v>
      </c>
      <c r="I526" t="s">
        <v>45</v>
      </c>
      <c r="J526" t="s">
        <v>20</v>
      </c>
      <c r="K526" t="s">
        <v>45</v>
      </c>
      <c r="L526" t="s">
        <v>295</v>
      </c>
      <c r="M526" t="s">
        <v>258</v>
      </c>
      <c r="N526" t="s">
        <v>23</v>
      </c>
      <c r="O526" t="s">
        <v>24</v>
      </c>
      <c r="P526" t="str">
        <f>IF(IPL_Matches_2008_2020[[#This Row],[winner]]=IPL_Matches_2008_2020[[#This Row],[toss_winner]],"Yes","No")</f>
        <v>Yes</v>
      </c>
    </row>
    <row r="527" spans="1:16" x14ac:dyDescent="0.3">
      <c r="A527">
        <v>501203</v>
      </c>
      <c r="B527" t="s">
        <v>30</v>
      </c>
      <c r="C527" s="1">
        <v>40644</v>
      </c>
      <c r="D527">
        <v>2011</v>
      </c>
      <c r="E527" t="s">
        <v>95</v>
      </c>
      <c r="F527" t="s">
        <v>32</v>
      </c>
      <c r="G527" t="s">
        <v>33</v>
      </c>
      <c r="H527" t="s">
        <v>37</v>
      </c>
      <c r="I527" t="s">
        <v>33</v>
      </c>
      <c r="J527" t="s">
        <v>20</v>
      </c>
      <c r="K527" t="s">
        <v>33</v>
      </c>
      <c r="L527" t="s">
        <v>295</v>
      </c>
      <c r="M527" t="s">
        <v>243</v>
      </c>
      <c r="N527" t="s">
        <v>23</v>
      </c>
      <c r="O527" t="s">
        <v>24</v>
      </c>
      <c r="P527" t="str">
        <f>IF(IPL_Matches_2008_2020[[#This Row],[winner]]=IPL_Matches_2008_2020[[#This Row],[toss_winner]],"Yes","No")</f>
        <v>Yes</v>
      </c>
    </row>
    <row r="528" spans="1:16" x14ac:dyDescent="0.3">
      <c r="A528">
        <v>501208</v>
      </c>
      <c r="B528" t="s">
        <v>81</v>
      </c>
      <c r="C528" s="1">
        <v>40647</v>
      </c>
      <c r="D528">
        <v>2011</v>
      </c>
      <c r="E528" t="s">
        <v>220</v>
      </c>
      <c r="F528" t="s">
        <v>83</v>
      </c>
      <c r="G528" t="s">
        <v>37</v>
      </c>
      <c r="H528" t="s">
        <v>28</v>
      </c>
      <c r="I528" t="s">
        <v>28</v>
      </c>
      <c r="J528" t="s">
        <v>29</v>
      </c>
      <c r="K528" t="s">
        <v>37</v>
      </c>
      <c r="L528" t="s">
        <v>295</v>
      </c>
      <c r="M528" t="s">
        <v>304</v>
      </c>
      <c r="N528" t="s">
        <v>23</v>
      </c>
      <c r="O528" t="s">
        <v>24</v>
      </c>
      <c r="P528" t="str">
        <f>IF(IPL_Matches_2008_2020[[#This Row],[winner]]=IPL_Matches_2008_2020[[#This Row],[toss_winner]],"Yes","No")</f>
        <v>No</v>
      </c>
    </row>
    <row r="529" spans="1:16" x14ac:dyDescent="0.3">
      <c r="A529">
        <v>501211</v>
      </c>
      <c r="B529" t="s">
        <v>68</v>
      </c>
      <c r="C529" s="1">
        <v>40649</v>
      </c>
      <c r="D529">
        <v>2011</v>
      </c>
      <c r="E529" t="s">
        <v>221</v>
      </c>
      <c r="F529" t="s">
        <v>70</v>
      </c>
      <c r="G529" t="s">
        <v>45</v>
      </c>
      <c r="H529" t="s">
        <v>28</v>
      </c>
      <c r="I529" t="s">
        <v>45</v>
      </c>
      <c r="J529" t="s">
        <v>20</v>
      </c>
      <c r="K529" t="s">
        <v>45</v>
      </c>
      <c r="L529" t="s">
        <v>295</v>
      </c>
      <c r="M529" t="s">
        <v>357</v>
      </c>
      <c r="N529" t="s">
        <v>23</v>
      </c>
      <c r="O529" t="s">
        <v>24</v>
      </c>
      <c r="P529" t="str">
        <f>IF(IPL_Matches_2008_2020[[#This Row],[winner]]=IPL_Matches_2008_2020[[#This Row],[toss_winner]],"Yes","No")</f>
        <v>Yes</v>
      </c>
    </row>
    <row r="530" spans="1:16" x14ac:dyDescent="0.3">
      <c r="A530">
        <v>501216</v>
      </c>
      <c r="B530" t="s">
        <v>94</v>
      </c>
      <c r="C530" s="1">
        <v>40652</v>
      </c>
      <c r="D530">
        <v>2011</v>
      </c>
      <c r="E530" t="s">
        <v>358</v>
      </c>
      <c r="F530" t="s">
        <v>96</v>
      </c>
      <c r="G530" t="s">
        <v>41</v>
      </c>
      <c r="H530" t="s">
        <v>37</v>
      </c>
      <c r="I530" t="s">
        <v>37</v>
      </c>
      <c r="J530" t="s">
        <v>20</v>
      </c>
      <c r="K530" t="s">
        <v>37</v>
      </c>
      <c r="L530" t="s">
        <v>295</v>
      </c>
      <c r="M530" t="s">
        <v>298</v>
      </c>
      <c r="N530" t="s">
        <v>23</v>
      </c>
      <c r="O530" t="s">
        <v>24</v>
      </c>
      <c r="P530" t="str">
        <f>IF(IPL_Matches_2008_2020[[#This Row],[winner]]=IPL_Matches_2008_2020[[#This Row],[toss_winner]],"Yes","No")</f>
        <v>Yes</v>
      </c>
    </row>
    <row r="531" spans="1:16" x14ac:dyDescent="0.3">
      <c r="A531">
        <v>501219</v>
      </c>
      <c r="B531" t="s">
        <v>30</v>
      </c>
      <c r="C531" s="1">
        <v>40653</v>
      </c>
      <c r="D531">
        <v>2011</v>
      </c>
      <c r="E531" t="s">
        <v>49</v>
      </c>
      <c r="F531" t="s">
        <v>32</v>
      </c>
      <c r="G531" t="s">
        <v>33</v>
      </c>
      <c r="H531" t="s">
        <v>77</v>
      </c>
      <c r="I531" t="s">
        <v>33</v>
      </c>
      <c r="J531" t="s">
        <v>29</v>
      </c>
      <c r="K531" t="s">
        <v>77</v>
      </c>
      <c r="L531" t="s">
        <v>295</v>
      </c>
      <c r="M531" t="s">
        <v>22</v>
      </c>
      <c r="N531" t="s">
        <v>23</v>
      </c>
      <c r="O531" t="s">
        <v>24</v>
      </c>
      <c r="P531" t="str">
        <f>IF(IPL_Matches_2008_2020[[#This Row],[winner]]=IPL_Matches_2008_2020[[#This Row],[toss_winner]],"Yes","No")</f>
        <v>No</v>
      </c>
    </row>
    <row r="532" spans="1:16" x14ac:dyDescent="0.3">
      <c r="A532">
        <v>501220</v>
      </c>
      <c r="B532" t="s">
        <v>34</v>
      </c>
      <c r="C532" s="1">
        <v>40654</v>
      </c>
      <c r="D532">
        <v>2011</v>
      </c>
      <c r="E532" t="s">
        <v>35</v>
      </c>
      <c r="F532" t="s">
        <v>36</v>
      </c>
      <c r="G532" t="s">
        <v>19</v>
      </c>
      <c r="H532" t="s">
        <v>18</v>
      </c>
      <c r="I532" t="s">
        <v>18</v>
      </c>
      <c r="J532" t="s">
        <v>29</v>
      </c>
      <c r="K532" t="s">
        <v>19</v>
      </c>
      <c r="L532" t="s">
        <v>295</v>
      </c>
      <c r="M532" t="s">
        <v>359</v>
      </c>
      <c r="N532" t="s">
        <v>23</v>
      </c>
      <c r="O532" t="s">
        <v>24</v>
      </c>
      <c r="P532" t="str">
        <f>IF(IPL_Matches_2008_2020[[#This Row],[winner]]=IPL_Matches_2008_2020[[#This Row],[toss_winner]],"Yes","No")</f>
        <v>No</v>
      </c>
    </row>
    <row r="533" spans="1:16" x14ac:dyDescent="0.3">
      <c r="A533">
        <v>501221</v>
      </c>
      <c r="B533" t="s">
        <v>87</v>
      </c>
      <c r="C533" s="1">
        <v>40655</v>
      </c>
      <c r="D533">
        <v>2011</v>
      </c>
      <c r="E533" t="s">
        <v>206</v>
      </c>
      <c r="F533" t="s">
        <v>91</v>
      </c>
      <c r="G533" t="s">
        <v>64</v>
      </c>
      <c r="H533" t="s">
        <v>45</v>
      </c>
      <c r="I533" t="s">
        <v>45</v>
      </c>
      <c r="J533" t="s">
        <v>29</v>
      </c>
      <c r="K533" t="s">
        <v>64</v>
      </c>
      <c r="L533" t="s">
        <v>295</v>
      </c>
      <c r="M533" t="s">
        <v>249</v>
      </c>
      <c r="N533" t="s">
        <v>23</v>
      </c>
      <c r="O533" t="s">
        <v>24</v>
      </c>
      <c r="P533" t="str">
        <f>IF(IPL_Matches_2008_2020[[#This Row],[winner]]=IPL_Matches_2008_2020[[#This Row],[toss_winner]],"Yes","No")</f>
        <v>No</v>
      </c>
    </row>
    <row r="534" spans="1:16" x14ac:dyDescent="0.3">
      <c r="A534">
        <v>501223</v>
      </c>
      <c r="B534" t="s">
        <v>94</v>
      </c>
      <c r="C534" s="1">
        <v>40656</v>
      </c>
      <c r="D534">
        <v>2011</v>
      </c>
      <c r="E534" t="s">
        <v>114</v>
      </c>
      <c r="F534" t="s">
        <v>96</v>
      </c>
      <c r="G534" t="s">
        <v>41</v>
      </c>
      <c r="H534" t="s">
        <v>19</v>
      </c>
      <c r="I534" t="s">
        <v>19</v>
      </c>
      <c r="J534" t="s">
        <v>29</v>
      </c>
      <c r="K534" t="s">
        <v>41</v>
      </c>
      <c r="L534" t="s">
        <v>295</v>
      </c>
      <c r="M534" t="s">
        <v>310</v>
      </c>
      <c r="N534" t="s">
        <v>23</v>
      </c>
      <c r="O534" t="s">
        <v>24</v>
      </c>
      <c r="P534" t="str">
        <f>IF(IPL_Matches_2008_2020[[#This Row],[winner]]=IPL_Matches_2008_2020[[#This Row],[toss_winner]],"Yes","No")</f>
        <v>No</v>
      </c>
    </row>
    <row r="535" spans="1:16" x14ac:dyDescent="0.3">
      <c r="A535">
        <v>501224</v>
      </c>
      <c r="B535" t="s">
        <v>81</v>
      </c>
      <c r="C535" s="1">
        <v>40657</v>
      </c>
      <c r="D535">
        <v>2011</v>
      </c>
      <c r="E535" t="s">
        <v>237</v>
      </c>
      <c r="F535" t="s">
        <v>83</v>
      </c>
      <c r="G535" t="s">
        <v>37</v>
      </c>
      <c r="H535" t="s">
        <v>64</v>
      </c>
      <c r="I535" t="s">
        <v>37</v>
      </c>
      <c r="J535" t="s">
        <v>29</v>
      </c>
      <c r="K535" t="s">
        <v>64</v>
      </c>
      <c r="L535" t="s">
        <v>295</v>
      </c>
      <c r="M535" t="s">
        <v>351</v>
      </c>
      <c r="N535" t="s">
        <v>23</v>
      </c>
      <c r="O535" t="s">
        <v>24</v>
      </c>
      <c r="P535" t="str">
        <f>IF(IPL_Matches_2008_2020[[#This Row],[winner]]=IPL_Matches_2008_2020[[#This Row],[toss_winner]],"Yes","No")</f>
        <v>No</v>
      </c>
    </row>
    <row r="536" spans="1:16" x14ac:dyDescent="0.3">
      <c r="A536">
        <v>501226</v>
      </c>
      <c r="B536" t="s">
        <v>68</v>
      </c>
      <c r="C536" s="1">
        <v>40658</v>
      </c>
      <c r="D536">
        <v>2011</v>
      </c>
      <c r="E536" t="s">
        <v>221</v>
      </c>
      <c r="F536" t="s">
        <v>70</v>
      </c>
      <c r="G536" t="s">
        <v>45</v>
      </c>
      <c r="H536" t="s">
        <v>80</v>
      </c>
      <c r="I536" t="s">
        <v>80</v>
      </c>
      <c r="J536" t="s">
        <v>29</v>
      </c>
      <c r="K536" t="s">
        <v>45</v>
      </c>
      <c r="L536" t="s">
        <v>295</v>
      </c>
      <c r="M536" t="s">
        <v>318</v>
      </c>
      <c r="N536" t="s">
        <v>23</v>
      </c>
      <c r="O536" t="s">
        <v>24</v>
      </c>
      <c r="P536" t="str">
        <f>IF(IPL_Matches_2008_2020[[#This Row],[winner]]=IPL_Matches_2008_2020[[#This Row],[toss_winner]],"Yes","No")</f>
        <v>No</v>
      </c>
    </row>
    <row r="537" spans="1:16" x14ac:dyDescent="0.3">
      <c r="A537">
        <v>501229</v>
      </c>
      <c r="B537" t="s">
        <v>74</v>
      </c>
      <c r="C537" s="1">
        <v>40660</v>
      </c>
      <c r="D537">
        <v>2011</v>
      </c>
      <c r="E537" t="s">
        <v>188</v>
      </c>
      <c r="F537" t="s">
        <v>76</v>
      </c>
      <c r="G537" t="s">
        <v>77</v>
      </c>
      <c r="H537" t="s">
        <v>37</v>
      </c>
      <c r="I537" t="s">
        <v>77</v>
      </c>
      <c r="J537" t="s">
        <v>29</v>
      </c>
      <c r="K537" t="s">
        <v>37</v>
      </c>
      <c r="L537" t="s">
        <v>295</v>
      </c>
      <c r="M537" t="s">
        <v>337</v>
      </c>
      <c r="N537" t="s">
        <v>23</v>
      </c>
      <c r="O537" t="s">
        <v>24</v>
      </c>
      <c r="P537" t="str">
        <f>IF(IPL_Matches_2008_2020[[#This Row],[winner]]=IPL_Matches_2008_2020[[#This Row],[toss_winner]],"Yes","No")</f>
        <v>No</v>
      </c>
    </row>
    <row r="538" spans="1:16" x14ac:dyDescent="0.3">
      <c r="A538">
        <v>501230</v>
      </c>
      <c r="B538" t="s">
        <v>94</v>
      </c>
      <c r="C538" s="1">
        <v>40661</v>
      </c>
      <c r="D538">
        <v>2011</v>
      </c>
      <c r="E538" t="s">
        <v>173</v>
      </c>
      <c r="F538" t="s">
        <v>96</v>
      </c>
      <c r="G538" t="s">
        <v>41</v>
      </c>
      <c r="H538" t="s">
        <v>33</v>
      </c>
      <c r="I538" t="s">
        <v>41</v>
      </c>
      <c r="J538" t="s">
        <v>29</v>
      </c>
      <c r="K538" t="s">
        <v>33</v>
      </c>
      <c r="L538" t="s">
        <v>295</v>
      </c>
      <c r="M538" t="s">
        <v>345</v>
      </c>
      <c r="N538" t="s">
        <v>23</v>
      </c>
      <c r="O538" t="s">
        <v>24</v>
      </c>
      <c r="P538" t="str">
        <f>IF(IPL_Matches_2008_2020[[#This Row],[winner]]=IPL_Matches_2008_2020[[#This Row],[toss_winner]],"Yes","No")</f>
        <v>No</v>
      </c>
    </row>
    <row r="539" spans="1:16" x14ac:dyDescent="0.3">
      <c r="A539">
        <v>501232</v>
      </c>
      <c r="B539" t="s">
        <v>25</v>
      </c>
      <c r="C539" s="1">
        <v>40662</v>
      </c>
      <c r="D539">
        <v>2011</v>
      </c>
      <c r="E539" t="s">
        <v>128</v>
      </c>
      <c r="F539" t="s">
        <v>27</v>
      </c>
      <c r="G539" t="s">
        <v>28</v>
      </c>
      <c r="H539" t="s">
        <v>80</v>
      </c>
      <c r="I539" t="s">
        <v>80</v>
      </c>
      <c r="J539" t="s">
        <v>29</v>
      </c>
      <c r="K539" t="s">
        <v>28</v>
      </c>
      <c r="L539" t="s">
        <v>295</v>
      </c>
      <c r="M539" t="s">
        <v>360</v>
      </c>
      <c r="N539" t="s">
        <v>23</v>
      </c>
      <c r="O539" t="s">
        <v>24</v>
      </c>
      <c r="P539" t="str">
        <f>IF(IPL_Matches_2008_2020[[#This Row],[winner]]=IPL_Matches_2008_2020[[#This Row],[toss_winner]],"Yes","No")</f>
        <v>No</v>
      </c>
    </row>
    <row r="540" spans="1:16" x14ac:dyDescent="0.3">
      <c r="A540">
        <v>501233</v>
      </c>
      <c r="B540" t="s">
        <v>74</v>
      </c>
      <c r="C540" s="1">
        <v>40663</v>
      </c>
      <c r="D540">
        <v>2011</v>
      </c>
      <c r="E540" t="s">
        <v>60</v>
      </c>
      <c r="F540" t="s">
        <v>76</v>
      </c>
      <c r="G540" t="s">
        <v>77</v>
      </c>
      <c r="H540" t="s">
        <v>41</v>
      </c>
      <c r="I540" t="s">
        <v>41</v>
      </c>
      <c r="J540" t="s">
        <v>20</v>
      </c>
      <c r="K540" t="s">
        <v>41</v>
      </c>
      <c r="L540" t="s">
        <v>295</v>
      </c>
      <c r="M540" t="s">
        <v>329</v>
      </c>
      <c r="N540" t="s">
        <v>23</v>
      </c>
      <c r="O540" t="s">
        <v>24</v>
      </c>
      <c r="P540" t="str">
        <f>IF(IPL_Matches_2008_2020[[#This Row],[winner]]=IPL_Matches_2008_2020[[#This Row],[toss_winner]],"Yes","No")</f>
        <v>Yes</v>
      </c>
    </row>
    <row r="541" spans="1:16" x14ac:dyDescent="0.3">
      <c r="A541">
        <v>501236</v>
      </c>
      <c r="B541" t="s">
        <v>68</v>
      </c>
      <c r="C541" s="1">
        <v>40664</v>
      </c>
      <c r="D541">
        <v>2011</v>
      </c>
      <c r="E541" t="s">
        <v>320</v>
      </c>
      <c r="F541" t="s">
        <v>70</v>
      </c>
      <c r="G541" t="s">
        <v>45</v>
      </c>
      <c r="H541" t="s">
        <v>37</v>
      </c>
      <c r="I541" t="s">
        <v>45</v>
      </c>
      <c r="J541" t="s">
        <v>20</v>
      </c>
      <c r="K541" t="s">
        <v>45</v>
      </c>
      <c r="L541" t="s">
        <v>295</v>
      </c>
      <c r="M541" t="s">
        <v>301</v>
      </c>
      <c r="N541" t="s">
        <v>23</v>
      </c>
      <c r="O541" t="s">
        <v>24</v>
      </c>
      <c r="P541" t="str">
        <f>IF(IPL_Matches_2008_2020[[#This Row],[winner]]=IPL_Matches_2008_2020[[#This Row],[toss_winner]],"Yes","No")</f>
        <v>Yes</v>
      </c>
    </row>
    <row r="542" spans="1:16" x14ac:dyDescent="0.3">
      <c r="A542">
        <v>501237</v>
      </c>
      <c r="B542" t="s">
        <v>87</v>
      </c>
      <c r="C542" s="1">
        <v>40665</v>
      </c>
      <c r="D542">
        <v>2011</v>
      </c>
      <c r="E542" t="s">
        <v>189</v>
      </c>
      <c r="F542" t="s">
        <v>91</v>
      </c>
      <c r="G542" t="s">
        <v>64</v>
      </c>
      <c r="H542" t="s">
        <v>19</v>
      </c>
      <c r="I542" t="s">
        <v>19</v>
      </c>
      <c r="J542" t="s">
        <v>29</v>
      </c>
      <c r="K542" t="s">
        <v>64</v>
      </c>
      <c r="L542" t="s">
        <v>295</v>
      </c>
      <c r="M542" t="s">
        <v>313</v>
      </c>
      <c r="N542" t="s">
        <v>23</v>
      </c>
      <c r="O542" t="s">
        <v>24</v>
      </c>
      <c r="P542" t="str">
        <f>IF(IPL_Matches_2008_2020[[#This Row],[winner]]=IPL_Matches_2008_2020[[#This Row],[toss_winner]],"Yes","No")</f>
        <v>No</v>
      </c>
    </row>
    <row r="543" spans="1:16" x14ac:dyDescent="0.3">
      <c r="A543">
        <v>501239</v>
      </c>
      <c r="B543" t="s">
        <v>81</v>
      </c>
      <c r="C543" s="1">
        <v>40666</v>
      </c>
      <c r="D543">
        <v>2011</v>
      </c>
      <c r="E543" t="s">
        <v>31</v>
      </c>
      <c r="F543" t="s">
        <v>83</v>
      </c>
      <c r="G543" t="s">
        <v>37</v>
      </c>
      <c r="H543" t="s">
        <v>33</v>
      </c>
      <c r="I543" t="s">
        <v>37</v>
      </c>
      <c r="J543" t="s">
        <v>29</v>
      </c>
      <c r="K543" t="s">
        <v>33</v>
      </c>
      <c r="L543" t="s">
        <v>295</v>
      </c>
      <c r="M543" t="s">
        <v>361</v>
      </c>
      <c r="N543" t="s">
        <v>23</v>
      </c>
      <c r="O543" t="s">
        <v>24</v>
      </c>
      <c r="P543" t="str">
        <f>IF(IPL_Matches_2008_2020[[#This Row],[winner]]=IPL_Matches_2008_2020[[#This Row],[toss_winner]],"Yes","No")</f>
        <v>No</v>
      </c>
    </row>
    <row r="544" spans="1:16" x14ac:dyDescent="0.3">
      <c r="A544">
        <v>501241</v>
      </c>
      <c r="B544" t="s">
        <v>87</v>
      </c>
      <c r="C544" s="1">
        <v>40667</v>
      </c>
      <c r="D544">
        <v>2011</v>
      </c>
      <c r="E544" t="s">
        <v>217</v>
      </c>
      <c r="F544" t="s">
        <v>89</v>
      </c>
      <c r="G544" t="s">
        <v>80</v>
      </c>
      <c r="H544" t="s">
        <v>64</v>
      </c>
      <c r="I544" t="s">
        <v>80</v>
      </c>
      <c r="J544" t="s">
        <v>29</v>
      </c>
      <c r="K544" t="s">
        <v>64</v>
      </c>
      <c r="L544" t="s">
        <v>295</v>
      </c>
      <c r="M544" t="s">
        <v>357</v>
      </c>
      <c r="N544" t="s">
        <v>23</v>
      </c>
      <c r="O544" t="s">
        <v>24</v>
      </c>
      <c r="P544" t="str">
        <f>IF(IPL_Matches_2008_2020[[#This Row],[winner]]=IPL_Matches_2008_2020[[#This Row],[toss_winner]],"Yes","No")</f>
        <v>No</v>
      </c>
    </row>
    <row r="545" spans="1:16" x14ac:dyDescent="0.3">
      <c r="A545">
        <v>501242</v>
      </c>
      <c r="B545" t="s">
        <v>74</v>
      </c>
      <c r="C545" s="1">
        <v>40668</v>
      </c>
      <c r="D545">
        <v>2011</v>
      </c>
      <c r="E545" t="s">
        <v>172</v>
      </c>
      <c r="F545" t="s">
        <v>76</v>
      </c>
      <c r="G545" t="s">
        <v>77</v>
      </c>
      <c r="H545" t="s">
        <v>33</v>
      </c>
      <c r="I545" t="s">
        <v>33</v>
      </c>
      <c r="J545" t="s">
        <v>29</v>
      </c>
      <c r="K545" t="s">
        <v>77</v>
      </c>
      <c r="L545" t="s">
        <v>295</v>
      </c>
      <c r="M545" t="s">
        <v>345</v>
      </c>
      <c r="N545" t="s">
        <v>23</v>
      </c>
      <c r="O545" t="s">
        <v>24</v>
      </c>
      <c r="P545" t="str">
        <f>IF(IPL_Matches_2008_2020[[#This Row],[winner]]=IPL_Matches_2008_2020[[#This Row],[toss_winner]],"Yes","No")</f>
        <v>No</v>
      </c>
    </row>
    <row r="546" spans="1:16" x14ac:dyDescent="0.3">
      <c r="A546">
        <v>501244</v>
      </c>
      <c r="B546" t="s">
        <v>25</v>
      </c>
      <c r="C546" s="1">
        <v>40669</v>
      </c>
      <c r="D546">
        <v>2011</v>
      </c>
      <c r="E546" t="s">
        <v>92</v>
      </c>
      <c r="F546" t="s">
        <v>27</v>
      </c>
      <c r="G546" t="s">
        <v>28</v>
      </c>
      <c r="H546" t="s">
        <v>19</v>
      </c>
      <c r="I546" t="s">
        <v>19</v>
      </c>
      <c r="J546" t="s">
        <v>29</v>
      </c>
      <c r="K546" t="s">
        <v>28</v>
      </c>
      <c r="L546" t="s">
        <v>295</v>
      </c>
      <c r="M546" t="s">
        <v>362</v>
      </c>
      <c r="N546" t="s">
        <v>23</v>
      </c>
      <c r="O546" t="s">
        <v>24</v>
      </c>
      <c r="P546" t="str">
        <f>IF(IPL_Matches_2008_2020[[#This Row],[winner]]=IPL_Matches_2008_2020[[#This Row],[toss_winner]],"Yes","No")</f>
        <v>No</v>
      </c>
    </row>
    <row r="547" spans="1:16" x14ac:dyDescent="0.3">
      <c r="A547">
        <v>501246</v>
      </c>
      <c r="B547" t="s">
        <v>87</v>
      </c>
      <c r="C547" s="1">
        <v>40670</v>
      </c>
      <c r="D547">
        <v>2011</v>
      </c>
      <c r="E547" t="s">
        <v>192</v>
      </c>
      <c r="F547" t="s">
        <v>91</v>
      </c>
      <c r="G547" t="s">
        <v>64</v>
      </c>
      <c r="H547" t="s">
        <v>41</v>
      </c>
      <c r="I547" t="s">
        <v>41</v>
      </c>
      <c r="J547" t="s">
        <v>29</v>
      </c>
      <c r="K547" t="s">
        <v>64</v>
      </c>
      <c r="L547" t="s">
        <v>295</v>
      </c>
      <c r="M547" t="s">
        <v>363</v>
      </c>
      <c r="N547" t="s">
        <v>23</v>
      </c>
      <c r="O547" t="s">
        <v>24</v>
      </c>
      <c r="P547" t="str">
        <f>IF(IPL_Matches_2008_2020[[#This Row],[winner]]=IPL_Matches_2008_2020[[#This Row],[toss_winner]],"Yes","No")</f>
        <v>No</v>
      </c>
    </row>
    <row r="548" spans="1:16" x14ac:dyDescent="0.3">
      <c r="A548">
        <v>501249</v>
      </c>
      <c r="B548" t="s">
        <v>15</v>
      </c>
      <c r="C548" s="1">
        <v>40672</v>
      </c>
      <c r="D548">
        <v>2011</v>
      </c>
      <c r="E548" t="s">
        <v>107</v>
      </c>
      <c r="F548" t="s">
        <v>17</v>
      </c>
      <c r="G548" t="s">
        <v>18</v>
      </c>
      <c r="H548" t="s">
        <v>45</v>
      </c>
      <c r="I548" t="s">
        <v>18</v>
      </c>
      <c r="J548" t="s">
        <v>29</v>
      </c>
      <c r="K548" t="s">
        <v>45</v>
      </c>
      <c r="L548" t="s">
        <v>295</v>
      </c>
      <c r="M548" t="s">
        <v>349</v>
      </c>
      <c r="N548" t="s">
        <v>23</v>
      </c>
      <c r="O548" t="s">
        <v>24</v>
      </c>
      <c r="P548" t="str">
        <f>IF(IPL_Matches_2008_2020[[#This Row],[winner]]=IPL_Matches_2008_2020[[#This Row],[toss_winner]],"Yes","No")</f>
        <v>No</v>
      </c>
    </row>
    <row r="549" spans="1:16" x14ac:dyDescent="0.3">
      <c r="A549">
        <v>501251</v>
      </c>
      <c r="B549" t="s">
        <v>34</v>
      </c>
      <c r="C549" s="1">
        <v>40673</v>
      </c>
      <c r="D549">
        <v>2011</v>
      </c>
      <c r="E549" t="s">
        <v>364</v>
      </c>
      <c r="F549" t="s">
        <v>36</v>
      </c>
      <c r="G549" t="s">
        <v>19</v>
      </c>
      <c r="H549" t="s">
        <v>64</v>
      </c>
      <c r="I549" t="s">
        <v>64</v>
      </c>
      <c r="J549" t="s">
        <v>29</v>
      </c>
      <c r="K549" t="s">
        <v>19</v>
      </c>
      <c r="L549" t="s">
        <v>295</v>
      </c>
      <c r="M549" t="s">
        <v>365</v>
      </c>
      <c r="N549" t="s">
        <v>23</v>
      </c>
      <c r="O549" t="s">
        <v>24</v>
      </c>
      <c r="P549" t="str">
        <f>IF(IPL_Matches_2008_2020[[#This Row],[winner]]=IPL_Matches_2008_2020[[#This Row],[toss_winner]],"Yes","No")</f>
        <v>No</v>
      </c>
    </row>
    <row r="550" spans="1:16" x14ac:dyDescent="0.3">
      <c r="A550">
        <v>501253</v>
      </c>
      <c r="B550" t="s">
        <v>68</v>
      </c>
      <c r="C550" s="1">
        <v>40675</v>
      </c>
      <c r="D550">
        <v>2011</v>
      </c>
      <c r="E550" t="s">
        <v>72</v>
      </c>
      <c r="F550" t="s">
        <v>70</v>
      </c>
      <c r="G550" t="s">
        <v>45</v>
      </c>
      <c r="H550" t="s">
        <v>41</v>
      </c>
      <c r="I550" t="s">
        <v>45</v>
      </c>
      <c r="J550" t="s">
        <v>20</v>
      </c>
      <c r="K550" t="s">
        <v>45</v>
      </c>
      <c r="L550" t="s">
        <v>295</v>
      </c>
      <c r="M550" t="s">
        <v>312</v>
      </c>
      <c r="N550" t="s">
        <v>23</v>
      </c>
      <c r="O550" t="s">
        <v>24</v>
      </c>
      <c r="P550" t="str">
        <f>IF(IPL_Matches_2008_2020[[#This Row],[winner]]=IPL_Matches_2008_2020[[#This Row],[toss_winner]],"Yes","No")</f>
        <v>Yes</v>
      </c>
    </row>
    <row r="551" spans="1:16" x14ac:dyDescent="0.3">
      <c r="A551">
        <v>501256</v>
      </c>
      <c r="B551" t="s">
        <v>87</v>
      </c>
      <c r="C551" s="1">
        <v>40677</v>
      </c>
      <c r="D551">
        <v>2011</v>
      </c>
      <c r="E551" t="s">
        <v>88</v>
      </c>
      <c r="F551" t="s">
        <v>91</v>
      </c>
      <c r="G551" t="s">
        <v>64</v>
      </c>
      <c r="H551" t="s">
        <v>37</v>
      </c>
      <c r="I551" t="s">
        <v>37</v>
      </c>
      <c r="J551" t="s">
        <v>20</v>
      </c>
      <c r="K551" t="s">
        <v>37</v>
      </c>
      <c r="L551" t="s">
        <v>295</v>
      </c>
      <c r="M551" t="s">
        <v>246</v>
      </c>
      <c r="N551" t="s">
        <v>23</v>
      </c>
      <c r="O551" t="s">
        <v>24</v>
      </c>
      <c r="P551" t="str">
        <f>IF(IPL_Matches_2008_2020[[#This Row],[winner]]=IPL_Matches_2008_2020[[#This Row],[toss_winner]],"Yes","No")</f>
        <v>Yes</v>
      </c>
    </row>
    <row r="552" spans="1:16" x14ac:dyDescent="0.3">
      <c r="A552">
        <v>501257</v>
      </c>
      <c r="B552" t="s">
        <v>71</v>
      </c>
      <c r="C552" s="1">
        <v>40678</v>
      </c>
      <c r="D552">
        <v>2011</v>
      </c>
      <c r="E552" t="s">
        <v>178</v>
      </c>
      <c r="F552" t="s">
        <v>73</v>
      </c>
      <c r="G552" t="s">
        <v>19</v>
      </c>
      <c r="H552" t="s">
        <v>41</v>
      </c>
      <c r="I552" t="s">
        <v>41</v>
      </c>
      <c r="J552" t="s">
        <v>29</v>
      </c>
      <c r="K552" t="s">
        <v>19</v>
      </c>
      <c r="L552" t="s">
        <v>295</v>
      </c>
      <c r="M552" t="s">
        <v>310</v>
      </c>
      <c r="N552" t="s">
        <v>23</v>
      </c>
      <c r="O552" t="s">
        <v>24</v>
      </c>
      <c r="P552" t="str">
        <f>IF(IPL_Matches_2008_2020[[#This Row],[winner]]=IPL_Matches_2008_2020[[#This Row],[toss_winner]],"Yes","No")</f>
        <v>No</v>
      </c>
    </row>
    <row r="553" spans="1:16" x14ac:dyDescent="0.3">
      <c r="A553">
        <v>501260</v>
      </c>
      <c r="B553" t="s">
        <v>71</v>
      </c>
      <c r="C553" s="1">
        <v>40680</v>
      </c>
      <c r="D553">
        <v>2011</v>
      </c>
      <c r="E553" t="s">
        <v>57</v>
      </c>
      <c r="F553" t="s">
        <v>73</v>
      </c>
      <c r="G553" t="s">
        <v>19</v>
      </c>
      <c r="H553" t="s">
        <v>28</v>
      </c>
      <c r="I553" t="s">
        <v>19</v>
      </c>
      <c r="J553" t="s">
        <v>20</v>
      </c>
      <c r="K553" t="s">
        <v>19</v>
      </c>
      <c r="L553" t="s">
        <v>295</v>
      </c>
      <c r="M553" t="s">
        <v>366</v>
      </c>
      <c r="N553" t="s">
        <v>23</v>
      </c>
      <c r="O553" t="s">
        <v>24</v>
      </c>
      <c r="P553" t="str">
        <f>IF(IPL_Matches_2008_2020[[#This Row],[winner]]=IPL_Matches_2008_2020[[#This Row],[toss_winner]],"Yes","No")</f>
        <v>Yes</v>
      </c>
    </row>
    <row r="554" spans="1:16" x14ac:dyDescent="0.3">
      <c r="A554">
        <v>501261</v>
      </c>
      <c r="B554" t="s">
        <v>68</v>
      </c>
      <c r="C554" s="1">
        <v>40681</v>
      </c>
      <c r="D554">
        <v>2011</v>
      </c>
      <c r="E554" t="s">
        <v>109</v>
      </c>
      <c r="F554" t="s">
        <v>70</v>
      </c>
      <c r="G554" t="s">
        <v>45</v>
      </c>
      <c r="H554" t="s">
        <v>77</v>
      </c>
      <c r="I554" t="s">
        <v>45</v>
      </c>
      <c r="J554" t="s">
        <v>20</v>
      </c>
      <c r="K554" t="s">
        <v>45</v>
      </c>
      <c r="L554" t="s">
        <v>295</v>
      </c>
      <c r="M554" t="s">
        <v>296</v>
      </c>
      <c r="N554" t="s">
        <v>23</v>
      </c>
      <c r="O554" t="s">
        <v>24</v>
      </c>
      <c r="P554" t="str">
        <f>IF(IPL_Matches_2008_2020[[#This Row],[winner]]=IPL_Matches_2008_2020[[#This Row],[toss_winner]],"Yes","No")</f>
        <v>Yes</v>
      </c>
    </row>
    <row r="555" spans="1:16" x14ac:dyDescent="0.3">
      <c r="A555">
        <v>501264</v>
      </c>
      <c r="B555" t="s">
        <v>71</v>
      </c>
      <c r="C555" s="1">
        <v>40684</v>
      </c>
      <c r="D555">
        <v>2011</v>
      </c>
      <c r="E555" t="s">
        <v>202</v>
      </c>
      <c r="F555" t="s">
        <v>73</v>
      </c>
      <c r="G555" t="s">
        <v>19</v>
      </c>
      <c r="H555" t="s">
        <v>37</v>
      </c>
      <c r="I555" t="s">
        <v>19</v>
      </c>
      <c r="J555" t="s">
        <v>29</v>
      </c>
      <c r="K555" t="s">
        <v>37</v>
      </c>
      <c r="L555" t="s">
        <v>295</v>
      </c>
      <c r="M555" t="s">
        <v>302</v>
      </c>
      <c r="N555" t="s">
        <v>23</v>
      </c>
      <c r="O555" t="s">
        <v>24</v>
      </c>
      <c r="P555" t="str">
        <f>IF(IPL_Matches_2008_2020[[#This Row],[winner]]=IPL_Matches_2008_2020[[#This Row],[toss_winner]],"Yes","No")</f>
        <v>No</v>
      </c>
    </row>
    <row r="556" spans="1:16" x14ac:dyDescent="0.3">
      <c r="A556">
        <v>501270</v>
      </c>
      <c r="B556" t="s">
        <v>68</v>
      </c>
      <c r="C556" s="1">
        <v>40690</v>
      </c>
      <c r="D556">
        <v>2011</v>
      </c>
      <c r="E556" t="s">
        <v>92</v>
      </c>
      <c r="F556" t="s">
        <v>70</v>
      </c>
      <c r="G556" t="s">
        <v>28</v>
      </c>
      <c r="H556" t="s">
        <v>64</v>
      </c>
      <c r="I556" t="s">
        <v>64</v>
      </c>
      <c r="J556" t="s">
        <v>29</v>
      </c>
      <c r="K556" t="s">
        <v>28</v>
      </c>
      <c r="L556" t="s">
        <v>295</v>
      </c>
      <c r="M556" t="s">
        <v>367</v>
      </c>
      <c r="N556" t="s">
        <v>23</v>
      </c>
      <c r="O556" t="s">
        <v>24</v>
      </c>
      <c r="P556" t="str">
        <f>IF(IPL_Matches_2008_2020[[#This Row],[winner]]=IPL_Matches_2008_2020[[#This Row],[toss_winner]],"Yes","No")</f>
        <v>No</v>
      </c>
    </row>
    <row r="557" spans="1:16" x14ac:dyDescent="0.3">
      <c r="A557">
        <v>501271</v>
      </c>
      <c r="B557" t="s">
        <v>68</v>
      </c>
      <c r="C557" s="1">
        <v>40691</v>
      </c>
      <c r="D557">
        <v>2011</v>
      </c>
      <c r="E557" t="s">
        <v>107</v>
      </c>
      <c r="F557" t="s">
        <v>70</v>
      </c>
      <c r="G557" t="s">
        <v>45</v>
      </c>
      <c r="H557" t="s">
        <v>28</v>
      </c>
      <c r="I557" t="s">
        <v>45</v>
      </c>
      <c r="J557" t="s">
        <v>20</v>
      </c>
      <c r="K557" t="s">
        <v>45</v>
      </c>
      <c r="L557" t="s">
        <v>295</v>
      </c>
      <c r="M557" t="s">
        <v>368</v>
      </c>
      <c r="N557" t="s">
        <v>23</v>
      </c>
      <c r="O557" t="s">
        <v>24</v>
      </c>
      <c r="P557" t="str">
        <f>IF(IPL_Matches_2008_2020[[#This Row],[winner]]=IPL_Matches_2008_2020[[#This Row],[toss_winner]],"Yes","No")</f>
        <v>Yes</v>
      </c>
    </row>
    <row r="558" spans="1:16" x14ac:dyDescent="0.3">
      <c r="A558">
        <v>548308</v>
      </c>
      <c r="B558" t="s">
        <v>87</v>
      </c>
      <c r="C558" s="1">
        <v>41005</v>
      </c>
      <c r="D558">
        <v>2012</v>
      </c>
      <c r="E558" t="s">
        <v>195</v>
      </c>
      <c r="F558" t="s">
        <v>91</v>
      </c>
      <c r="G558" t="s">
        <v>64</v>
      </c>
      <c r="H558" t="s">
        <v>80</v>
      </c>
      <c r="I558" t="s">
        <v>64</v>
      </c>
      <c r="J558" t="s">
        <v>29</v>
      </c>
      <c r="K558" t="s">
        <v>80</v>
      </c>
      <c r="L558" t="s">
        <v>295</v>
      </c>
      <c r="M558" t="s">
        <v>369</v>
      </c>
      <c r="N558" t="s">
        <v>23</v>
      </c>
      <c r="O558" t="s">
        <v>24</v>
      </c>
      <c r="P558" t="str">
        <f>IF(IPL_Matches_2008_2020[[#This Row],[winner]]=IPL_Matches_2008_2020[[#This Row],[toss_winner]],"Yes","No")</f>
        <v>No</v>
      </c>
    </row>
    <row r="559" spans="1:16" x14ac:dyDescent="0.3">
      <c r="A559">
        <v>548309</v>
      </c>
      <c r="B559" t="s">
        <v>15</v>
      </c>
      <c r="C559" s="1">
        <v>41005</v>
      </c>
      <c r="D559">
        <v>2012</v>
      </c>
      <c r="E559" t="s">
        <v>117</v>
      </c>
      <c r="F559" t="s">
        <v>17</v>
      </c>
      <c r="G559" t="s">
        <v>18</v>
      </c>
      <c r="H559" t="s">
        <v>19</v>
      </c>
      <c r="I559" t="s">
        <v>19</v>
      </c>
      <c r="J559" t="s">
        <v>29</v>
      </c>
      <c r="K559" t="s">
        <v>18</v>
      </c>
      <c r="L559" t="s">
        <v>295</v>
      </c>
      <c r="M559" t="s">
        <v>336</v>
      </c>
      <c r="N559" t="s">
        <v>23</v>
      </c>
      <c r="O559" t="s">
        <v>24</v>
      </c>
      <c r="P559" t="str">
        <f>IF(IPL_Matches_2008_2020[[#This Row],[winner]]=IPL_Matches_2008_2020[[#This Row],[toss_winner]],"Yes","No")</f>
        <v>No</v>
      </c>
    </row>
    <row r="560" spans="1:16" x14ac:dyDescent="0.3">
      <c r="A560">
        <v>548310</v>
      </c>
      <c r="B560" t="s">
        <v>25</v>
      </c>
      <c r="C560" s="1">
        <v>41006</v>
      </c>
      <c r="D560">
        <v>2012</v>
      </c>
      <c r="E560" t="s">
        <v>75</v>
      </c>
      <c r="F560" t="s">
        <v>27</v>
      </c>
      <c r="G560" t="s">
        <v>28</v>
      </c>
      <c r="H560" t="s">
        <v>41</v>
      </c>
      <c r="I560" t="s">
        <v>41</v>
      </c>
      <c r="J560" t="s">
        <v>29</v>
      </c>
      <c r="K560" t="s">
        <v>28</v>
      </c>
      <c r="L560" t="s">
        <v>295</v>
      </c>
      <c r="M560" t="s">
        <v>361</v>
      </c>
      <c r="N560" t="s">
        <v>23</v>
      </c>
      <c r="O560" t="s">
        <v>24</v>
      </c>
      <c r="P560" t="str">
        <f>IF(IPL_Matches_2008_2020[[#This Row],[winner]]=IPL_Matches_2008_2020[[#This Row],[toss_winner]],"Yes","No")</f>
        <v>No</v>
      </c>
    </row>
    <row r="561" spans="1:16" x14ac:dyDescent="0.3">
      <c r="A561">
        <v>548311</v>
      </c>
      <c r="B561" t="s">
        <v>116</v>
      </c>
      <c r="C561" s="1">
        <v>41006</v>
      </c>
      <c r="D561">
        <v>2012</v>
      </c>
      <c r="E561" t="s">
        <v>147</v>
      </c>
      <c r="F561" t="s">
        <v>118</v>
      </c>
      <c r="G561" t="s">
        <v>37</v>
      </c>
      <c r="H561" t="s">
        <v>45</v>
      </c>
      <c r="I561" t="s">
        <v>37</v>
      </c>
      <c r="J561" t="s">
        <v>29</v>
      </c>
      <c r="K561" t="s">
        <v>45</v>
      </c>
      <c r="L561" t="s">
        <v>295</v>
      </c>
      <c r="M561" t="s">
        <v>370</v>
      </c>
      <c r="N561" t="s">
        <v>23</v>
      </c>
      <c r="O561" t="s">
        <v>24</v>
      </c>
      <c r="P561" t="str">
        <f>IF(IPL_Matches_2008_2020[[#This Row],[winner]]=IPL_Matches_2008_2020[[#This Row],[toss_winner]],"Yes","No")</f>
        <v>No</v>
      </c>
    </row>
    <row r="562" spans="1:16" x14ac:dyDescent="0.3">
      <c r="A562">
        <v>548312</v>
      </c>
      <c r="B562" t="s">
        <v>15</v>
      </c>
      <c r="C562" s="1">
        <v>41007</v>
      </c>
      <c r="D562">
        <v>2012</v>
      </c>
      <c r="E562" t="s">
        <v>172</v>
      </c>
      <c r="F562" t="s">
        <v>17</v>
      </c>
      <c r="G562" t="s">
        <v>18</v>
      </c>
      <c r="H562" t="s">
        <v>33</v>
      </c>
      <c r="I562" t="s">
        <v>33</v>
      </c>
      <c r="J562" t="s">
        <v>29</v>
      </c>
      <c r="K562" t="s">
        <v>18</v>
      </c>
      <c r="L562" t="s">
        <v>295</v>
      </c>
      <c r="M562" t="s">
        <v>355</v>
      </c>
      <c r="N562" t="s">
        <v>23</v>
      </c>
      <c r="O562" t="s">
        <v>24</v>
      </c>
      <c r="P562" t="str">
        <f>IF(IPL_Matches_2008_2020[[#This Row],[winner]]=IPL_Matches_2008_2020[[#This Row],[toss_winner]],"Yes","No")</f>
        <v>No</v>
      </c>
    </row>
    <row r="563" spans="1:16" x14ac:dyDescent="0.3">
      <c r="A563">
        <v>548313</v>
      </c>
      <c r="B563" t="s">
        <v>137</v>
      </c>
      <c r="C563" s="1">
        <v>41007</v>
      </c>
      <c r="D563">
        <v>2012</v>
      </c>
      <c r="E563" t="s">
        <v>371</v>
      </c>
      <c r="F563" t="s">
        <v>185</v>
      </c>
      <c r="G563" t="s">
        <v>80</v>
      </c>
      <c r="H563" t="s">
        <v>19</v>
      </c>
      <c r="I563" t="s">
        <v>80</v>
      </c>
      <c r="J563" t="s">
        <v>20</v>
      </c>
      <c r="K563" t="s">
        <v>80</v>
      </c>
      <c r="L563" t="s">
        <v>295</v>
      </c>
      <c r="M563" t="s">
        <v>355</v>
      </c>
      <c r="N563" t="s">
        <v>23</v>
      </c>
      <c r="O563" t="s">
        <v>24</v>
      </c>
      <c r="P563" t="str">
        <f>IF(IPL_Matches_2008_2020[[#This Row],[winner]]=IPL_Matches_2008_2020[[#This Row],[toss_winner]],"Yes","No")</f>
        <v>Yes</v>
      </c>
    </row>
    <row r="564" spans="1:16" x14ac:dyDescent="0.3">
      <c r="A564">
        <v>548315</v>
      </c>
      <c r="B564" t="s">
        <v>25</v>
      </c>
      <c r="C564" s="1">
        <v>41009</v>
      </c>
      <c r="D564">
        <v>2012</v>
      </c>
      <c r="E564" t="s">
        <v>267</v>
      </c>
      <c r="F564" t="s">
        <v>27</v>
      </c>
      <c r="G564" t="s">
        <v>28</v>
      </c>
      <c r="H564" t="s">
        <v>33</v>
      </c>
      <c r="I564" t="s">
        <v>28</v>
      </c>
      <c r="J564" t="s">
        <v>29</v>
      </c>
      <c r="K564" t="s">
        <v>33</v>
      </c>
      <c r="L564" t="s">
        <v>295</v>
      </c>
      <c r="M564" t="s">
        <v>372</v>
      </c>
      <c r="N564" t="s">
        <v>23</v>
      </c>
      <c r="O564" t="s">
        <v>24</v>
      </c>
      <c r="P564" t="str">
        <f>IF(IPL_Matches_2008_2020[[#This Row],[winner]]=IPL_Matches_2008_2020[[#This Row],[toss_winner]],"Yes","No")</f>
        <v>No</v>
      </c>
    </row>
    <row r="565" spans="1:16" x14ac:dyDescent="0.3">
      <c r="A565">
        <v>548317</v>
      </c>
      <c r="B565" t="s">
        <v>87</v>
      </c>
      <c r="C565" s="1">
        <v>41010</v>
      </c>
      <c r="D565">
        <v>2012</v>
      </c>
      <c r="E565" t="s">
        <v>189</v>
      </c>
      <c r="F565" t="s">
        <v>91</v>
      </c>
      <c r="G565" t="s">
        <v>64</v>
      </c>
      <c r="H565" t="s">
        <v>18</v>
      </c>
      <c r="I565" t="s">
        <v>18</v>
      </c>
      <c r="J565" t="s">
        <v>29</v>
      </c>
      <c r="K565" t="s">
        <v>64</v>
      </c>
      <c r="L565" t="s">
        <v>295</v>
      </c>
      <c r="M565" t="s">
        <v>328</v>
      </c>
      <c r="N565" t="s">
        <v>23</v>
      </c>
      <c r="O565" t="s">
        <v>24</v>
      </c>
      <c r="P565" t="str">
        <f>IF(IPL_Matches_2008_2020[[#This Row],[winner]]=IPL_Matches_2008_2020[[#This Row],[toss_winner]],"Yes","No")</f>
        <v>No</v>
      </c>
    </row>
    <row r="566" spans="1:16" x14ac:dyDescent="0.3">
      <c r="A566">
        <v>548323</v>
      </c>
      <c r="B566" t="s">
        <v>30</v>
      </c>
      <c r="C566" s="1">
        <v>41014</v>
      </c>
      <c r="D566">
        <v>2012</v>
      </c>
      <c r="E566" t="s">
        <v>98</v>
      </c>
      <c r="F566" t="s">
        <v>32</v>
      </c>
      <c r="G566" t="s">
        <v>33</v>
      </c>
      <c r="H566" t="s">
        <v>19</v>
      </c>
      <c r="I566" t="s">
        <v>33</v>
      </c>
      <c r="J566" t="s">
        <v>29</v>
      </c>
      <c r="K566" t="s">
        <v>19</v>
      </c>
      <c r="L566" t="s">
        <v>295</v>
      </c>
      <c r="M566" t="s">
        <v>258</v>
      </c>
      <c r="N566" t="s">
        <v>23</v>
      </c>
      <c r="O566" t="s">
        <v>24</v>
      </c>
      <c r="P566" t="str">
        <f>IF(IPL_Matches_2008_2020[[#This Row],[winner]]=IPL_Matches_2008_2020[[#This Row],[toss_winner]],"Yes","No")</f>
        <v>No</v>
      </c>
    </row>
    <row r="567" spans="1:16" x14ac:dyDescent="0.3">
      <c r="A567">
        <v>548324</v>
      </c>
      <c r="B567" t="s">
        <v>25</v>
      </c>
      <c r="C567" s="1">
        <v>41014</v>
      </c>
      <c r="D567">
        <v>2012</v>
      </c>
      <c r="E567" t="s">
        <v>117</v>
      </c>
      <c r="F567" t="s">
        <v>27</v>
      </c>
      <c r="G567" t="s">
        <v>28</v>
      </c>
      <c r="H567" t="s">
        <v>18</v>
      </c>
      <c r="I567" t="s">
        <v>18</v>
      </c>
      <c r="J567" t="s">
        <v>20</v>
      </c>
      <c r="K567" t="s">
        <v>18</v>
      </c>
      <c r="L567" t="s">
        <v>295</v>
      </c>
      <c r="M567" t="s">
        <v>373</v>
      </c>
      <c r="N567" t="s">
        <v>23</v>
      </c>
      <c r="O567" t="s">
        <v>24</v>
      </c>
      <c r="P567" t="str">
        <f>IF(IPL_Matches_2008_2020[[#This Row],[winner]]=IPL_Matches_2008_2020[[#This Row],[toss_winner]],"Yes","No")</f>
        <v>Yes</v>
      </c>
    </row>
    <row r="568" spans="1:16" x14ac:dyDescent="0.3">
      <c r="A568">
        <v>548330</v>
      </c>
      <c r="B568" t="s">
        <v>68</v>
      </c>
      <c r="C568" s="1">
        <v>41018</v>
      </c>
      <c r="D568">
        <v>2012</v>
      </c>
      <c r="E568" t="s">
        <v>374</v>
      </c>
      <c r="F568" t="s">
        <v>70</v>
      </c>
      <c r="G568" t="s">
        <v>45</v>
      </c>
      <c r="H568" t="s">
        <v>80</v>
      </c>
      <c r="I568" t="s">
        <v>80</v>
      </c>
      <c r="J568" t="s">
        <v>29</v>
      </c>
      <c r="K568" t="s">
        <v>45</v>
      </c>
      <c r="L568" t="s">
        <v>295</v>
      </c>
      <c r="M568" t="s">
        <v>306</v>
      </c>
      <c r="N568" t="s">
        <v>23</v>
      </c>
      <c r="O568" t="s">
        <v>24</v>
      </c>
      <c r="P568" t="str">
        <f>IF(IPL_Matches_2008_2020[[#This Row],[winner]]=IPL_Matches_2008_2020[[#This Row],[toss_winner]],"Yes","No")</f>
        <v>No</v>
      </c>
    </row>
    <row r="569" spans="1:16" x14ac:dyDescent="0.3">
      <c r="A569">
        <v>548333</v>
      </c>
      <c r="B569" t="s">
        <v>94</v>
      </c>
      <c r="C569" s="1">
        <v>41020</v>
      </c>
      <c r="D569">
        <v>2012</v>
      </c>
      <c r="E569" t="s">
        <v>311</v>
      </c>
      <c r="F569" t="s">
        <v>96</v>
      </c>
      <c r="G569" t="s">
        <v>41</v>
      </c>
      <c r="H569" t="s">
        <v>80</v>
      </c>
      <c r="I569" t="s">
        <v>41</v>
      </c>
      <c r="J569" t="s">
        <v>29</v>
      </c>
      <c r="K569" t="s">
        <v>80</v>
      </c>
      <c r="L569" t="s">
        <v>295</v>
      </c>
      <c r="M569" t="s">
        <v>361</v>
      </c>
      <c r="N569" t="s">
        <v>23</v>
      </c>
      <c r="O569" t="s">
        <v>24</v>
      </c>
      <c r="P569" t="str">
        <f>IF(IPL_Matches_2008_2020[[#This Row],[winner]]=IPL_Matches_2008_2020[[#This Row],[toss_winner]],"Yes","No")</f>
        <v>No</v>
      </c>
    </row>
    <row r="570" spans="1:16" x14ac:dyDescent="0.3">
      <c r="A570">
        <v>548336</v>
      </c>
      <c r="B570" t="s">
        <v>15</v>
      </c>
      <c r="C570" s="1">
        <v>41022</v>
      </c>
      <c r="D570">
        <v>2012</v>
      </c>
      <c r="E570" t="s">
        <v>75</v>
      </c>
      <c r="F570" t="s">
        <v>17</v>
      </c>
      <c r="G570" t="s">
        <v>18</v>
      </c>
      <c r="H570" t="s">
        <v>28</v>
      </c>
      <c r="I570" t="s">
        <v>18</v>
      </c>
      <c r="J570" t="s">
        <v>29</v>
      </c>
      <c r="K570" t="s">
        <v>28</v>
      </c>
      <c r="L570" t="s">
        <v>295</v>
      </c>
      <c r="M570" t="s">
        <v>375</v>
      </c>
      <c r="N570" t="s">
        <v>23</v>
      </c>
      <c r="O570" t="s">
        <v>24</v>
      </c>
      <c r="P570" t="str">
        <f>IF(IPL_Matches_2008_2020[[#This Row],[winner]]=IPL_Matches_2008_2020[[#This Row],[toss_winner]],"Yes","No")</f>
        <v>No</v>
      </c>
    </row>
    <row r="571" spans="1:16" x14ac:dyDescent="0.3">
      <c r="A571">
        <v>548341</v>
      </c>
      <c r="B571" t="s">
        <v>137</v>
      </c>
      <c r="C571" s="1">
        <v>41025</v>
      </c>
      <c r="D571">
        <v>2012</v>
      </c>
      <c r="E571" t="s">
        <v>376</v>
      </c>
      <c r="F571" t="s">
        <v>185</v>
      </c>
      <c r="G571" t="s">
        <v>80</v>
      </c>
      <c r="H571" t="s">
        <v>37</v>
      </c>
      <c r="I571" t="s">
        <v>37</v>
      </c>
      <c r="J571" t="s">
        <v>20</v>
      </c>
      <c r="K571" t="s">
        <v>37</v>
      </c>
      <c r="L571" t="s">
        <v>295</v>
      </c>
      <c r="M571" t="s">
        <v>312</v>
      </c>
      <c r="N571" t="s">
        <v>23</v>
      </c>
      <c r="O571" t="s">
        <v>24</v>
      </c>
      <c r="P571" t="str">
        <f>IF(IPL_Matches_2008_2020[[#This Row],[winner]]=IPL_Matches_2008_2020[[#This Row],[toss_winner]],"Yes","No")</f>
        <v>Yes</v>
      </c>
    </row>
    <row r="572" spans="1:16" x14ac:dyDescent="0.3">
      <c r="A572">
        <v>548342</v>
      </c>
      <c r="B572" t="s">
        <v>94</v>
      </c>
      <c r="C572" s="1">
        <v>41026</v>
      </c>
      <c r="D572">
        <v>2012</v>
      </c>
      <c r="E572" t="s">
        <v>60</v>
      </c>
      <c r="F572" t="s">
        <v>96</v>
      </c>
      <c r="G572" t="s">
        <v>41</v>
      </c>
      <c r="H572" t="s">
        <v>64</v>
      </c>
      <c r="I572" t="s">
        <v>64</v>
      </c>
      <c r="J572" t="s">
        <v>29</v>
      </c>
      <c r="K572" t="s">
        <v>41</v>
      </c>
      <c r="L572" t="s">
        <v>295</v>
      </c>
      <c r="M572" t="s">
        <v>351</v>
      </c>
      <c r="N572" t="s">
        <v>23</v>
      </c>
      <c r="O572" t="s">
        <v>24</v>
      </c>
      <c r="P572" t="str">
        <f>IF(IPL_Matches_2008_2020[[#This Row],[winner]]=IPL_Matches_2008_2020[[#This Row],[toss_winner]],"Yes","No")</f>
        <v>No</v>
      </c>
    </row>
    <row r="573" spans="1:16" x14ac:dyDescent="0.3">
      <c r="A573">
        <v>548343</v>
      </c>
      <c r="B573" t="s">
        <v>68</v>
      </c>
      <c r="C573" s="1">
        <v>41027</v>
      </c>
      <c r="D573">
        <v>2012</v>
      </c>
      <c r="E573" t="s">
        <v>196</v>
      </c>
      <c r="F573" t="s">
        <v>70</v>
      </c>
      <c r="G573" t="s">
        <v>45</v>
      </c>
      <c r="H573" t="s">
        <v>19</v>
      </c>
      <c r="I573" t="s">
        <v>19</v>
      </c>
      <c r="J573" t="s">
        <v>20</v>
      </c>
      <c r="K573" t="s">
        <v>19</v>
      </c>
      <c r="L573" t="s">
        <v>295</v>
      </c>
      <c r="M573" t="s">
        <v>161</v>
      </c>
      <c r="N573" t="s">
        <v>23</v>
      </c>
      <c r="O573" t="s">
        <v>24</v>
      </c>
      <c r="P573" t="str">
        <f>IF(IPL_Matches_2008_2020[[#This Row],[winner]]=IPL_Matches_2008_2020[[#This Row],[toss_winner]],"Yes","No")</f>
        <v>Yes</v>
      </c>
    </row>
    <row r="574" spans="1:16" x14ac:dyDescent="0.3">
      <c r="A574">
        <v>548344</v>
      </c>
      <c r="B574" t="s">
        <v>30</v>
      </c>
      <c r="C574" s="1">
        <v>41027</v>
      </c>
      <c r="D574">
        <v>2012</v>
      </c>
      <c r="E574" t="s">
        <v>69</v>
      </c>
      <c r="F574" t="s">
        <v>32</v>
      </c>
      <c r="G574" t="s">
        <v>33</v>
      </c>
      <c r="H574" t="s">
        <v>28</v>
      </c>
      <c r="I574" t="s">
        <v>33</v>
      </c>
      <c r="J574" t="s">
        <v>20</v>
      </c>
      <c r="K574" t="s">
        <v>33</v>
      </c>
      <c r="L574" t="s">
        <v>295</v>
      </c>
      <c r="M574" t="s">
        <v>377</v>
      </c>
      <c r="N574" t="s">
        <v>23</v>
      </c>
      <c r="O574" t="s">
        <v>24</v>
      </c>
      <c r="P574" t="str">
        <f>IF(IPL_Matches_2008_2020[[#This Row],[winner]]=IPL_Matches_2008_2020[[#This Row],[toss_winner]],"Yes","No")</f>
        <v>Yes</v>
      </c>
    </row>
    <row r="575" spans="1:16" x14ac:dyDescent="0.3">
      <c r="A575">
        <v>548345</v>
      </c>
      <c r="B575" t="s">
        <v>94</v>
      </c>
      <c r="C575" s="1">
        <v>41028</v>
      </c>
      <c r="D575">
        <v>2012</v>
      </c>
      <c r="E575" t="s">
        <v>60</v>
      </c>
      <c r="F575" t="s">
        <v>96</v>
      </c>
      <c r="G575" t="s">
        <v>41</v>
      </c>
      <c r="H575" t="s">
        <v>18</v>
      </c>
      <c r="I575" t="s">
        <v>41</v>
      </c>
      <c r="J575" t="s">
        <v>20</v>
      </c>
      <c r="K575" t="s">
        <v>41</v>
      </c>
      <c r="L575" t="s">
        <v>295</v>
      </c>
      <c r="M575" t="s">
        <v>283</v>
      </c>
      <c r="N575" t="s">
        <v>23</v>
      </c>
      <c r="O575" t="s">
        <v>24</v>
      </c>
      <c r="P575" t="str">
        <f>IF(IPL_Matches_2008_2020[[#This Row],[winner]]=IPL_Matches_2008_2020[[#This Row],[toss_winner]],"Yes","No")</f>
        <v>Yes</v>
      </c>
    </row>
    <row r="576" spans="1:16" x14ac:dyDescent="0.3">
      <c r="A576">
        <v>548348</v>
      </c>
      <c r="B576" t="s">
        <v>110</v>
      </c>
      <c r="C576" s="1">
        <v>41030</v>
      </c>
      <c r="D576">
        <v>2012</v>
      </c>
      <c r="E576" t="s">
        <v>63</v>
      </c>
      <c r="F576" t="s">
        <v>112</v>
      </c>
      <c r="G576" t="s">
        <v>37</v>
      </c>
      <c r="H576" t="s">
        <v>80</v>
      </c>
      <c r="I576" t="s">
        <v>37</v>
      </c>
      <c r="J576" t="s">
        <v>20</v>
      </c>
      <c r="K576" t="s">
        <v>37</v>
      </c>
      <c r="L576" t="s">
        <v>295</v>
      </c>
      <c r="M576" t="s">
        <v>306</v>
      </c>
      <c r="N576" t="s">
        <v>23</v>
      </c>
      <c r="O576" t="s">
        <v>24</v>
      </c>
      <c r="P576" t="str">
        <f>IF(IPL_Matches_2008_2020[[#This Row],[winner]]=IPL_Matches_2008_2020[[#This Row],[toss_winner]],"Yes","No")</f>
        <v>Yes</v>
      </c>
    </row>
    <row r="577" spans="1:16" x14ac:dyDescent="0.3">
      <c r="A577">
        <v>548351</v>
      </c>
      <c r="B577" t="s">
        <v>137</v>
      </c>
      <c r="C577" s="1">
        <v>41032</v>
      </c>
      <c r="D577">
        <v>2012</v>
      </c>
      <c r="E577" t="s">
        <v>237</v>
      </c>
      <c r="F577" t="s">
        <v>185</v>
      </c>
      <c r="G577" t="s">
        <v>80</v>
      </c>
      <c r="H577" t="s">
        <v>64</v>
      </c>
      <c r="I577" t="s">
        <v>64</v>
      </c>
      <c r="J577" t="s">
        <v>20</v>
      </c>
      <c r="K577" t="s">
        <v>64</v>
      </c>
      <c r="L577" t="s">
        <v>295</v>
      </c>
      <c r="M577" t="s">
        <v>283</v>
      </c>
      <c r="N577" t="s">
        <v>23</v>
      </c>
      <c r="O577" t="s">
        <v>24</v>
      </c>
      <c r="P577" t="str">
        <f>IF(IPL_Matches_2008_2020[[#This Row],[winner]]=IPL_Matches_2008_2020[[#This Row],[toss_winner]],"Yes","No")</f>
        <v>Yes</v>
      </c>
    </row>
    <row r="578" spans="1:16" x14ac:dyDescent="0.3">
      <c r="A578">
        <v>548352</v>
      </c>
      <c r="B578" t="s">
        <v>68</v>
      </c>
      <c r="C578" s="1">
        <v>41033</v>
      </c>
      <c r="D578">
        <v>2012</v>
      </c>
      <c r="E578" t="s">
        <v>90</v>
      </c>
      <c r="F578" t="s">
        <v>70</v>
      </c>
      <c r="G578" t="s">
        <v>45</v>
      </c>
      <c r="H578" t="s">
        <v>37</v>
      </c>
      <c r="I578" t="s">
        <v>45</v>
      </c>
      <c r="J578" t="s">
        <v>20</v>
      </c>
      <c r="K578" t="s">
        <v>45</v>
      </c>
      <c r="L578" t="s">
        <v>295</v>
      </c>
      <c r="M578" t="s">
        <v>246</v>
      </c>
      <c r="N578" t="s">
        <v>23</v>
      </c>
      <c r="O578" t="s">
        <v>24</v>
      </c>
      <c r="P578" t="str">
        <f>IF(IPL_Matches_2008_2020[[#This Row],[winner]]=IPL_Matches_2008_2020[[#This Row],[toss_winner]],"Yes","No")</f>
        <v>Yes</v>
      </c>
    </row>
    <row r="579" spans="1:16" x14ac:dyDescent="0.3">
      <c r="A579">
        <v>548353</v>
      </c>
      <c r="B579" t="s">
        <v>30</v>
      </c>
      <c r="C579" s="1">
        <v>41034</v>
      </c>
      <c r="D579">
        <v>2012</v>
      </c>
      <c r="E579" t="s">
        <v>98</v>
      </c>
      <c r="F579" t="s">
        <v>32</v>
      </c>
      <c r="G579" t="s">
        <v>33</v>
      </c>
      <c r="H579" t="s">
        <v>80</v>
      </c>
      <c r="I579" t="s">
        <v>33</v>
      </c>
      <c r="J579" t="s">
        <v>20</v>
      </c>
      <c r="K579" t="s">
        <v>33</v>
      </c>
      <c r="L579" t="s">
        <v>295</v>
      </c>
      <c r="M579" t="s">
        <v>161</v>
      </c>
      <c r="N579" t="s">
        <v>23</v>
      </c>
      <c r="O579" t="s">
        <v>24</v>
      </c>
      <c r="P579" t="str">
        <f>IF(IPL_Matches_2008_2020[[#This Row],[winner]]=IPL_Matches_2008_2020[[#This Row],[toss_winner]],"Yes","No")</f>
        <v>Yes</v>
      </c>
    </row>
    <row r="580" spans="1:16" x14ac:dyDescent="0.3">
      <c r="A580">
        <v>548354</v>
      </c>
      <c r="B580" t="s">
        <v>34</v>
      </c>
      <c r="C580" s="1">
        <v>41034</v>
      </c>
      <c r="D580">
        <v>2012</v>
      </c>
      <c r="E580" t="s">
        <v>16</v>
      </c>
      <c r="F580" t="s">
        <v>36</v>
      </c>
      <c r="G580" t="s">
        <v>19</v>
      </c>
      <c r="H580" t="s">
        <v>18</v>
      </c>
      <c r="I580" t="s">
        <v>18</v>
      </c>
      <c r="J580" t="s">
        <v>20</v>
      </c>
      <c r="K580" t="s">
        <v>18</v>
      </c>
      <c r="L580" t="s">
        <v>295</v>
      </c>
      <c r="M580" t="s">
        <v>367</v>
      </c>
      <c r="N580" t="s">
        <v>23</v>
      </c>
      <c r="O580" t="s">
        <v>24</v>
      </c>
      <c r="P580" t="str">
        <f>IF(IPL_Matches_2008_2020[[#This Row],[winner]]=IPL_Matches_2008_2020[[#This Row],[toss_winner]],"Yes","No")</f>
        <v>Yes</v>
      </c>
    </row>
    <row r="581" spans="1:16" x14ac:dyDescent="0.3">
      <c r="A581">
        <v>548359</v>
      </c>
      <c r="B581" t="s">
        <v>81</v>
      </c>
      <c r="C581" s="1">
        <v>41037</v>
      </c>
      <c r="D581">
        <v>2012</v>
      </c>
      <c r="E581" t="s">
        <v>196</v>
      </c>
      <c r="F581" t="s">
        <v>83</v>
      </c>
      <c r="G581" t="s">
        <v>37</v>
      </c>
      <c r="H581" t="s">
        <v>19</v>
      </c>
      <c r="I581" t="s">
        <v>37</v>
      </c>
      <c r="J581" t="s">
        <v>29</v>
      </c>
      <c r="K581" t="s">
        <v>19</v>
      </c>
      <c r="L581" t="s">
        <v>295</v>
      </c>
      <c r="M581" t="s">
        <v>318</v>
      </c>
      <c r="N581" t="s">
        <v>23</v>
      </c>
      <c r="O581" t="s">
        <v>24</v>
      </c>
      <c r="P581" t="str">
        <f>IF(IPL_Matches_2008_2020[[#This Row],[winner]]=IPL_Matches_2008_2020[[#This Row],[toss_winner]],"Yes","No")</f>
        <v>No</v>
      </c>
    </row>
    <row r="582" spans="1:16" x14ac:dyDescent="0.3">
      <c r="A582">
        <v>548362</v>
      </c>
      <c r="B582" t="s">
        <v>137</v>
      </c>
      <c r="C582" s="1">
        <v>41040</v>
      </c>
      <c r="D582">
        <v>2012</v>
      </c>
      <c r="E582" t="s">
        <v>92</v>
      </c>
      <c r="F582" t="s">
        <v>185</v>
      </c>
      <c r="G582" t="s">
        <v>80</v>
      </c>
      <c r="H582" t="s">
        <v>28</v>
      </c>
      <c r="I582" t="s">
        <v>80</v>
      </c>
      <c r="J582" t="s">
        <v>29</v>
      </c>
      <c r="K582" t="s">
        <v>28</v>
      </c>
      <c r="L582" t="s">
        <v>295</v>
      </c>
      <c r="M582" t="s">
        <v>354</v>
      </c>
      <c r="N582" t="s">
        <v>23</v>
      </c>
      <c r="O582" t="s">
        <v>24</v>
      </c>
      <c r="P582" t="str">
        <f>IF(IPL_Matches_2008_2020[[#This Row],[winner]]=IPL_Matches_2008_2020[[#This Row],[toss_winner]],"Yes","No")</f>
        <v>No</v>
      </c>
    </row>
    <row r="583" spans="1:16" x14ac:dyDescent="0.3">
      <c r="A583">
        <v>548363</v>
      </c>
      <c r="B583" t="s">
        <v>30</v>
      </c>
      <c r="C583" s="1">
        <v>41041</v>
      </c>
      <c r="D583">
        <v>2012</v>
      </c>
      <c r="E583" t="s">
        <v>55</v>
      </c>
      <c r="F583" t="s">
        <v>32</v>
      </c>
      <c r="G583" t="s">
        <v>33</v>
      </c>
      <c r="H583" t="s">
        <v>64</v>
      </c>
      <c r="I583" t="s">
        <v>64</v>
      </c>
      <c r="J583" t="s">
        <v>20</v>
      </c>
      <c r="K583" t="s">
        <v>64</v>
      </c>
      <c r="L583" t="s">
        <v>295</v>
      </c>
      <c r="M583" t="s">
        <v>328</v>
      </c>
      <c r="N583" t="s">
        <v>23</v>
      </c>
      <c r="O583" t="s">
        <v>24</v>
      </c>
      <c r="P583" t="str">
        <f>IF(IPL_Matches_2008_2020[[#This Row],[winner]]=IPL_Matches_2008_2020[[#This Row],[toss_winner]],"Yes","No")</f>
        <v>Yes</v>
      </c>
    </row>
    <row r="584" spans="1:16" x14ac:dyDescent="0.3">
      <c r="A584">
        <v>548365</v>
      </c>
      <c r="B584" t="s">
        <v>15</v>
      </c>
      <c r="C584" s="1">
        <v>41042</v>
      </c>
      <c r="D584">
        <v>2012</v>
      </c>
      <c r="E584" t="s">
        <v>378</v>
      </c>
      <c r="F584" t="s">
        <v>17</v>
      </c>
      <c r="G584" t="s">
        <v>18</v>
      </c>
      <c r="H584" t="s">
        <v>80</v>
      </c>
      <c r="I584" t="s">
        <v>18</v>
      </c>
      <c r="J584" t="s">
        <v>20</v>
      </c>
      <c r="K584" t="s">
        <v>18</v>
      </c>
      <c r="L584" t="s">
        <v>295</v>
      </c>
      <c r="M584" t="s">
        <v>309</v>
      </c>
      <c r="N584" t="s">
        <v>23</v>
      </c>
      <c r="O584" t="s">
        <v>24</v>
      </c>
      <c r="P584" t="str">
        <f>IF(IPL_Matches_2008_2020[[#This Row],[winner]]=IPL_Matches_2008_2020[[#This Row],[toss_winner]],"Yes","No")</f>
        <v>Yes</v>
      </c>
    </row>
    <row r="585" spans="1:16" x14ac:dyDescent="0.3">
      <c r="A585">
        <v>548370</v>
      </c>
      <c r="B585" t="s">
        <v>87</v>
      </c>
      <c r="C585" s="1">
        <v>41045</v>
      </c>
      <c r="D585">
        <v>2012</v>
      </c>
      <c r="E585" t="s">
        <v>98</v>
      </c>
      <c r="F585" t="s">
        <v>91</v>
      </c>
      <c r="G585" t="s">
        <v>64</v>
      </c>
      <c r="H585" t="s">
        <v>33</v>
      </c>
      <c r="I585" t="s">
        <v>64</v>
      </c>
      <c r="J585" t="s">
        <v>29</v>
      </c>
      <c r="K585" t="s">
        <v>33</v>
      </c>
      <c r="L585" t="s">
        <v>295</v>
      </c>
      <c r="M585" t="s">
        <v>363</v>
      </c>
      <c r="N585" t="s">
        <v>23</v>
      </c>
      <c r="O585" t="s">
        <v>24</v>
      </c>
      <c r="P585" t="str">
        <f>IF(IPL_Matches_2008_2020[[#This Row],[winner]]=IPL_Matches_2008_2020[[#This Row],[toss_winner]],"Yes","No")</f>
        <v>No</v>
      </c>
    </row>
    <row r="586" spans="1:16" x14ac:dyDescent="0.3">
      <c r="A586">
        <v>548372</v>
      </c>
      <c r="B586" t="s">
        <v>94</v>
      </c>
      <c r="C586" s="1">
        <v>41046</v>
      </c>
      <c r="D586">
        <v>2012</v>
      </c>
      <c r="E586" t="s">
        <v>92</v>
      </c>
      <c r="F586" t="s">
        <v>96</v>
      </c>
      <c r="G586" t="s">
        <v>41</v>
      </c>
      <c r="H586" t="s">
        <v>28</v>
      </c>
      <c r="I586" t="s">
        <v>41</v>
      </c>
      <c r="J586" t="s">
        <v>29</v>
      </c>
      <c r="K586" t="s">
        <v>28</v>
      </c>
      <c r="L586" t="s">
        <v>295</v>
      </c>
      <c r="M586" t="s">
        <v>357</v>
      </c>
      <c r="N586" t="s">
        <v>23</v>
      </c>
      <c r="O586" t="s">
        <v>24</v>
      </c>
      <c r="P586" t="str">
        <f>IF(IPL_Matches_2008_2020[[#This Row],[winner]]=IPL_Matches_2008_2020[[#This Row],[toss_winner]],"Yes","No")</f>
        <v>No</v>
      </c>
    </row>
    <row r="587" spans="1:16" x14ac:dyDescent="0.3">
      <c r="A587">
        <v>548375</v>
      </c>
      <c r="B587" t="s">
        <v>137</v>
      </c>
      <c r="C587" s="1">
        <v>41048</v>
      </c>
      <c r="D587">
        <v>2012</v>
      </c>
      <c r="E587" t="s">
        <v>219</v>
      </c>
      <c r="F587" t="s">
        <v>185</v>
      </c>
      <c r="G587" t="s">
        <v>80</v>
      </c>
      <c r="H587" t="s">
        <v>33</v>
      </c>
      <c r="I587" t="s">
        <v>33</v>
      </c>
      <c r="J587" t="s">
        <v>20</v>
      </c>
      <c r="K587" t="s">
        <v>33</v>
      </c>
      <c r="L587" t="s">
        <v>295</v>
      </c>
      <c r="M587" t="s">
        <v>300</v>
      </c>
      <c r="N587" t="s">
        <v>23</v>
      </c>
      <c r="O587" t="s">
        <v>24</v>
      </c>
      <c r="P587" t="str">
        <f>IF(IPL_Matches_2008_2020[[#This Row],[winner]]=IPL_Matches_2008_2020[[#This Row],[toss_winner]],"Yes","No")</f>
        <v>Yes</v>
      </c>
    </row>
    <row r="588" spans="1:16" x14ac:dyDescent="0.3">
      <c r="A588">
        <v>548376</v>
      </c>
      <c r="B588" t="s">
        <v>81</v>
      </c>
      <c r="C588" s="1">
        <v>41049</v>
      </c>
      <c r="D588">
        <v>2012</v>
      </c>
      <c r="E588" t="s">
        <v>220</v>
      </c>
      <c r="F588" t="s">
        <v>83</v>
      </c>
      <c r="G588" t="s">
        <v>37</v>
      </c>
      <c r="H588" t="s">
        <v>28</v>
      </c>
      <c r="I588" t="s">
        <v>28</v>
      </c>
      <c r="J588" t="s">
        <v>29</v>
      </c>
      <c r="K588" t="s">
        <v>37</v>
      </c>
      <c r="L588" t="s">
        <v>295</v>
      </c>
      <c r="M588" t="s">
        <v>243</v>
      </c>
      <c r="N588" t="s">
        <v>23</v>
      </c>
      <c r="O588" t="s">
        <v>24</v>
      </c>
      <c r="P588" t="str">
        <f>IF(IPL_Matches_2008_2020[[#This Row],[winner]]=IPL_Matches_2008_2020[[#This Row],[toss_winner]],"Yes","No")</f>
        <v>No</v>
      </c>
    </row>
    <row r="589" spans="1:16" x14ac:dyDescent="0.3">
      <c r="A589">
        <v>548378</v>
      </c>
      <c r="B589" t="s">
        <v>137</v>
      </c>
      <c r="C589" s="1">
        <v>41051</v>
      </c>
      <c r="D589">
        <v>2012</v>
      </c>
      <c r="E589" t="s">
        <v>31</v>
      </c>
      <c r="F589" t="s">
        <v>185</v>
      </c>
      <c r="G589" t="s">
        <v>41</v>
      </c>
      <c r="H589" t="s">
        <v>33</v>
      </c>
      <c r="I589" t="s">
        <v>33</v>
      </c>
      <c r="J589" t="s">
        <v>20</v>
      </c>
      <c r="K589" t="s">
        <v>33</v>
      </c>
      <c r="L589" t="s">
        <v>295</v>
      </c>
      <c r="M589" t="s">
        <v>312</v>
      </c>
      <c r="N589" t="s">
        <v>23</v>
      </c>
      <c r="O589" t="s">
        <v>24</v>
      </c>
      <c r="P589" t="str">
        <f>IF(IPL_Matches_2008_2020[[#This Row],[winner]]=IPL_Matches_2008_2020[[#This Row],[toss_winner]],"Yes","No")</f>
        <v>Yes</v>
      </c>
    </row>
    <row r="590" spans="1:16" x14ac:dyDescent="0.3">
      <c r="A590">
        <v>548379</v>
      </c>
      <c r="B590" t="s">
        <v>25</v>
      </c>
      <c r="C590" s="1">
        <v>41052</v>
      </c>
      <c r="D590">
        <v>2012</v>
      </c>
      <c r="E590" t="s">
        <v>72</v>
      </c>
      <c r="F590" t="s">
        <v>27</v>
      </c>
      <c r="G590" t="s">
        <v>45</v>
      </c>
      <c r="H590" t="s">
        <v>64</v>
      </c>
      <c r="I590" t="s">
        <v>64</v>
      </c>
      <c r="J590" t="s">
        <v>29</v>
      </c>
      <c r="K590" t="s">
        <v>45</v>
      </c>
      <c r="L590" t="s">
        <v>295</v>
      </c>
      <c r="M590" t="s">
        <v>329</v>
      </c>
      <c r="N590" t="s">
        <v>23</v>
      </c>
      <c r="O590" t="s">
        <v>24</v>
      </c>
      <c r="P590" t="str">
        <f>IF(IPL_Matches_2008_2020[[#This Row],[winner]]=IPL_Matches_2008_2020[[#This Row],[toss_winner]],"Yes","No")</f>
        <v>No</v>
      </c>
    </row>
    <row r="591" spans="1:16" x14ac:dyDescent="0.3">
      <c r="A591">
        <v>548380</v>
      </c>
      <c r="B591" t="s">
        <v>68</v>
      </c>
      <c r="C591" s="1">
        <v>41054</v>
      </c>
      <c r="D591">
        <v>2012</v>
      </c>
      <c r="E591" t="s">
        <v>107</v>
      </c>
      <c r="F591" t="s">
        <v>70</v>
      </c>
      <c r="G591" t="s">
        <v>41</v>
      </c>
      <c r="H591" t="s">
        <v>45</v>
      </c>
      <c r="I591" t="s">
        <v>41</v>
      </c>
      <c r="J591" t="s">
        <v>29</v>
      </c>
      <c r="K591" t="s">
        <v>45</v>
      </c>
      <c r="L591" t="s">
        <v>295</v>
      </c>
      <c r="M591" t="s">
        <v>379</v>
      </c>
      <c r="N591" t="s">
        <v>23</v>
      </c>
      <c r="O591" t="s">
        <v>24</v>
      </c>
      <c r="P591" t="str">
        <f>IF(IPL_Matches_2008_2020[[#This Row],[winner]]=IPL_Matches_2008_2020[[#This Row],[toss_winner]],"Yes","No")</f>
        <v>No</v>
      </c>
    </row>
    <row r="592" spans="1:16" x14ac:dyDescent="0.3">
      <c r="A592">
        <v>597999</v>
      </c>
      <c r="B592" t="s">
        <v>25</v>
      </c>
      <c r="C592" s="1">
        <v>41368</v>
      </c>
      <c r="D592">
        <v>2013</v>
      </c>
      <c r="E592" t="s">
        <v>92</v>
      </c>
      <c r="F592" t="s">
        <v>27</v>
      </c>
      <c r="G592" t="s">
        <v>28</v>
      </c>
      <c r="H592" t="s">
        <v>64</v>
      </c>
      <c r="I592" t="s">
        <v>64</v>
      </c>
      <c r="J592" t="s">
        <v>29</v>
      </c>
      <c r="K592" t="s">
        <v>28</v>
      </c>
      <c r="L592" t="s">
        <v>295</v>
      </c>
      <c r="M592" t="s">
        <v>258</v>
      </c>
      <c r="N592" t="s">
        <v>23</v>
      </c>
      <c r="O592" t="s">
        <v>24</v>
      </c>
      <c r="P592" t="str">
        <f>IF(IPL_Matches_2008_2020[[#This Row],[winner]]=IPL_Matches_2008_2020[[#This Row],[toss_winner]],"Yes","No")</f>
        <v>No</v>
      </c>
    </row>
    <row r="593" spans="1:16" x14ac:dyDescent="0.3">
      <c r="A593">
        <v>598000</v>
      </c>
      <c r="B593" t="s">
        <v>81</v>
      </c>
      <c r="C593" s="1">
        <v>41369</v>
      </c>
      <c r="D593">
        <v>2013</v>
      </c>
      <c r="E593" t="s">
        <v>88</v>
      </c>
      <c r="F593" t="s">
        <v>83</v>
      </c>
      <c r="G593" t="s">
        <v>101</v>
      </c>
      <c r="H593" t="s">
        <v>80</v>
      </c>
      <c r="I593" t="s">
        <v>80</v>
      </c>
      <c r="J593" t="s">
        <v>29</v>
      </c>
      <c r="K593" t="s">
        <v>101</v>
      </c>
      <c r="L593" t="s">
        <v>295</v>
      </c>
      <c r="M593" t="s">
        <v>355</v>
      </c>
      <c r="N593" t="s">
        <v>23</v>
      </c>
      <c r="O593" t="s">
        <v>24</v>
      </c>
      <c r="P593" t="str">
        <f>IF(IPL_Matches_2008_2020[[#This Row],[winner]]=IPL_Matches_2008_2020[[#This Row],[toss_winner]],"Yes","No")</f>
        <v>No</v>
      </c>
    </row>
    <row r="594" spans="1:16" x14ac:dyDescent="0.3">
      <c r="A594">
        <v>598001</v>
      </c>
      <c r="B594" t="s">
        <v>94</v>
      </c>
      <c r="C594" s="1">
        <v>41370</v>
      </c>
      <c r="D594">
        <v>2013</v>
      </c>
      <c r="E594" t="s">
        <v>322</v>
      </c>
      <c r="F594" t="s">
        <v>96</v>
      </c>
      <c r="G594" t="s">
        <v>41</v>
      </c>
      <c r="H594" t="s">
        <v>18</v>
      </c>
      <c r="I594" t="s">
        <v>18</v>
      </c>
      <c r="J594" t="s">
        <v>20</v>
      </c>
      <c r="K594" t="s">
        <v>18</v>
      </c>
      <c r="L594" t="s">
        <v>295</v>
      </c>
      <c r="M594" t="s">
        <v>213</v>
      </c>
      <c r="N594" t="s">
        <v>23</v>
      </c>
      <c r="O594" t="s">
        <v>24</v>
      </c>
      <c r="P594" t="str">
        <f>IF(IPL_Matches_2008_2020[[#This Row],[winner]]=IPL_Matches_2008_2020[[#This Row],[toss_winner]],"Yes","No")</f>
        <v>Yes</v>
      </c>
    </row>
    <row r="595" spans="1:16" x14ac:dyDescent="0.3">
      <c r="A595">
        <v>598002</v>
      </c>
      <c r="B595" t="s">
        <v>68</v>
      </c>
      <c r="C595" s="1">
        <v>41370</v>
      </c>
      <c r="D595">
        <v>2013</v>
      </c>
      <c r="E595" t="s">
        <v>189</v>
      </c>
      <c r="F595" t="s">
        <v>70</v>
      </c>
      <c r="G595" t="s">
        <v>45</v>
      </c>
      <c r="H595" t="s">
        <v>64</v>
      </c>
      <c r="I595" t="s">
        <v>64</v>
      </c>
      <c r="J595" t="s">
        <v>20</v>
      </c>
      <c r="K595" t="s">
        <v>64</v>
      </c>
      <c r="L595" t="s">
        <v>295</v>
      </c>
      <c r="M595" t="s">
        <v>243</v>
      </c>
      <c r="N595" t="s">
        <v>23</v>
      </c>
      <c r="O595" t="s">
        <v>24</v>
      </c>
      <c r="P595" t="str">
        <f>IF(IPL_Matches_2008_2020[[#This Row],[winner]]=IPL_Matches_2008_2020[[#This Row],[toss_winner]],"Yes","No")</f>
        <v>Yes</v>
      </c>
    </row>
    <row r="596" spans="1:16" x14ac:dyDescent="0.3">
      <c r="A596">
        <v>598005</v>
      </c>
      <c r="B596" t="s">
        <v>15</v>
      </c>
      <c r="C596" s="1">
        <v>41372</v>
      </c>
      <c r="D596">
        <v>2013</v>
      </c>
      <c r="E596" t="s">
        <v>264</v>
      </c>
      <c r="F596" t="s">
        <v>17</v>
      </c>
      <c r="G596" t="s">
        <v>18</v>
      </c>
      <c r="H596" t="s">
        <v>33</v>
      </c>
      <c r="I596" t="s">
        <v>33</v>
      </c>
      <c r="J596" t="s">
        <v>29</v>
      </c>
      <c r="K596" t="s">
        <v>18</v>
      </c>
      <c r="L596" t="s">
        <v>295</v>
      </c>
      <c r="M596" t="s">
        <v>301</v>
      </c>
      <c r="N596" t="s">
        <v>23</v>
      </c>
      <c r="O596" t="s">
        <v>24</v>
      </c>
      <c r="P596" t="str">
        <f>IF(IPL_Matches_2008_2020[[#This Row],[winner]]=IPL_Matches_2008_2020[[#This Row],[toss_winner]],"Yes","No")</f>
        <v>No</v>
      </c>
    </row>
    <row r="597" spans="1:16" x14ac:dyDescent="0.3">
      <c r="A597">
        <v>598006</v>
      </c>
      <c r="B597" t="s">
        <v>87</v>
      </c>
      <c r="C597" s="1">
        <v>41373</v>
      </c>
      <c r="D597">
        <v>2013</v>
      </c>
      <c r="E597" t="s">
        <v>85</v>
      </c>
      <c r="F597" t="s">
        <v>91</v>
      </c>
      <c r="G597" t="s">
        <v>64</v>
      </c>
      <c r="H597" t="s">
        <v>41</v>
      </c>
      <c r="I597" t="s">
        <v>64</v>
      </c>
      <c r="J597" t="s">
        <v>20</v>
      </c>
      <c r="K597" t="s">
        <v>64</v>
      </c>
      <c r="L597" t="s">
        <v>295</v>
      </c>
      <c r="M597" t="s">
        <v>380</v>
      </c>
      <c r="N597" t="s">
        <v>23</v>
      </c>
      <c r="O597" t="s">
        <v>24</v>
      </c>
      <c r="P597" t="str">
        <f>IF(IPL_Matches_2008_2020[[#This Row],[winner]]=IPL_Matches_2008_2020[[#This Row],[toss_winner]],"Yes","No")</f>
        <v>Yes</v>
      </c>
    </row>
    <row r="598" spans="1:16" x14ac:dyDescent="0.3">
      <c r="A598">
        <v>598011</v>
      </c>
      <c r="B598" t="s">
        <v>87</v>
      </c>
      <c r="C598" s="1">
        <v>41377</v>
      </c>
      <c r="D598">
        <v>2013</v>
      </c>
      <c r="E598" t="s">
        <v>55</v>
      </c>
      <c r="F598" t="s">
        <v>91</v>
      </c>
      <c r="G598" t="s">
        <v>64</v>
      </c>
      <c r="H598" t="s">
        <v>80</v>
      </c>
      <c r="I598" t="s">
        <v>64</v>
      </c>
      <c r="J598" t="s">
        <v>20</v>
      </c>
      <c r="K598" t="s">
        <v>64</v>
      </c>
      <c r="L598" t="s">
        <v>295</v>
      </c>
      <c r="M598" t="s">
        <v>315</v>
      </c>
      <c r="N598" t="s">
        <v>23</v>
      </c>
      <c r="O598" t="s">
        <v>24</v>
      </c>
      <c r="P598" t="str">
        <f>IF(IPL_Matches_2008_2020[[#This Row],[winner]]=IPL_Matches_2008_2020[[#This Row],[toss_winner]],"Yes","No")</f>
        <v>Yes</v>
      </c>
    </row>
    <row r="599" spans="1:16" x14ac:dyDescent="0.3">
      <c r="A599">
        <v>598013</v>
      </c>
      <c r="B599" t="s">
        <v>30</v>
      </c>
      <c r="C599" s="1">
        <v>41378</v>
      </c>
      <c r="D599">
        <v>2013</v>
      </c>
      <c r="E599" t="s">
        <v>69</v>
      </c>
      <c r="F599" t="s">
        <v>32</v>
      </c>
      <c r="G599" t="s">
        <v>33</v>
      </c>
      <c r="H599" t="s">
        <v>101</v>
      </c>
      <c r="I599" t="s">
        <v>33</v>
      </c>
      <c r="J599" t="s">
        <v>20</v>
      </c>
      <c r="K599" t="s">
        <v>33</v>
      </c>
      <c r="L599" t="s">
        <v>295</v>
      </c>
      <c r="M599" t="s">
        <v>359</v>
      </c>
      <c r="N599" t="s">
        <v>23</v>
      </c>
      <c r="O599" t="s">
        <v>24</v>
      </c>
      <c r="P599" t="str">
        <f>IF(IPL_Matches_2008_2020[[#This Row],[winner]]=IPL_Matches_2008_2020[[#This Row],[toss_winner]],"Yes","No")</f>
        <v>Yes</v>
      </c>
    </row>
    <row r="600" spans="1:16" x14ac:dyDescent="0.3">
      <c r="A600">
        <v>598015</v>
      </c>
      <c r="B600" t="s">
        <v>68</v>
      </c>
      <c r="C600" s="1">
        <v>41379</v>
      </c>
      <c r="D600">
        <v>2013</v>
      </c>
      <c r="E600" t="s">
        <v>195</v>
      </c>
      <c r="F600" t="s">
        <v>70</v>
      </c>
      <c r="G600" t="s">
        <v>45</v>
      </c>
      <c r="H600" t="s">
        <v>80</v>
      </c>
      <c r="I600" t="s">
        <v>80</v>
      </c>
      <c r="J600" t="s">
        <v>20</v>
      </c>
      <c r="K600" t="s">
        <v>80</v>
      </c>
      <c r="L600" t="s">
        <v>295</v>
      </c>
      <c r="M600" t="s">
        <v>326</v>
      </c>
      <c r="N600" t="s">
        <v>23</v>
      </c>
      <c r="O600" t="s">
        <v>24</v>
      </c>
      <c r="P600" t="str">
        <f>IF(IPL_Matches_2008_2020[[#This Row],[winner]]=IPL_Matches_2008_2020[[#This Row],[toss_winner]],"Yes","No")</f>
        <v>Yes</v>
      </c>
    </row>
    <row r="601" spans="1:16" x14ac:dyDescent="0.3">
      <c r="A601">
        <v>598016</v>
      </c>
      <c r="B601" t="s">
        <v>34</v>
      </c>
      <c r="C601" s="1">
        <v>41380</v>
      </c>
      <c r="D601">
        <v>2013</v>
      </c>
      <c r="E601" t="s">
        <v>381</v>
      </c>
      <c r="F601" t="s">
        <v>36</v>
      </c>
      <c r="G601" t="s">
        <v>19</v>
      </c>
      <c r="H601" t="s">
        <v>33</v>
      </c>
      <c r="I601" t="s">
        <v>33</v>
      </c>
      <c r="J601" t="s">
        <v>29</v>
      </c>
      <c r="K601" t="s">
        <v>19</v>
      </c>
      <c r="L601" t="s">
        <v>295</v>
      </c>
      <c r="M601" t="s">
        <v>248</v>
      </c>
      <c r="N601" t="s">
        <v>23</v>
      </c>
      <c r="O601" t="s">
        <v>24</v>
      </c>
      <c r="P601" t="str">
        <f>IF(IPL_Matches_2008_2020[[#This Row],[winner]]=IPL_Matches_2008_2020[[#This Row],[toss_winner]],"Yes","No")</f>
        <v>No</v>
      </c>
    </row>
    <row r="602" spans="1:16" x14ac:dyDescent="0.3">
      <c r="A602">
        <v>598018</v>
      </c>
      <c r="B602" t="s">
        <v>137</v>
      </c>
      <c r="C602" s="1">
        <v>41381</v>
      </c>
      <c r="D602">
        <v>2013</v>
      </c>
      <c r="E602" t="s">
        <v>88</v>
      </c>
      <c r="F602" t="s">
        <v>185</v>
      </c>
      <c r="G602" t="s">
        <v>80</v>
      </c>
      <c r="H602" t="s">
        <v>101</v>
      </c>
      <c r="I602" t="s">
        <v>80</v>
      </c>
      <c r="J602" t="s">
        <v>29</v>
      </c>
      <c r="K602" t="s">
        <v>101</v>
      </c>
      <c r="L602" t="s">
        <v>295</v>
      </c>
      <c r="M602" t="s">
        <v>296</v>
      </c>
      <c r="N602" t="s">
        <v>23</v>
      </c>
      <c r="O602" t="s">
        <v>24</v>
      </c>
      <c r="P602" t="str">
        <f>IF(IPL_Matches_2008_2020[[#This Row],[winner]]=IPL_Matches_2008_2020[[#This Row],[toss_winner]],"Yes","No")</f>
        <v>No</v>
      </c>
    </row>
    <row r="603" spans="1:16" x14ac:dyDescent="0.3">
      <c r="A603">
        <v>598019</v>
      </c>
      <c r="B603" t="s">
        <v>15</v>
      </c>
      <c r="C603" s="1">
        <v>41381</v>
      </c>
      <c r="D603">
        <v>2013</v>
      </c>
      <c r="E603" t="s">
        <v>117</v>
      </c>
      <c r="F603" t="s">
        <v>17</v>
      </c>
      <c r="G603" t="s">
        <v>18</v>
      </c>
      <c r="H603" t="s">
        <v>64</v>
      </c>
      <c r="I603" t="s">
        <v>18</v>
      </c>
      <c r="J603" t="s">
        <v>20</v>
      </c>
      <c r="K603" t="s">
        <v>18</v>
      </c>
      <c r="L603" t="s">
        <v>295</v>
      </c>
      <c r="M603" t="s">
        <v>382</v>
      </c>
      <c r="N603" t="s">
        <v>23</v>
      </c>
      <c r="O603" t="s">
        <v>24</v>
      </c>
      <c r="P603" t="str">
        <f>IF(IPL_Matches_2008_2020[[#This Row],[winner]]=IPL_Matches_2008_2020[[#This Row],[toss_winner]],"Yes","No")</f>
        <v>Yes</v>
      </c>
    </row>
    <row r="604" spans="1:16" x14ac:dyDescent="0.3">
      <c r="A604">
        <v>598020</v>
      </c>
      <c r="B604" t="s">
        <v>94</v>
      </c>
      <c r="C604" s="1">
        <v>41382</v>
      </c>
      <c r="D604">
        <v>2013</v>
      </c>
      <c r="E604" t="s">
        <v>221</v>
      </c>
      <c r="F604" t="s">
        <v>96</v>
      </c>
      <c r="G604" t="s">
        <v>41</v>
      </c>
      <c r="H604" t="s">
        <v>45</v>
      </c>
      <c r="I604" t="s">
        <v>45</v>
      </c>
      <c r="J604" t="s">
        <v>20</v>
      </c>
      <c r="K604" t="s">
        <v>45</v>
      </c>
      <c r="L604" t="s">
        <v>295</v>
      </c>
      <c r="M604" t="s">
        <v>379</v>
      </c>
      <c r="N604" t="s">
        <v>23</v>
      </c>
      <c r="O604" t="s">
        <v>24</v>
      </c>
      <c r="P604" t="str">
        <f>IF(IPL_Matches_2008_2020[[#This Row],[winner]]=IPL_Matches_2008_2020[[#This Row],[toss_winner]],"Yes","No")</f>
        <v>Yes</v>
      </c>
    </row>
    <row r="605" spans="1:16" x14ac:dyDescent="0.3">
      <c r="A605">
        <v>598027</v>
      </c>
      <c r="B605" t="s">
        <v>25</v>
      </c>
      <c r="C605" s="1">
        <v>41387</v>
      </c>
      <c r="D605">
        <v>2013</v>
      </c>
      <c r="E605" t="s">
        <v>92</v>
      </c>
      <c r="F605" t="s">
        <v>27</v>
      </c>
      <c r="G605" t="s">
        <v>28</v>
      </c>
      <c r="H605" t="s">
        <v>80</v>
      </c>
      <c r="I605" t="s">
        <v>80</v>
      </c>
      <c r="J605" t="s">
        <v>29</v>
      </c>
      <c r="K605" t="s">
        <v>28</v>
      </c>
      <c r="L605" t="s">
        <v>295</v>
      </c>
      <c r="M605" t="s">
        <v>383</v>
      </c>
      <c r="N605" t="s">
        <v>23</v>
      </c>
      <c r="O605" t="s">
        <v>24</v>
      </c>
      <c r="P605" t="str">
        <f>IF(IPL_Matches_2008_2020[[#This Row],[winner]]=IPL_Matches_2008_2020[[#This Row],[toss_winner]],"Yes","No")</f>
        <v>No</v>
      </c>
    </row>
    <row r="606" spans="1:16" x14ac:dyDescent="0.3">
      <c r="A606">
        <v>598028</v>
      </c>
      <c r="B606" t="s">
        <v>71</v>
      </c>
      <c r="C606" s="1">
        <v>41410</v>
      </c>
      <c r="D606">
        <v>2013</v>
      </c>
      <c r="E606" t="s">
        <v>102</v>
      </c>
      <c r="F606" t="s">
        <v>73</v>
      </c>
      <c r="G606" t="s">
        <v>19</v>
      </c>
      <c r="H606" t="s">
        <v>41</v>
      </c>
      <c r="I606" t="s">
        <v>41</v>
      </c>
      <c r="J606" t="s">
        <v>29</v>
      </c>
      <c r="K606" t="s">
        <v>19</v>
      </c>
      <c r="L606" t="s">
        <v>295</v>
      </c>
      <c r="M606" t="s">
        <v>161</v>
      </c>
      <c r="N606" t="s">
        <v>23</v>
      </c>
      <c r="O606" t="s">
        <v>24</v>
      </c>
      <c r="P606" t="str">
        <f>IF(IPL_Matches_2008_2020[[#This Row],[winner]]=IPL_Matches_2008_2020[[#This Row],[toss_winner]],"Yes","No")</f>
        <v>No</v>
      </c>
    </row>
    <row r="607" spans="1:16" x14ac:dyDescent="0.3">
      <c r="A607">
        <v>598033</v>
      </c>
      <c r="B607" t="s">
        <v>87</v>
      </c>
      <c r="C607" s="1">
        <v>41391</v>
      </c>
      <c r="D607">
        <v>2013</v>
      </c>
      <c r="E607" t="s">
        <v>133</v>
      </c>
      <c r="F607" t="s">
        <v>91</v>
      </c>
      <c r="G607" t="s">
        <v>64</v>
      </c>
      <c r="H607" t="s">
        <v>28</v>
      </c>
      <c r="I607" t="s">
        <v>64</v>
      </c>
      <c r="J607" t="s">
        <v>20</v>
      </c>
      <c r="K607" t="s">
        <v>64</v>
      </c>
      <c r="L607" t="s">
        <v>295</v>
      </c>
      <c r="M607" t="s">
        <v>368</v>
      </c>
      <c r="N607" t="s">
        <v>23</v>
      </c>
      <c r="O607" t="s">
        <v>24</v>
      </c>
      <c r="P607" t="str">
        <f>IF(IPL_Matches_2008_2020[[#This Row],[winner]]=IPL_Matches_2008_2020[[#This Row],[toss_winner]],"Yes","No")</f>
        <v>Yes</v>
      </c>
    </row>
    <row r="608" spans="1:16" x14ac:dyDescent="0.3">
      <c r="A608">
        <v>598034</v>
      </c>
      <c r="B608" t="s">
        <v>68</v>
      </c>
      <c r="C608" s="1">
        <v>41392</v>
      </c>
      <c r="D608">
        <v>2013</v>
      </c>
      <c r="E608" t="s">
        <v>221</v>
      </c>
      <c r="F608" t="s">
        <v>70</v>
      </c>
      <c r="G608" t="s">
        <v>45</v>
      </c>
      <c r="H608" t="s">
        <v>33</v>
      </c>
      <c r="I608" t="s">
        <v>33</v>
      </c>
      <c r="J608" t="s">
        <v>29</v>
      </c>
      <c r="K608" t="s">
        <v>45</v>
      </c>
      <c r="L608" t="s">
        <v>295</v>
      </c>
      <c r="M608" t="s">
        <v>319</v>
      </c>
      <c r="N608" t="s">
        <v>23</v>
      </c>
      <c r="O608" t="s">
        <v>24</v>
      </c>
      <c r="P608" t="str">
        <f>IF(IPL_Matches_2008_2020[[#This Row],[winner]]=IPL_Matches_2008_2020[[#This Row],[toss_winner]],"Yes","No")</f>
        <v>No</v>
      </c>
    </row>
    <row r="609" spans="1:16" x14ac:dyDescent="0.3">
      <c r="A609">
        <v>598035</v>
      </c>
      <c r="B609" t="s">
        <v>121</v>
      </c>
      <c r="C609" s="1">
        <v>41392</v>
      </c>
      <c r="D609">
        <v>2013</v>
      </c>
      <c r="E609" t="s">
        <v>114</v>
      </c>
      <c r="F609" t="s">
        <v>123</v>
      </c>
      <c r="G609" t="s">
        <v>41</v>
      </c>
      <c r="H609" t="s">
        <v>80</v>
      </c>
      <c r="I609" t="s">
        <v>80</v>
      </c>
      <c r="J609" t="s">
        <v>29</v>
      </c>
      <c r="K609" t="s">
        <v>41</v>
      </c>
      <c r="L609" t="s">
        <v>295</v>
      </c>
      <c r="M609" t="s">
        <v>384</v>
      </c>
      <c r="N609" t="s">
        <v>23</v>
      </c>
      <c r="O609" t="s">
        <v>24</v>
      </c>
      <c r="P609" t="str">
        <f>IF(IPL_Matches_2008_2020[[#This Row],[winner]]=IPL_Matches_2008_2020[[#This Row],[toss_winner]],"Yes","No")</f>
        <v>No</v>
      </c>
    </row>
    <row r="610" spans="1:16" x14ac:dyDescent="0.3">
      <c r="A610">
        <v>598037</v>
      </c>
      <c r="B610" t="s">
        <v>87</v>
      </c>
      <c r="C610" s="1">
        <v>41393</v>
      </c>
      <c r="D610">
        <v>2013</v>
      </c>
      <c r="E610" t="s">
        <v>55</v>
      </c>
      <c r="F610" t="s">
        <v>91</v>
      </c>
      <c r="G610" t="s">
        <v>64</v>
      </c>
      <c r="H610" t="s">
        <v>19</v>
      </c>
      <c r="I610" t="s">
        <v>64</v>
      </c>
      <c r="J610" t="s">
        <v>20</v>
      </c>
      <c r="K610" t="s">
        <v>64</v>
      </c>
      <c r="L610" t="s">
        <v>295</v>
      </c>
      <c r="M610" t="s">
        <v>248</v>
      </c>
      <c r="N610" t="s">
        <v>23</v>
      </c>
      <c r="O610" t="s">
        <v>24</v>
      </c>
      <c r="P610" t="str">
        <f>IF(IPL_Matches_2008_2020[[#This Row],[winner]]=IPL_Matches_2008_2020[[#This Row],[toss_winner]],"Yes","No")</f>
        <v>Yes</v>
      </c>
    </row>
    <row r="611" spans="1:16" x14ac:dyDescent="0.3">
      <c r="A611">
        <v>598038</v>
      </c>
      <c r="B611" t="s">
        <v>137</v>
      </c>
      <c r="C611" s="1">
        <v>41394</v>
      </c>
      <c r="D611">
        <v>2013</v>
      </c>
      <c r="E611" t="s">
        <v>72</v>
      </c>
      <c r="F611" t="s">
        <v>185</v>
      </c>
      <c r="G611" t="s">
        <v>80</v>
      </c>
      <c r="H611" t="s">
        <v>45</v>
      </c>
      <c r="I611" t="s">
        <v>45</v>
      </c>
      <c r="J611" t="s">
        <v>20</v>
      </c>
      <c r="K611" t="s">
        <v>45</v>
      </c>
      <c r="L611" t="s">
        <v>295</v>
      </c>
      <c r="M611" t="s">
        <v>351</v>
      </c>
      <c r="N611" t="s">
        <v>23</v>
      </c>
      <c r="O611" t="s">
        <v>24</v>
      </c>
      <c r="P611" t="str">
        <f>IF(IPL_Matches_2008_2020[[#This Row],[winner]]=IPL_Matches_2008_2020[[#This Row],[toss_winner]],"Yes","No")</f>
        <v>Yes</v>
      </c>
    </row>
    <row r="612" spans="1:16" x14ac:dyDescent="0.3">
      <c r="A612">
        <v>598041</v>
      </c>
      <c r="B612" t="s">
        <v>68</v>
      </c>
      <c r="C612" s="1">
        <v>41396</v>
      </c>
      <c r="D612">
        <v>2013</v>
      </c>
      <c r="E612" t="s">
        <v>90</v>
      </c>
      <c r="F612" t="s">
        <v>70</v>
      </c>
      <c r="G612" t="s">
        <v>45</v>
      </c>
      <c r="H612" t="s">
        <v>19</v>
      </c>
      <c r="I612" t="s">
        <v>45</v>
      </c>
      <c r="J612" t="s">
        <v>20</v>
      </c>
      <c r="K612" t="s">
        <v>45</v>
      </c>
      <c r="L612" t="s">
        <v>295</v>
      </c>
      <c r="M612" t="s">
        <v>384</v>
      </c>
      <c r="N612" t="s">
        <v>23</v>
      </c>
      <c r="O612" t="s">
        <v>24</v>
      </c>
      <c r="P612" t="str">
        <f>IF(IPL_Matches_2008_2020[[#This Row],[winner]]=IPL_Matches_2008_2020[[#This Row],[toss_winner]],"Yes","No")</f>
        <v>Yes</v>
      </c>
    </row>
    <row r="613" spans="1:16" x14ac:dyDescent="0.3">
      <c r="A613">
        <v>598042</v>
      </c>
      <c r="B613" t="s">
        <v>137</v>
      </c>
      <c r="C613" s="1">
        <v>41396</v>
      </c>
      <c r="D613">
        <v>2013</v>
      </c>
      <c r="E613" t="s">
        <v>75</v>
      </c>
      <c r="F613" t="s">
        <v>185</v>
      </c>
      <c r="G613" t="s">
        <v>80</v>
      </c>
      <c r="H613" t="s">
        <v>28</v>
      </c>
      <c r="I613" t="s">
        <v>28</v>
      </c>
      <c r="J613" t="s">
        <v>20</v>
      </c>
      <c r="K613" t="s">
        <v>28</v>
      </c>
      <c r="L613" t="s">
        <v>295</v>
      </c>
      <c r="M613" t="s">
        <v>345</v>
      </c>
      <c r="N613" t="s">
        <v>23</v>
      </c>
      <c r="O613" t="s">
        <v>24</v>
      </c>
      <c r="P613" t="str">
        <f>IF(IPL_Matches_2008_2020[[#This Row],[winner]]=IPL_Matches_2008_2020[[#This Row],[toss_winner]],"Yes","No")</f>
        <v>Yes</v>
      </c>
    </row>
    <row r="614" spans="1:16" x14ac:dyDescent="0.3">
      <c r="A614">
        <v>598046</v>
      </c>
      <c r="B614" t="s">
        <v>87</v>
      </c>
      <c r="C614" s="1">
        <v>41399</v>
      </c>
      <c r="D614">
        <v>2013</v>
      </c>
      <c r="E614" t="s">
        <v>224</v>
      </c>
      <c r="F614" t="s">
        <v>91</v>
      </c>
      <c r="G614" t="s">
        <v>64</v>
      </c>
      <c r="H614" t="s">
        <v>45</v>
      </c>
      <c r="I614" t="s">
        <v>64</v>
      </c>
      <c r="J614" t="s">
        <v>20</v>
      </c>
      <c r="K614" t="s">
        <v>64</v>
      </c>
      <c r="L614" t="s">
        <v>295</v>
      </c>
      <c r="M614" t="s">
        <v>385</v>
      </c>
      <c r="N614" t="s">
        <v>23</v>
      </c>
      <c r="O614" t="s">
        <v>24</v>
      </c>
      <c r="P614" t="str">
        <f>IF(IPL_Matches_2008_2020[[#This Row],[winner]]=IPL_Matches_2008_2020[[#This Row],[toss_winner]],"Yes","No")</f>
        <v>Yes</v>
      </c>
    </row>
    <row r="615" spans="1:16" x14ac:dyDescent="0.3">
      <c r="A615">
        <v>598050</v>
      </c>
      <c r="B615" t="s">
        <v>87</v>
      </c>
      <c r="C615" s="1">
        <v>41401</v>
      </c>
      <c r="D615">
        <v>2013</v>
      </c>
      <c r="E615" t="s">
        <v>175</v>
      </c>
      <c r="F615" t="s">
        <v>91</v>
      </c>
      <c r="G615" t="s">
        <v>64</v>
      </c>
      <c r="H615" t="s">
        <v>33</v>
      </c>
      <c r="I615" t="s">
        <v>64</v>
      </c>
      <c r="J615" t="s">
        <v>20</v>
      </c>
      <c r="K615" t="s">
        <v>64</v>
      </c>
      <c r="L615" t="s">
        <v>295</v>
      </c>
      <c r="M615" t="s">
        <v>317</v>
      </c>
      <c r="N615" t="s">
        <v>23</v>
      </c>
      <c r="O615" t="s">
        <v>24</v>
      </c>
      <c r="P615" t="str">
        <f>IF(IPL_Matches_2008_2020[[#This Row],[winner]]=IPL_Matches_2008_2020[[#This Row],[toss_winner]],"Yes","No")</f>
        <v>Yes</v>
      </c>
    </row>
    <row r="616" spans="1:16" x14ac:dyDescent="0.3">
      <c r="A616">
        <v>598051</v>
      </c>
      <c r="B616" t="s">
        <v>81</v>
      </c>
      <c r="C616" s="1">
        <v>41402</v>
      </c>
      <c r="D616">
        <v>2013</v>
      </c>
      <c r="E616" t="s">
        <v>90</v>
      </c>
      <c r="F616" t="s">
        <v>83</v>
      </c>
      <c r="G616" t="s">
        <v>101</v>
      </c>
      <c r="H616" t="s">
        <v>45</v>
      </c>
      <c r="I616" t="s">
        <v>101</v>
      </c>
      <c r="J616" t="s">
        <v>29</v>
      </c>
      <c r="K616" t="s">
        <v>45</v>
      </c>
      <c r="L616" t="s">
        <v>295</v>
      </c>
      <c r="M616" t="s">
        <v>386</v>
      </c>
      <c r="N616" t="s">
        <v>23</v>
      </c>
      <c r="O616" t="s">
        <v>24</v>
      </c>
      <c r="P616" t="str">
        <f>IF(IPL_Matches_2008_2020[[#This Row],[winner]]=IPL_Matches_2008_2020[[#This Row],[toss_winner]],"Yes","No")</f>
        <v>No</v>
      </c>
    </row>
    <row r="617" spans="1:16" x14ac:dyDescent="0.3">
      <c r="A617">
        <v>598053</v>
      </c>
      <c r="B617" t="s">
        <v>137</v>
      </c>
      <c r="C617" s="1">
        <v>41403</v>
      </c>
      <c r="D617">
        <v>2013</v>
      </c>
      <c r="E617" t="s">
        <v>69</v>
      </c>
      <c r="F617" t="s">
        <v>185</v>
      </c>
      <c r="G617" t="s">
        <v>80</v>
      </c>
      <c r="H617" t="s">
        <v>33</v>
      </c>
      <c r="I617" t="s">
        <v>33</v>
      </c>
      <c r="J617" t="s">
        <v>20</v>
      </c>
      <c r="K617" t="s">
        <v>33</v>
      </c>
      <c r="L617" t="s">
        <v>295</v>
      </c>
      <c r="M617" t="s">
        <v>375</v>
      </c>
      <c r="N617" t="s">
        <v>23</v>
      </c>
      <c r="O617" t="s">
        <v>24</v>
      </c>
      <c r="P617" t="str">
        <f>IF(IPL_Matches_2008_2020[[#This Row],[winner]]=IPL_Matches_2008_2020[[#This Row],[toss_winner]],"Yes","No")</f>
        <v>Yes</v>
      </c>
    </row>
    <row r="618" spans="1:16" x14ac:dyDescent="0.3">
      <c r="A618">
        <v>598054</v>
      </c>
      <c r="B618" t="s">
        <v>94</v>
      </c>
      <c r="C618" s="1">
        <v>41404</v>
      </c>
      <c r="D618">
        <v>2013</v>
      </c>
      <c r="E618" t="s">
        <v>209</v>
      </c>
      <c r="F618" t="s">
        <v>96</v>
      </c>
      <c r="G618" t="s">
        <v>41</v>
      </c>
      <c r="H618" t="s">
        <v>28</v>
      </c>
      <c r="I618" t="s">
        <v>41</v>
      </c>
      <c r="J618" t="s">
        <v>29</v>
      </c>
      <c r="K618" t="s">
        <v>28</v>
      </c>
      <c r="L618" t="s">
        <v>295</v>
      </c>
      <c r="M618" t="s">
        <v>248</v>
      </c>
      <c r="N618" t="s">
        <v>23</v>
      </c>
      <c r="O618" t="s">
        <v>24</v>
      </c>
      <c r="P618" t="str">
        <f>IF(IPL_Matches_2008_2020[[#This Row],[winner]]=IPL_Matches_2008_2020[[#This Row],[toss_winner]],"Yes","No")</f>
        <v>No</v>
      </c>
    </row>
    <row r="619" spans="1:16" x14ac:dyDescent="0.3">
      <c r="A619">
        <v>598056</v>
      </c>
      <c r="B619" t="s">
        <v>34</v>
      </c>
      <c r="C619" s="1">
        <v>41405</v>
      </c>
      <c r="D619">
        <v>2013</v>
      </c>
      <c r="E619" t="s">
        <v>190</v>
      </c>
      <c r="F619" t="s">
        <v>36</v>
      </c>
      <c r="G619" t="s">
        <v>19</v>
      </c>
      <c r="H619" t="s">
        <v>101</v>
      </c>
      <c r="I619" t="s">
        <v>19</v>
      </c>
      <c r="J619" t="s">
        <v>29</v>
      </c>
      <c r="K619" t="s">
        <v>101</v>
      </c>
      <c r="L619" t="s">
        <v>295</v>
      </c>
      <c r="M619" t="s">
        <v>387</v>
      </c>
      <c r="N619" t="s">
        <v>23</v>
      </c>
      <c r="O619" t="s">
        <v>24</v>
      </c>
      <c r="P619" t="str">
        <f>IF(IPL_Matches_2008_2020[[#This Row],[winner]]=IPL_Matches_2008_2020[[#This Row],[toss_winner]],"Yes","No")</f>
        <v>No</v>
      </c>
    </row>
    <row r="620" spans="1:16" x14ac:dyDescent="0.3">
      <c r="A620">
        <v>598061</v>
      </c>
      <c r="B620" t="s">
        <v>113</v>
      </c>
      <c r="C620" s="1">
        <v>41409</v>
      </c>
      <c r="D620">
        <v>2013</v>
      </c>
      <c r="E620" t="s">
        <v>58</v>
      </c>
      <c r="F620" t="s">
        <v>115</v>
      </c>
      <c r="G620" t="s">
        <v>33</v>
      </c>
      <c r="H620" t="s">
        <v>80</v>
      </c>
      <c r="I620" t="s">
        <v>33</v>
      </c>
      <c r="J620" t="s">
        <v>29</v>
      </c>
      <c r="K620" t="s">
        <v>80</v>
      </c>
      <c r="L620" t="s">
        <v>295</v>
      </c>
      <c r="M620" t="s">
        <v>161</v>
      </c>
      <c r="N620" t="s">
        <v>23</v>
      </c>
      <c r="O620" t="s">
        <v>24</v>
      </c>
      <c r="P620" t="str">
        <f>IF(IPL_Matches_2008_2020[[#This Row],[winner]]=IPL_Matches_2008_2020[[#This Row],[toss_winner]],"Yes","No")</f>
        <v>No</v>
      </c>
    </row>
    <row r="621" spans="1:16" x14ac:dyDescent="0.3">
      <c r="A621">
        <v>598062</v>
      </c>
      <c r="B621" t="s">
        <v>68</v>
      </c>
      <c r="C621" s="1">
        <v>41408</v>
      </c>
      <c r="D621">
        <v>2013</v>
      </c>
      <c r="E621" t="s">
        <v>72</v>
      </c>
      <c r="F621" t="s">
        <v>70</v>
      </c>
      <c r="G621" t="s">
        <v>45</v>
      </c>
      <c r="H621" t="s">
        <v>41</v>
      </c>
      <c r="I621" t="s">
        <v>45</v>
      </c>
      <c r="J621" t="s">
        <v>20</v>
      </c>
      <c r="K621" t="s">
        <v>45</v>
      </c>
      <c r="L621" t="s">
        <v>295</v>
      </c>
      <c r="M621" t="s">
        <v>304</v>
      </c>
      <c r="N621" t="s">
        <v>23</v>
      </c>
      <c r="O621" t="s">
        <v>24</v>
      </c>
      <c r="P621" t="str">
        <f>IF(IPL_Matches_2008_2020[[#This Row],[winner]]=IPL_Matches_2008_2020[[#This Row],[toss_winner]],"Yes","No")</f>
        <v>Yes</v>
      </c>
    </row>
    <row r="622" spans="1:16" x14ac:dyDescent="0.3">
      <c r="A622">
        <v>598063</v>
      </c>
      <c r="B622" t="s">
        <v>87</v>
      </c>
      <c r="C622" s="1">
        <v>41409</v>
      </c>
      <c r="D622">
        <v>2013</v>
      </c>
      <c r="E622" t="s">
        <v>388</v>
      </c>
      <c r="F622" t="s">
        <v>91</v>
      </c>
      <c r="G622" t="s">
        <v>64</v>
      </c>
      <c r="H622" t="s">
        <v>18</v>
      </c>
      <c r="I622" t="s">
        <v>18</v>
      </c>
      <c r="J622" t="s">
        <v>29</v>
      </c>
      <c r="K622" t="s">
        <v>64</v>
      </c>
      <c r="L622" t="s">
        <v>295</v>
      </c>
      <c r="M622" t="s">
        <v>319</v>
      </c>
      <c r="N622" t="s">
        <v>23</v>
      </c>
      <c r="O622" t="s">
        <v>24</v>
      </c>
      <c r="P622" t="str">
        <f>IF(IPL_Matches_2008_2020[[#This Row],[winner]]=IPL_Matches_2008_2020[[#This Row],[toss_winner]],"Yes","No")</f>
        <v>No</v>
      </c>
    </row>
    <row r="623" spans="1:16" x14ac:dyDescent="0.3">
      <c r="A623">
        <v>598065</v>
      </c>
      <c r="B623" t="s">
        <v>81</v>
      </c>
      <c r="C623" s="1">
        <v>41411</v>
      </c>
      <c r="D623">
        <v>2013</v>
      </c>
      <c r="E623" t="s">
        <v>88</v>
      </c>
      <c r="F623" t="s">
        <v>83</v>
      </c>
      <c r="G623" t="s">
        <v>101</v>
      </c>
      <c r="H623" t="s">
        <v>18</v>
      </c>
      <c r="I623" t="s">
        <v>101</v>
      </c>
      <c r="J623" t="s">
        <v>20</v>
      </c>
      <c r="K623" t="s">
        <v>101</v>
      </c>
      <c r="L623" t="s">
        <v>295</v>
      </c>
      <c r="M623" t="s">
        <v>313</v>
      </c>
      <c r="N623" t="s">
        <v>23</v>
      </c>
      <c r="O623" t="s">
        <v>24</v>
      </c>
      <c r="P623" t="str">
        <f>IF(IPL_Matches_2008_2020[[#This Row],[winner]]=IPL_Matches_2008_2020[[#This Row],[toss_winner]],"Yes","No")</f>
        <v>Yes</v>
      </c>
    </row>
    <row r="624" spans="1:16" x14ac:dyDescent="0.3">
      <c r="A624">
        <v>598066</v>
      </c>
      <c r="B624" t="s">
        <v>71</v>
      </c>
      <c r="C624" s="1">
        <v>41412</v>
      </c>
      <c r="D624">
        <v>2013</v>
      </c>
      <c r="E624" t="s">
        <v>273</v>
      </c>
      <c r="F624" t="s">
        <v>73</v>
      </c>
      <c r="G624" t="s">
        <v>19</v>
      </c>
      <c r="H624" t="s">
        <v>64</v>
      </c>
      <c r="I624" t="s">
        <v>64</v>
      </c>
      <c r="J624" t="s">
        <v>29</v>
      </c>
      <c r="K624" t="s">
        <v>19</v>
      </c>
      <c r="L624" t="s">
        <v>295</v>
      </c>
      <c r="M624" t="s">
        <v>389</v>
      </c>
      <c r="N624" t="s">
        <v>23</v>
      </c>
      <c r="O624" t="s">
        <v>24</v>
      </c>
      <c r="P624" t="str">
        <f>IF(IPL_Matches_2008_2020[[#This Row],[winner]]=IPL_Matches_2008_2020[[#This Row],[toss_winner]],"Yes","No")</f>
        <v>No</v>
      </c>
    </row>
    <row r="625" spans="1:16" x14ac:dyDescent="0.3">
      <c r="A625">
        <v>598067</v>
      </c>
      <c r="B625" t="s">
        <v>137</v>
      </c>
      <c r="C625" s="1">
        <v>41413</v>
      </c>
      <c r="D625">
        <v>2013</v>
      </c>
      <c r="E625" t="s">
        <v>390</v>
      </c>
      <c r="F625" t="s">
        <v>185</v>
      </c>
      <c r="G625" t="s">
        <v>80</v>
      </c>
      <c r="H625" t="s">
        <v>41</v>
      </c>
      <c r="I625" t="s">
        <v>80</v>
      </c>
      <c r="J625" t="s">
        <v>20</v>
      </c>
      <c r="K625" t="s">
        <v>80</v>
      </c>
      <c r="L625" t="s">
        <v>295</v>
      </c>
      <c r="M625" t="s">
        <v>329</v>
      </c>
      <c r="N625" t="s">
        <v>23</v>
      </c>
      <c r="O625" t="s">
        <v>24</v>
      </c>
      <c r="P625" t="str">
        <f>IF(IPL_Matches_2008_2020[[#This Row],[winner]]=IPL_Matches_2008_2020[[#This Row],[toss_winner]],"Yes","No")</f>
        <v>Yes</v>
      </c>
    </row>
    <row r="626" spans="1:16" x14ac:dyDescent="0.3">
      <c r="A626">
        <v>598068</v>
      </c>
      <c r="B626" t="s">
        <v>25</v>
      </c>
      <c r="C626" s="1">
        <v>41412</v>
      </c>
      <c r="D626">
        <v>2013</v>
      </c>
      <c r="E626" t="s">
        <v>128</v>
      </c>
      <c r="F626" t="s">
        <v>27</v>
      </c>
      <c r="G626" t="s">
        <v>28</v>
      </c>
      <c r="H626" t="s">
        <v>45</v>
      </c>
      <c r="I626" t="s">
        <v>45</v>
      </c>
      <c r="J626" t="s">
        <v>29</v>
      </c>
      <c r="K626" t="s">
        <v>28</v>
      </c>
      <c r="L626" t="s">
        <v>295</v>
      </c>
      <c r="M626" t="s">
        <v>326</v>
      </c>
      <c r="N626" t="s">
        <v>23</v>
      </c>
      <c r="O626" t="s">
        <v>24</v>
      </c>
      <c r="P626" t="str">
        <f>IF(IPL_Matches_2008_2020[[#This Row],[winner]]=IPL_Matches_2008_2020[[#This Row],[toss_winner]],"Yes","No")</f>
        <v>No</v>
      </c>
    </row>
    <row r="627" spans="1:16" x14ac:dyDescent="0.3">
      <c r="A627">
        <v>598070</v>
      </c>
      <c r="B627" t="s">
        <v>94</v>
      </c>
      <c r="C627" s="1">
        <v>41415</v>
      </c>
      <c r="D627">
        <v>2013</v>
      </c>
      <c r="E627" t="s">
        <v>221</v>
      </c>
      <c r="F627" t="s">
        <v>96</v>
      </c>
      <c r="G627" t="s">
        <v>45</v>
      </c>
      <c r="H627" t="s">
        <v>64</v>
      </c>
      <c r="I627" t="s">
        <v>45</v>
      </c>
      <c r="J627" t="s">
        <v>20</v>
      </c>
      <c r="K627" t="s">
        <v>45</v>
      </c>
      <c r="L627" t="s">
        <v>295</v>
      </c>
      <c r="M627" t="s">
        <v>359</v>
      </c>
      <c r="N627" t="s">
        <v>23</v>
      </c>
      <c r="O627" t="s">
        <v>24</v>
      </c>
      <c r="P627" t="str">
        <f>IF(IPL_Matches_2008_2020[[#This Row],[winner]]=IPL_Matches_2008_2020[[#This Row],[toss_winner]],"Yes","No")</f>
        <v>Yes</v>
      </c>
    </row>
    <row r="628" spans="1:16" x14ac:dyDescent="0.3">
      <c r="A628">
        <v>598073</v>
      </c>
      <c r="B628" t="s">
        <v>30</v>
      </c>
      <c r="C628" s="1">
        <v>41420</v>
      </c>
      <c r="D628">
        <v>2013</v>
      </c>
      <c r="E628" t="s">
        <v>189</v>
      </c>
      <c r="F628" t="s">
        <v>32</v>
      </c>
      <c r="G628" t="s">
        <v>45</v>
      </c>
      <c r="H628" t="s">
        <v>64</v>
      </c>
      <c r="I628" t="s">
        <v>64</v>
      </c>
      <c r="J628" t="s">
        <v>20</v>
      </c>
      <c r="K628" t="s">
        <v>64</v>
      </c>
      <c r="L628" t="s">
        <v>295</v>
      </c>
      <c r="M628" t="s">
        <v>313</v>
      </c>
      <c r="N628" t="s">
        <v>23</v>
      </c>
      <c r="O628" t="s">
        <v>24</v>
      </c>
      <c r="P628" t="str">
        <f>IF(IPL_Matches_2008_2020[[#This Row],[winner]]=IPL_Matches_2008_2020[[#This Row],[toss_winner]],"Yes","No")</f>
        <v>Yes</v>
      </c>
    </row>
    <row r="629" spans="1:16" x14ac:dyDescent="0.3">
      <c r="A629">
        <v>729279</v>
      </c>
      <c r="B629" t="s">
        <v>103</v>
      </c>
      <c r="C629" s="1">
        <v>41745</v>
      </c>
      <c r="D629">
        <v>2014</v>
      </c>
      <c r="E629" t="s">
        <v>95</v>
      </c>
      <c r="F629" t="s">
        <v>105</v>
      </c>
      <c r="G629" t="s">
        <v>64</v>
      </c>
      <c r="H629" t="s">
        <v>33</v>
      </c>
      <c r="I629" t="s">
        <v>33</v>
      </c>
      <c r="J629" t="s">
        <v>20</v>
      </c>
      <c r="K629" t="s">
        <v>33</v>
      </c>
      <c r="L629" t="s">
        <v>295</v>
      </c>
      <c r="M629" t="s">
        <v>315</v>
      </c>
      <c r="N629" t="s">
        <v>23</v>
      </c>
      <c r="O629" t="s">
        <v>24</v>
      </c>
      <c r="P629" t="str">
        <f>IF(IPL_Matches_2008_2020[[#This Row],[winner]]=IPL_Matches_2008_2020[[#This Row],[toss_winner]],"Yes","No")</f>
        <v>Yes</v>
      </c>
    </row>
    <row r="630" spans="1:16" x14ac:dyDescent="0.3">
      <c r="A630">
        <v>729293</v>
      </c>
      <c r="B630" t="s">
        <v>103</v>
      </c>
      <c r="C630" s="1">
        <v>41750</v>
      </c>
      <c r="D630">
        <v>2014</v>
      </c>
      <c r="E630" t="s">
        <v>90</v>
      </c>
      <c r="F630" t="s">
        <v>105</v>
      </c>
      <c r="G630" t="s">
        <v>45</v>
      </c>
      <c r="H630" t="s">
        <v>41</v>
      </c>
      <c r="I630" t="s">
        <v>45</v>
      </c>
      <c r="J630" t="s">
        <v>20</v>
      </c>
      <c r="K630" t="s">
        <v>45</v>
      </c>
      <c r="L630" t="s">
        <v>295</v>
      </c>
      <c r="M630" t="s">
        <v>391</v>
      </c>
      <c r="N630" t="s">
        <v>23</v>
      </c>
      <c r="O630" t="s">
        <v>24</v>
      </c>
      <c r="P630" t="str">
        <f>IF(IPL_Matches_2008_2020[[#This Row],[winner]]=IPL_Matches_2008_2020[[#This Row],[toss_winner]],"Yes","No")</f>
        <v>Yes</v>
      </c>
    </row>
    <row r="631" spans="1:16" x14ac:dyDescent="0.3">
      <c r="A631">
        <v>729295</v>
      </c>
      <c r="B631" t="s">
        <v>24</v>
      </c>
      <c r="C631" s="1">
        <v>41751</v>
      </c>
      <c r="D631">
        <v>2014</v>
      </c>
      <c r="E631" t="s">
        <v>104</v>
      </c>
      <c r="F631" t="s">
        <v>108</v>
      </c>
      <c r="G631" t="s">
        <v>19</v>
      </c>
      <c r="H631" t="s">
        <v>101</v>
      </c>
      <c r="I631" t="s">
        <v>101</v>
      </c>
      <c r="J631" t="s">
        <v>29</v>
      </c>
      <c r="K631" t="s">
        <v>19</v>
      </c>
      <c r="L631" t="s">
        <v>295</v>
      </c>
      <c r="M631" t="s">
        <v>392</v>
      </c>
      <c r="N631" t="s">
        <v>23</v>
      </c>
      <c r="O631" t="s">
        <v>24</v>
      </c>
      <c r="P631" t="str">
        <f>IF(IPL_Matches_2008_2020[[#This Row],[winner]]=IPL_Matches_2008_2020[[#This Row],[toss_winner]],"Yes","No")</f>
        <v>No</v>
      </c>
    </row>
    <row r="632" spans="1:16" x14ac:dyDescent="0.3">
      <c r="A632">
        <v>729297</v>
      </c>
      <c r="B632" t="s">
        <v>24</v>
      </c>
      <c r="C632" s="1">
        <v>41752</v>
      </c>
      <c r="D632">
        <v>2014</v>
      </c>
      <c r="E632" t="s">
        <v>147</v>
      </c>
      <c r="F632" t="s">
        <v>157</v>
      </c>
      <c r="G632" t="s">
        <v>18</v>
      </c>
      <c r="H632" t="s">
        <v>45</v>
      </c>
      <c r="I632" t="s">
        <v>18</v>
      </c>
      <c r="J632" t="s">
        <v>29</v>
      </c>
      <c r="K632" t="s">
        <v>45</v>
      </c>
      <c r="L632" t="s">
        <v>295</v>
      </c>
      <c r="M632" t="s">
        <v>161</v>
      </c>
      <c r="N632" t="s">
        <v>23</v>
      </c>
      <c r="O632" t="s">
        <v>24</v>
      </c>
      <c r="P632" t="str">
        <f>IF(IPL_Matches_2008_2020[[#This Row],[winner]]=IPL_Matches_2008_2020[[#This Row],[toss_winner]],"Yes","No")</f>
        <v>No</v>
      </c>
    </row>
    <row r="633" spans="1:16" x14ac:dyDescent="0.3">
      <c r="A633">
        <v>729299</v>
      </c>
      <c r="B633" t="s">
        <v>24</v>
      </c>
      <c r="C633" s="1">
        <v>41753</v>
      </c>
      <c r="D633">
        <v>2014</v>
      </c>
      <c r="E633" t="s">
        <v>145</v>
      </c>
      <c r="F633" t="s">
        <v>108</v>
      </c>
      <c r="G633" t="s">
        <v>28</v>
      </c>
      <c r="H633" t="s">
        <v>33</v>
      </c>
      <c r="I633" t="s">
        <v>28</v>
      </c>
      <c r="J633" t="s">
        <v>29</v>
      </c>
      <c r="K633" t="s">
        <v>33</v>
      </c>
      <c r="L633" t="s">
        <v>295</v>
      </c>
      <c r="M633" t="s">
        <v>258</v>
      </c>
      <c r="N633" t="s">
        <v>23</v>
      </c>
      <c r="O633" t="s">
        <v>24</v>
      </c>
      <c r="P633" t="str">
        <f>IF(IPL_Matches_2008_2020[[#This Row],[winner]]=IPL_Matches_2008_2020[[#This Row],[toss_winner]],"Yes","No")</f>
        <v>No</v>
      </c>
    </row>
    <row r="634" spans="1:16" x14ac:dyDescent="0.3">
      <c r="A634">
        <v>729301</v>
      </c>
      <c r="B634" t="s">
        <v>24</v>
      </c>
      <c r="C634" s="1">
        <v>41754</v>
      </c>
      <c r="D634">
        <v>2014</v>
      </c>
      <c r="E634" t="s">
        <v>187</v>
      </c>
      <c r="F634" t="s">
        <v>157</v>
      </c>
      <c r="G634" t="s">
        <v>101</v>
      </c>
      <c r="H634" t="s">
        <v>41</v>
      </c>
      <c r="I634" t="s">
        <v>101</v>
      </c>
      <c r="J634" t="s">
        <v>20</v>
      </c>
      <c r="K634" t="s">
        <v>101</v>
      </c>
      <c r="L634" t="s">
        <v>295</v>
      </c>
      <c r="M634" t="s">
        <v>248</v>
      </c>
      <c r="N634" t="s">
        <v>23</v>
      </c>
      <c r="O634" t="s">
        <v>24</v>
      </c>
      <c r="P634" t="str">
        <f>IF(IPL_Matches_2008_2020[[#This Row],[winner]]=IPL_Matches_2008_2020[[#This Row],[toss_winner]],"Yes","No")</f>
        <v>Yes</v>
      </c>
    </row>
    <row r="635" spans="1:16" x14ac:dyDescent="0.3">
      <c r="A635">
        <v>729307</v>
      </c>
      <c r="B635" t="s">
        <v>103</v>
      </c>
      <c r="C635" s="1">
        <v>41755</v>
      </c>
      <c r="D635">
        <v>2014</v>
      </c>
      <c r="E635" t="s">
        <v>226</v>
      </c>
      <c r="F635" t="s">
        <v>105</v>
      </c>
      <c r="G635" t="s">
        <v>33</v>
      </c>
      <c r="H635" t="s">
        <v>19</v>
      </c>
      <c r="I635" t="s">
        <v>33</v>
      </c>
      <c r="J635" t="s">
        <v>29</v>
      </c>
      <c r="K635" t="s">
        <v>19</v>
      </c>
      <c r="L635" t="s">
        <v>295</v>
      </c>
      <c r="M635" t="s">
        <v>313</v>
      </c>
      <c r="N635" t="s">
        <v>23</v>
      </c>
      <c r="O635" t="s">
        <v>24</v>
      </c>
      <c r="P635" t="str">
        <f>IF(IPL_Matches_2008_2020[[#This Row],[winner]]=IPL_Matches_2008_2020[[#This Row],[toss_winner]],"Yes","No")</f>
        <v>No</v>
      </c>
    </row>
    <row r="636" spans="1:16" x14ac:dyDescent="0.3">
      <c r="A636">
        <v>729317</v>
      </c>
      <c r="B636" t="s">
        <v>24</v>
      </c>
      <c r="C636" s="1">
        <v>41759</v>
      </c>
      <c r="D636">
        <v>2014</v>
      </c>
      <c r="E636" t="s">
        <v>230</v>
      </c>
      <c r="F636" t="s">
        <v>157</v>
      </c>
      <c r="G636" t="s">
        <v>64</v>
      </c>
      <c r="H636" t="s">
        <v>101</v>
      </c>
      <c r="I636" t="s">
        <v>64</v>
      </c>
      <c r="J636" t="s">
        <v>29</v>
      </c>
      <c r="K636" t="s">
        <v>101</v>
      </c>
      <c r="L636" t="s">
        <v>295</v>
      </c>
      <c r="M636" t="s">
        <v>384</v>
      </c>
      <c r="N636" t="s">
        <v>23</v>
      </c>
      <c r="O636" t="s">
        <v>24</v>
      </c>
      <c r="P636" t="str">
        <f>IF(IPL_Matches_2008_2020[[#This Row],[winner]]=IPL_Matches_2008_2020[[#This Row],[toss_winner]],"Yes","No")</f>
        <v>No</v>
      </c>
    </row>
    <row r="637" spans="1:16" x14ac:dyDescent="0.3">
      <c r="A637">
        <v>733971</v>
      </c>
      <c r="B637" t="s">
        <v>113</v>
      </c>
      <c r="C637" s="1">
        <v>41761</v>
      </c>
      <c r="D637">
        <v>2014</v>
      </c>
      <c r="E637" t="s">
        <v>147</v>
      </c>
      <c r="F637" t="s">
        <v>115</v>
      </c>
      <c r="G637" t="s">
        <v>45</v>
      </c>
      <c r="H637" t="s">
        <v>33</v>
      </c>
      <c r="I637" t="s">
        <v>45</v>
      </c>
      <c r="J637" t="s">
        <v>20</v>
      </c>
      <c r="K637" t="s">
        <v>45</v>
      </c>
      <c r="L637" t="s">
        <v>295</v>
      </c>
      <c r="M637" t="s">
        <v>300</v>
      </c>
      <c r="N637" t="s">
        <v>23</v>
      </c>
      <c r="O637" t="s">
        <v>24</v>
      </c>
      <c r="P637" t="str">
        <f>IF(IPL_Matches_2008_2020[[#This Row],[winner]]=IPL_Matches_2008_2020[[#This Row],[toss_winner]],"Yes","No")</f>
        <v>Yes</v>
      </c>
    </row>
    <row r="638" spans="1:16" x14ac:dyDescent="0.3">
      <c r="A638">
        <v>733979</v>
      </c>
      <c r="B638" t="s">
        <v>59</v>
      </c>
      <c r="C638" s="1">
        <v>41764</v>
      </c>
      <c r="D638">
        <v>2014</v>
      </c>
      <c r="E638" t="s">
        <v>106</v>
      </c>
      <c r="F638" t="s">
        <v>61</v>
      </c>
      <c r="G638" t="s">
        <v>18</v>
      </c>
      <c r="H638" t="s">
        <v>33</v>
      </c>
      <c r="I638" t="s">
        <v>33</v>
      </c>
      <c r="J638" t="s">
        <v>29</v>
      </c>
      <c r="K638" t="s">
        <v>18</v>
      </c>
      <c r="L638" t="s">
        <v>295</v>
      </c>
      <c r="M638" t="s">
        <v>246</v>
      </c>
      <c r="N638" t="s">
        <v>23</v>
      </c>
      <c r="O638" t="s">
        <v>24</v>
      </c>
      <c r="P638" t="str">
        <f>IF(IPL_Matches_2008_2020[[#This Row],[winner]]=IPL_Matches_2008_2020[[#This Row],[toss_winner]],"Yes","No")</f>
        <v>No</v>
      </c>
    </row>
    <row r="639" spans="1:16" x14ac:dyDescent="0.3">
      <c r="A639">
        <v>733983</v>
      </c>
      <c r="B639" t="s">
        <v>87</v>
      </c>
      <c r="C639" s="1">
        <v>41765</v>
      </c>
      <c r="D639">
        <v>2014</v>
      </c>
      <c r="E639" t="s">
        <v>55</v>
      </c>
      <c r="F639" t="s">
        <v>91</v>
      </c>
      <c r="G639" t="s">
        <v>64</v>
      </c>
      <c r="H639" t="s">
        <v>28</v>
      </c>
      <c r="I639" t="s">
        <v>28</v>
      </c>
      <c r="J639" t="s">
        <v>29</v>
      </c>
      <c r="K639" t="s">
        <v>64</v>
      </c>
      <c r="L639" t="s">
        <v>295</v>
      </c>
      <c r="M639" t="s">
        <v>301</v>
      </c>
      <c r="N639" t="s">
        <v>23</v>
      </c>
      <c r="O639" t="s">
        <v>24</v>
      </c>
      <c r="P639" t="str">
        <f>IF(IPL_Matches_2008_2020[[#This Row],[winner]]=IPL_Matches_2008_2020[[#This Row],[toss_winner]],"Yes","No")</f>
        <v>No</v>
      </c>
    </row>
    <row r="640" spans="1:16" x14ac:dyDescent="0.3">
      <c r="A640">
        <v>733987</v>
      </c>
      <c r="B640" t="s">
        <v>110</v>
      </c>
      <c r="C640" s="1">
        <v>41766</v>
      </c>
      <c r="D640">
        <v>2014</v>
      </c>
      <c r="E640" t="s">
        <v>104</v>
      </c>
      <c r="F640" t="s">
        <v>112</v>
      </c>
      <c r="G640" t="s">
        <v>19</v>
      </c>
      <c r="H640" t="s">
        <v>45</v>
      </c>
      <c r="I640" t="s">
        <v>45</v>
      </c>
      <c r="J640" t="s">
        <v>29</v>
      </c>
      <c r="K640" t="s">
        <v>19</v>
      </c>
      <c r="L640" t="s">
        <v>295</v>
      </c>
      <c r="M640" t="s">
        <v>380</v>
      </c>
      <c r="N640" t="s">
        <v>23</v>
      </c>
      <c r="O640" t="s">
        <v>24</v>
      </c>
      <c r="P640" t="str">
        <f>IF(IPL_Matches_2008_2020[[#This Row],[winner]]=IPL_Matches_2008_2020[[#This Row],[toss_winner]],"Yes","No")</f>
        <v>No</v>
      </c>
    </row>
    <row r="641" spans="1:16" x14ac:dyDescent="0.3">
      <c r="A641">
        <v>733989</v>
      </c>
      <c r="B641" t="s">
        <v>59</v>
      </c>
      <c r="C641" s="1">
        <v>41767</v>
      </c>
      <c r="D641">
        <v>2014</v>
      </c>
      <c r="E641" t="s">
        <v>230</v>
      </c>
      <c r="F641" t="s">
        <v>61</v>
      </c>
      <c r="G641" t="s">
        <v>18</v>
      </c>
      <c r="H641" t="s">
        <v>101</v>
      </c>
      <c r="I641" t="s">
        <v>18</v>
      </c>
      <c r="J641" t="s">
        <v>29</v>
      </c>
      <c r="K641" t="s">
        <v>101</v>
      </c>
      <c r="L641" t="s">
        <v>295</v>
      </c>
      <c r="M641" t="s">
        <v>363</v>
      </c>
      <c r="N641" t="s">
        <v>23</v>
      </c>
      <c r="O641" t="s">
        <v>24</v>
      </c>
      <c r="P641" t="str">
        <f>IF(IPL_Matches_2008_2020[[#This Row],[winner]]=IPL_Matches_2008_2020[[#This Row],[toss_winner]],"Yes","No")</f>
        <v>No</v>
      </c>
    </row>
    <row r="642" spans="1:16" x14ac:dyDescent="0.3">
      <c r="A642">
        <v>733991</v>
      </c>
      <c r="B642" t="s">
        <v>25</v>
      </c>
      <c r="C642" s="1">
        <v>41768</v>
      </c>
      <c r="D642">
        <v>2014</v>
      </c>
      <c r="E642" t="s">
        <v>226</v>
      </c>
      <c r="F642" t="s">
        <v>27</v>
      </c>
      <c r="G642" t="s">
        <v>28</v>
      </c>
      <c r="H642" t="s">
        <v>19</v>
      </c>
      <c r="I642" t="s">
        <v>28</v>
      </c>
      <c r="J642" t="s">
        <v>29</v>
      </c>
      <c r="K642" t="s">
        <v>19</v>
      </c>
      <c r="L642" t="s">
        <v>295</v>
      </c>
      <c r="M642" t="s">
        <v>363</v>
      </c>
      <c r="N642" t="s">
        <v>23</v>
      </c>
      <c r="O642" t="s">
        <v>24</v>
      </c>
      <c r="P642" t="str">
        <f>IF(IPL_Matches_2008_2020[[#This Row],[winner]]=IPL_Matches_2008_2020[[#This Row],[toss_winner]],"Yes","No")</f>
        <v>No</v>
      </c>
    </row>
    <row r="643" spans="1:16" x14ac:dyDescent="0.3">
      <c r="A643">
        <v>734005</v>
      </c>
      <c r="B643" t="s">
        <v>25</v>
      </c>
      <c r="C643" s="1">
        <v>41772</v>
      </c>
      <c r="D643">
        <v>2014</v>
      </c>
      <c r="E643" t="s">
        <v>266</v>
      </c>
      <c r="F643" t="s">
        <v>27</v>
      </c>
      <c r="G643" t="s">
        <v>28</v>
      </c>
      <c r="H643" t="s">
        <v>41</v>
      </c>
      <c r="I643" t="s">
        <v>41</v>
      </c>
      <c r="J643" t="s">
        <v>29</v>
      </c>
      <c r="K643" t="s">
        <v>28</v>
      </c>
      <c r="L643" t="s">
        <v>295</v>
      </c>
      <c r="M643" t="s">
        <v>298</v>
      </c>
      <c r="N643" t="s">
        <v>23</v>
      </c>
      <c r="O643" t="s">
        <v>24</v>
      </c>
      <c r="P643" t="str">
        <f>IF(IPL_Matches_2008_2020[[#This Row],[winner]]=IPL_Matches_2008_2020[[#This Row],[toss_winner]],"Yes","No")</f>
        <v>No</v>
      </c>
    </row>
    <row r="644" spans="1:16" x14ac:dyDescent="0.3">
      <c r="A644">
        <v>734011</v>
      </c>
      <c r="B644" t="s">
        <v>59</v>
      </c>
      <c r="C644" s="1">
        <v>41774</v>
      </c>
      <c r="D644">
        <v>2014</v>
      </c>
      <c r="E644" t="s">
        <v>117</v>
      </c>
      <c r="F644" t="s">
        <v>61</v>
      </c>
      <c r="G644" t="s">
        <v>18</v>
      </c>
      <c r="H644" t="s">
        <v>41</v>
      </c>
      <c r="I644" t="s">
        <v>41</v>
      </c>
      <c r="J644" t="s">
        <v>29</v>
      </c>
      <c r="K644" t="s">
        <v>18</v>
      </c>
      <c r="L644" t="s">
        <v>295</v>
      </c>
      <c r="M644" t="s">
        <v>393</v>
      </c>
      <c r="N644" t="s">
        <v>23</v>
      </c>
      <c r="O644" t="s">
        <v>24</v>
      </c>
      <c r="P644" t="str">
        <f>IF(IPL_Matches_2008_2020[[#This Row],[winner]]=IPL_Matches_2008_2020[[#This Row],[toss_winner]],"Yes","No")</f>
        <v>No</v>
      </c>
    </row>
    <row r="645" spans="1:16" x14ac:dyDescent="0.3">
      <c r="A645">
        <v>734017</v>
      </c>
      <c r="B645" t="s">
        <v>59</v>
      </c>
      <c r="C645" s="1">
        <v>41778</v>
      </c>
      <c r="D645">
        <v>2014</v>
      </c>
      <c r="E645" t="s">
        <v>221</v>
      </c>
      <c r="F645" t="s">
        <v>61</v>
      </c>
      <c r="G645" t="s">
        <v>18</v>
      </c>
      <c r="H645" t="s">
        <v>64</v>
      </c>
      <c r="I645" t="s">
        <v>64</v>
      </c>
      <c r="J645" t="s">
        <v>20</v>
      </c>
      <c r="K645" t="s">
        <v>64</v>
      </c>
      <c r="L645" t="s">
        <v>295</v>
      </c>
      <c r="M645" t="s">
        <v>318</v>
      </c>
      <c r="N645" t="s">
        <v>23</v>
      </c>
      <c r="O645" t="s">
        <v>24</v>
      </c>
      <c r="P645" t="str">
        <f>IF(IPL_Matches_2008_2020[[#This Row],[winner]]=IPL_Matches_2008_2020[[#This Row],[toss_winner]],"Yes","No")</f>
        <v>Yes</v>
      </c>
    </row>
    <row r="646" spans="1:16" x14ac:dyDescent="0.3">
      <c r="A646">
        <v>734027</v>
      </c>
      <c r="B646" t="s">
        <v>30</v>
      </c>
      <c r="C646" s="1">
        <v>41781</v>
      </c>
      <c r="D646">
        <v>2014</v>
      </c>
      <c r="E646" t="s">
        <v>111</v>
      </c>
      <c r="F646" t="s">
        <v>32</v>
      </c>
      <c r="G646" t="s">
        <v>33</v>
      </c>
      <c r="H646" t="s">
        <v>28</v>
      </c>
      <c r="I646" t="s">
        <v>28</v>
      </c>
      <c r="J646" t="s">
        <v>29</v>
      </c>
      <c r="K646" t="s">
        <v>33</v>
      </c>
      <c r="L646" t="s">
        <v>295</v>
      </c>
      <c r="M646" t="s">
        <v>387</v>
      </c>
      <c r="N646" t="s">
        <v>23</v>
      </c>
      <c r="O646" t="s">
        <v>24</v>
      </c>
      <c r="P646" t="str">
        <f>IF(IPL_Matches_2008_2020[[#This Row],[winner]]=IPL_Matches_2008_2020[[#This Row],[toss_winner]],"Yes","No")</f>
        <v>No</v>
      </c>
    </row>
    <row r="647" spans="1:16" x14ac:dyDescent="0.3">
      <c r="A647">
        <v>734031</v>
      </c>
      <c r="B647" t="s">
        <v>87</v>
      </c>
      <c r="C647" s="1">
        <v>41782</v>
      </c>
      <c r="D647">
        <v>2014</v>
      </c>
      <c r="E647" t="s">
        <v>221</v>
      </c>
      <c r="F647" t="s">
        <v>91</v>
      </c>
      <c r="G647" t="s">
        <v>64</v>
      </c>
      <c r="H647" t="s">
        <v>41</v>
      </c>
      <c r="I647" t="s">
        <v>41</v>
      </c>
      <c r="J647" t="s">
        <v>29</v>
      </c>
      <c r="K647" t="s">
        <v>64</v>
      </c>
      <c r="L647" t="s">
        <v>295</v>
      </c>
      <c r="M647" t="s">
        <v>384</v>
      </c>
      <c r="N647" t="s">
        <v>23</v>
      </c>
      <c r="O647" t="s">
        <v>24</v>
      </c>
      <c r="P647" t="str">
        <f>IF(IPL_Matches_2008_2020[[#This Row],[winner]]=IPL_Matches_2008_2020[[#This Row],[toss_winner]],"Yes","No")</f>
        <v>No</v>
      </c>
    </row>
    <row r="648" spans="1:16" x14ac:dyDescent="0.3">
      <c r="A648">
        <v>734033</v>
      </c>
      <c r="B648" t="s">
        <v>34</v>
      </c>
      <c r="C648" s="1">
        <v>41782</v>
      </c>
      <c r="D648">
        <v>2014</v>
      </c>
      <c r="E648" t="s">
        <v>35</v>
      </c>
      <c r="F648" t="s">
        <v>36</v>
      </c>
      <c r="G648" t="s">
        <v>19</v>
      </c>
      <c r="H648" t="s">
        <v>18</v>
      </c>
      <c r="I648" t="s">
        <v>18</v>
      </c>
      <c r="J648" t="s">
        <v>29</v>
      </c>
      <c r="K648" t="s">
        <v>19</v>
      </c>
      <c r="L648" t="s">
        <v>295</v>
      </c>
      <c r="M648" t="s">
        <v>298</v>
      </c>
      <c r="N648" t="s">
        <v>23</v>
      </c>
      <c r="O648" t="s">
        <v>24</v>
      </c>
      <c r="P648" t="str">
        <f>IF(IPL_Matches_2008_2020[[#This Row],[winner]]=IPL_Matches_2008_2020[[#This Row],[toss_winner]],"Yes","No")</f>
        <v>No</v>
      </c>
    </row>
    <row r="649" spans="1:16" x14ac:dyDescent="0.3">
      <c r="A649">
        <v>734043</v>
      </c>
      <c r="B649" t="s">
        <v>30</v>
      </c>
      <c r="C649" s="1">
        <v>41786</v>
      </c>
      <c r="D649">
        <v>2014</v>
      </c>
      <c r="E649" t="s">
        <v>97</v>
      </c>
      <c r="F649" t="s">
        <v>32</v>
      </c>
      <c r="G649" t="s">
        <v>19</v>
      </c>
      <c r="H649" t="s">
        <v>33</v>
      </c>
      <c r="I649" t="s">
        <v>19</v>
      </c>
      <c r="J649" t="s">
        <v>29</v>
      </c>
      <c r="K649" t="s">
        <v>33</v>
      </c>
      <c r="L649" t="s">
        <v>295</v>
      </c>
      <c r="M649" t="s">
        <v>369</v>
      </c>
      <c r="N649" t="s">
        <v>23</v>
      </c>
      <c r="O649" t="s">
        <v>24</v>
      </c>
      <c r="P649" t="str">
        <f>IF(IPL_Matches_2008_2020[[#This Row],[winner]]=IPL_Matches_2008_2020[[#This Row],[toss_winner]],"Yes","No")</f>
        <v>No</v>
      </c>
    </row>
    <row r="650" spans="1:16" x14ac:dyDescent="0.3">
      <c r="A650">
        <v>734047</v>
      </c>
      <c r="B650" t="s">
        <v>87</v>
      </c>
      <c r="C650" s="1">
        <v>41789</v>
      </c>
      <c r="D650">
        <v>2014</v>
      </c>
      <c r="E650" t="s">
        <v>60</v>
      </c>
      <c r="F650" t="s">
        <v>91</v>
      </c>
      <c r="G650" t="s">
        <v>45</v>
      </c>
      <c r="H650" t="s">
        <v>19</v>
      </c>
      <c r="I650" t="s">
        <v>45</v>
      </c>
      <c r="J650" t="s">
        <v>29</v>
      </c>
      <c r="K650" t="s">
        <v>19</v>
      </c>
      <c r="L650" t="s">
        <v>295</v>
      </c>
      <c r="M650" t="s">
        <v>326</v>
      </c>
      <c r="N650" t="s">
        <v>23</v>
      </c>
      <c r="O650" t="s">
        <v>24</v>
      </c>
      <c r="P650" t="str">
        <f>IF(IPL_Matches_2008_2020[[#This Row],[winner]]=IPL_Matches_2008_2020[[#This Row],[toss_winner]],"Yes","No")</f>
        <v>No</v>
      </c>
    </row>
    <row r="651" spans="1:16" x14ac:dyDescent="0.3">
      <c r="A651">
        <v>829707</v>
      </c>
      <c r="B651" t="s">
        <v>68</v>
      </c>
      <c r="C651" s="1">
        <v>42103</v>
      </c>
      <c r="D651">
        <v>2015</v>
      </c>
      <c r="E651" t="s">
        <v>119</v>
      </c>
      <c r="F651" t="s">
        <v>70</v>
      </c>
      <c r="G651" t="s">
        <v>45</v>
      </c>
      <c r="H651" t="s">
        <v>41</v>
      </c>
      <c r="I651" t="s">
        <v>41</v>
      </c>
      <c r="J651" t="s">
        <v>29</v>
      </c>
      <c r="K651" t="s">
        <v>45</v>
      </c>
      <c r="L651" t="s">
        <v>295</v>
      </c>
      <c r="M651" t="s">
        <v>283</v>
      </c>
      <c r="N651" t="s">
        <v>23</v>
      </c>
      <c r="O651" t="s">
        <v>24</v>
      </c>
      <c r="P651" t="str">
        <f>IF(IPL_Matches_2008_2020[[#This Row],[winner]]=IPL_Matches_2008_2020[[#This Row],[toss_winner]],"Yes","No")</f>
        <v>No</v>
      </c>
    </row>
    <row r="652" spans="1:16" x14ac:dyDescent="0.3">
      <c r="A652">
        <v>829709</v>
      </c>
      <c r="B652" t="s">
        <v>137</v>
      </c>
      <c r="C652" s="1">
        <v>42104</v>
      </c>
      <c r="D652">
        <v>2015</v>
      </c>
      <c r="E652" t="s">
        <v>99</v>
      </c>
      <c r="F652" t="s">
        <v>138</v>
      </c>
      <c r="G652" t="s">
        <v>19</v>
      </c>
      <c r="H652" t="s">
        <v>18</v>
      </c>
      <c r="I652" t="s">
        <v>19</v>
      </c>
      <c r="J652" t="s">
        <v>29</v>
      </c>
      <c r="K652" t="s">
        <v>18</v>
      </c>
      <c r="L652" t="s">
        <v>295</v>
      </c>
      <c r="M652" t="s">
        <v>360</v>
      </c>
      <c r="N652" t="s">
        <v>23</v>
      </c>
      <c r="O652" t="s">
        <v>24</v>
      </c>
      <c r="P652" t="str">
        <f>IF(IPL_Matches_2008_2020[[#This Row],[winner]]=IPL_Matches_2008_2020[[#This Row],[toss_winner]],"Yes","No")</f>
        <v>No</v>
      </c>
    </row>
    <row r="653" spans="1:16" x14ac:dyDescent="0.3">
      <c r="A653">
        <v>829711</v>
      </c>
      <c r="B653" t="s">
        <v>68</v>
      </c>
      <c r="C653" s="1">
        <v>42105</v>
      </c>
      <c r="D653">
        <v>2015</v>
      </c>
      <c r="E653" t="s">
        <v>160</v>
      </c>
      <c r="F653" t="s">
        <v>70</v>
      </c>
      <c r="G653" t="s">
        <v>45</v>
      </c>
      <c r="H653" t="s">
        <v>101</v>
      </c>
      <c r="I653" t="s">
        <v>45</v>
      </c>
      <c r="J653" t="s">
        <v>20</v>
      </c>
      <c r="K653" t="s">
        <v>45</v>
      </c>
      <c r="L653" t="s">
        <v>295</v>
      </c>
      <c r="M653" t="s">
        <v>309</v>
      </c>
      <c r="N653" t="s">
        <v>23</v>
      </c>
      <c r="O653" t="s">
        <v>24</v>
      </c>
      <c r="P653" t="str">
        <f>IF(IPL_Matches_2008_2020[[#This Row],[winner]]=IPL_Matches_2008_2020[[#This Row],[toss_winner]],"Yes","No")</f>
        <v>Yes</v>
      </c>
    </row>
    <row r="654" spans="1:16" x14ac:dyDescent="0.3">
      <c r="A654">
        <v>829717</v>
      </c>
      <c r="B654" t="s">
        <v>87</v>
      </c>
      <c r="C654" s="1">
        <v>42106</v>
      </c>
      <c r="D654">
        <v>2015</v>
      </c>
      <c r="E654" t="s">
        <v>394</v>
      </c>
      <c r="F654" t="s">
        <v>91</v>
      </c>
      <c r="G654" t="s">
        <v>64</v>
      </c>
      <c r="H654" t="s">
        <v>19</v>
      </c>
      <c r="I654" t="s">
        <v>64</v>
      </c>
      <c r="J654" t="s">
        <v>29</v>
      </c>
      <c r="K654" t="s">
        <v>19</v>
      </c>
      <c r="L654" t="s">
        <v>295</v>
      </c>
      <c r="M654" t="s">
        <v>312</v>
      </c>
      <c r="N654" t="s">
        <v>23</v>
      </c>
      <c r="O654" t="s">
        <v>24</v>
      </c>
      <c r="P654" t="str">
        <f>IF(IPL_Matches_2008_2020[[#This Row],[winner]]=IPL_Matches_2008_2020[[#This Row],[toss_winner]],"Yes","No")</f>
        <v>No</v>
      </c>
    </row>
    <row r="655" spans="1:16" x14ac:dyDescent="0.3">
      <c r="A655">
        <v>829731</v>
      </c>
      <c r="B655" t="s">
        <v>116</v>
      </c>
      <c r="C655" s="1">
        <v>42112</v>
      </c>
      <c r="D655">
        <v>2015</v>
      </c>
      <c r="E655" t="s">
        <v>278</v>
      </c>
      <c r="F655" t="s">
        <v>118</v>
      </c>
      <c r="G655" t="s">
        <v>101</v>
      </c>
      <c r="H655" t="s">
        <v>41</v>
      </c>
      <c r="I655" t="s">
        <v>41</v>
      </c>
      <c r="J655" t="s">
        <v>20</v>
      </c>
      <c r="K655" t="s">
        <v>41</v>
      </c>
      <c r="L655" t="s">
        <v>295</v>
      </c>
      <c r="M655" t="s">
        <v>248</v>
      </c>
      <c r="N655" t="s">
        <v>23</v>
      </c>
      <c r="O655" t="s">
        <v>24</v>
      </c>
      <c r="P655" t="str">
        <f>IF(IPL_Matches_2008_2020[[#This Row],[winner]]=IPL_Matches_2008_2020[[#This Row],[toss_winner]],"Yes","No")</f>
        <v>Yes</v>
      </c>
    </row>
    <row r="656" spans="1:16" x14ac:dyDescent="0.3">
      <c r="A656">
        <v>829737</v>
      </c>
      <c r="B656" t="s">
        <v>25</v>
      </c>
      <c r="C656" s="1">
        <v>42113</v>
      </c>
      <c r="D656">
        <v>2015</v>
      </c>
      <c r="E656" t="s">
        <v>206</v>
      </c>
      <c r="F656" t="s">
        <v>27</v>
      </c>
      <c r="G656" t="s">
        <v>28</v>
      </c>
      <c r="H656" t="s">
        <v>64</v>
      </c>
      <c r="I656" t="s">
        <v>28</v>
      </c>
      <c r="J656" t="s">
        <v>29</v>
      </c>
      <c r="K656" t="s">
        <v>64</v>
      </c>
      <c r="L656" t="s">
        <v>295</v>
      </c>
      <c r="M656" t="s">
        <v>312</v>
      </c>
      <c r="N656" t="s">
        <v>23</v>
      </c>
      <c r="O656" t="s">
        <v>24</v>
      </c>
      <c r="P656" t="str">
        <f>IF(IPL_Matches_2008_2020[[#This Row],[winner]]=IPL_Matches_2008_2020[[#This Row],[toss_winner]],"Yes","No")</f>
        <v>No</v>
      </c>
    </row>
    <row r="657" spans="1:16" x14ac:dyDescent="0.3">
      <c r="A657">
        <v>829745</v>
      </c>
      <c r="B657" t="s">
        <v>25</v>
      </c>
      <c r="C657" s="1">
        <v>42116</v>
      </c>
      <c r="D657">
        <v>2015</v>
      </c>
      <c r="E657" t="s">
        <v>90</v>
      </c>
      <c r="F657" t="s">
        <v>27</v>
      </c>
      <c r="G657" t="s">
        <v>28</v>
      </c>
      <c r="H657" t="s">
        <v>45</v>
      </c>
      <c r="I657" t="s">
        <v>28</v>
      </c>
      <c r="J657" t="s">
        <v>29</v>
      </c>
      <c r="K657" t="s">
        <v>45</v>
      </c>
      <c r="L657" t="s">
        <v>295</v>
      </c>
      <c r="M657" t="s">
        <v>328</v>
      </c>
      <c r="N657" t="s">
        <v>23</v>
      </c>
      <c r="O657" t="s">
        <v>24</v>
      </c>
      <c r="P657" t="str">
        <f>IF(IPL_Matches_2008_2020[[#This Row],[winner]]=IPL_Matches_2008_2020[[#This Row],[toss_winner]],"Yes","No")</f>
        <v>No</v>
      </c>
    </row>
    <row r="658" spans="1:16" x14ac:dyDescent="0.3">
      <c r="A658">
        <v>829747</v>
      </c>
      <c r="B658" t="s">
        <v>94</v>
      </c>
      <c r="C658" s="1">
        <v>42117</v>
      </c>
      <c r="D658">
        <v>2015</v>
      </c>
      <c r="E658" t="s">
        <v>238</v>
      </c>
      <c r="F658" t="s">
        <v>96</v>
      </c>
      <c r="G658" t="s">
        <v>41</v>
      </c>
      <c r="H658" t="s">
        <v>64</v>
      </c>
      <c r="I658" t="s">
        <v>64</v>
      </c>
      <c r="J658" t="s">
        <v>29</v>
      </c>
      <c r="K658" t="s">
        <v>41</v>
      </c>
      <c r="L658" t="s">
        <v>295</v>
      </c>
      <c r="M658" t="s">
        <v>351</v>
      </c>
      <c r="N658" t="s">
        <v>23</v>
      </c>
      <c r="O658" t="s">
        <v>24</v>
      </c>
      <c r="P658" t="str">
        <f>IF(IPL_Matches_2008_2020[[#This Row],[winner]]=IPL_Matches_2008_2020[[#This Row],[toss_winner]],"Yes","No")</f>
        <v>No</v>
      </c>
    </row>
    <row r="659" spans="1:16" x14ac:dyDescent="0.3">
      <c r="A659">
        <v>829751</v>
      </c>
      <c r="B659" t="s">
        <v>87</v>
      </c>
      <c r="C659" s="1">
        <v>42119</v>
      </c>
      <c r="D659">
        <v>2015</v>
      </c>
      <c r="E659" t="s">
        <v>237</v>
      </c>
      <c r="F659" t="s">
        <v>91</v>
      </c>
      <c r="G659" t="s">
        <v>64</v>
      </c>
      <c r="H659" t="s">
        <v>101</v>
      </c>
      <c r="I659" t="s">
        <v>64</v>
      </c>
      <c r="J659" t="s">
        <v>20</v>
      </c>
      <c r="K659" t="s">
        <v>64</v>
      </c>
      <c r="L659" t="s">
        <v>295</v>
      </c>
      <c r="M659" t="s">
        <v>361</v>
      </c>
      <c r="N659" t="s">
        <v>23</v>
      </c>
      <c r="O659" t="s">
        <v>24</v>
      </c>
      <c r="P659" t="str">
        <f>IF(IPL_Matches_2008_2020[[#This Row],[winner]]=IPL_Matches_2008_2020[[#This Row],[toss_winner]],"Yes","No")</f>
        <v>Yes</v>
      </c>
    </row>
    <row r="660" spans="1:16" x14ac:dyDescent="0.3">
      <c r="A660">
        <v>829753</v>
      </c>
      <c r="B660" t="s">
        <v>68</v>
      </c>
      <c r="C660" s="1">
        <v>42119</v>
      </c>
      <c r="D660">
        <v>2015</v>
      </c>
      <c r="E660" t="s">
        <v>160</v>
      </c>
      <c r="F660" t="s">
        <v>70</v>
      </c>
      <c r="G660" t="s">
        <v>45</v>
      </c>
      <c r="H660" t="s">
        <v>19</v>
      </c>
      <c r="I660" t="s">
        <v>45</v>
      </c>
      <c r="J660" t="s">
        <v>20</v>
      </c>
      <c r="K660" t="s">
        <v>45</v>
      </c>
      <c r="L660" t="s">
        <v>295</v>
      </c>
      <c r="M660" t="s">
        <v>395</v>
      </c>
      <c r="N660" t="s">
        <v>23</v>
      </c>
      <c r="O660" t="s">
        <v>24</v>
      </c>
      <c r="P660" t="str">
        <f>IF(IPL_Matches_2008_2020[[#This Row],[winner]]=IPL_Matches_2008_2020[[#This Row],[toss_winner]],"Yes","No")</f>
        <v>Yes</v>
      </c>
    </row>
    <row r="661" spans="1:16" x14ac:dyDescent="0.3">
      <c r="A661">
        <v>829759</v>
      </c>
      <c r="B661" t="s">
        <v>34</v>
      </c>
      <c r="C661" s="1">
        <v>42121</v>
      </c>
      <c r="D661">
        <v>2015</v>
      </c>
      <c r="E661" t="s">
        <v>241</v>
      </c>
      <c r="F661" t="s">
        <v>36</v>
      </c>
      <c r="G661" t="s">
        <v>19</v>
      </c>
      <c r="H661" t="s">
        <v>101</v>
      </c>
      <c r="I661" t="s">
        <v>19</v>
      </c>
      <c r="J661" t="s">
        <v>29</v>
      </c>
      <c r="K661" t="s">
        <v>101</v>
      </c>
      <c r="L661" t="s">
        <v>295</v>
      </c>
      <c r="M661" t="s">
        <v>361</v>
      </c>
      <c r="N661" t="s">
        <v>23</v>
      </c>
      <c r="O661" t="s">
        <v>24</v>
      </c>
      <c r="P661" t="str">
        <f>IF(IPL_Matches_2008_2020[[#This Row],[winner]]=IPL_Matches_2008_2020[[#This Row],[toss_winner]],"Yes","No")</f>
        <v>No</v>
      </c>
    </row>
    <row r="662" spans="1:16" x14ac:dyDescent="0.3">
      <c r="A662">
        <v>829761</v>
      </c>
      <c r="B662" t="s">
        <v>30</v>
      </c>
      <c r="C662" s="1">
        <v>42131</v>
      </c>
      <c r="D662">
        <v>2015</v>
      </c>
      <c r="E662" t="s">
        <v>178</v>
      </c>
      <c r="F662" t="s">
        <v>32</v>
      </c>
      <c r="G662" t="s">
        <v>33</v>
      </c>
      <c r="H662" t="s">
        <v>41</v>
      </c>
      <c r="I662" t="s">
        <v>33</v>
      </c>
      <c r="J662" t="s">
        <v>20</v>
      </c>
      <c r="K662" t="s">
        <v>33</v>
      </c>
      <c r="L662" t="s">
        <v>295</v>
      </c>
      <c r="M662" t="s">
        <v>306</v>
      </c>
      <c r="N662" t="s">
        <v>23</v>
      </c>
      <c r="O662" t="s">
        <v>24</v>
      </c>
      <c r="P662" t="str">
        <f>IF(IPL_Matches_2008_2020[[#This Row],[winner]]=IPL_Matches_2008_2020[[#This Row],[toss_winner]],"Yes","No")</f>
        <v>Yes</v>
      </c>
    </row>
    <row r="663" spans="1:16" x14ac:dyDescent="0.3">
      <c r="A663">
        <v>829765</v>
      </c>
      <c r="B663" t="s">
        <v>68</v>
      </c>
      <c r="C663" s="1">
        <v>42122</v>
      </c>
      <c r="D663">
        <v>2015</v>
      </c>
      <c r="E663" t="s">
        <v>288</v>
      </c>
      <c r="F663" t="s">
        <v>70</v>
      </c>
      <c r="G663" t="s">
        <v>45</v>
      </c>
      <c r="H663" t="s">
        <v>33</v>
      </c>
      <c r="I663" t="s">
        <v>33</v>
      </c>
      <c r="J663" t="s">
        <v>29</v>
      </c>
      <c r="K663" t="s">
        <v>45</v>
      </c>
      <c r="L663" t="s">
        <v>295</v>
      </c>
      <c r="M663" t="s">
        <v>258</v>
      </c>
      <c r="N663" t="s">
        <v>23</v>
      </c>
      <c r="O663" t="s">
        <v>24</v>
      </c>
      <c r="P663" t="str">
        <f>IF(IPL_Matches_2008_2020[[#This Row],[winner]]=IPL_Matches_2008_2020[[#This Row],[toss_winner]],"Yes","No")</f>
        <v>No</v>
      </c>
    </row>
    <row r="664" spans="1:16" x14ac:dyDescent="0.3">
      <c r="A664">
        <v>829769</v>
      </c>
      <c r="B664" t="s">
        <v>87</v>
      </c>
      <c r="C664" s="1">
        <v>42125</v>
      </c>
      <c r="D664">
        <v>2015</v>
      </c>
      <c r="E664" t="s">
        <v>192</v>
      </c>
      <c r="F664" t="s">
        <v>91</v>
      </c>
      <c r="G664" t="s">
        <v>64</v>
      </c>
      <c r="H664" t="s">
        <v>18</v>
      </c>
      <c r="I664" t="s">
        <v>18</v>
      </c>
      <c r="J664" t="s">
        <v>29</v>
      </c>
      <c r="K664" t="s">
        <v>64</v>
      </c>
      <c r="L664" t="s">
        <v>295</v>
      </c>
      <c r="M664" t="s">
        <v>249</v>
      </c>
      <c r="N664" t="s">
        <v>23</v>
      </c>
      <c r="O664" t="s">
        <v>24</v>
      </c>
      <c r="P664" t="str">
        <f>IF(IPL_Matches_2008_2020[[#This Row],[winner]]=IPL_Matches_2008_2020[[#This Row],[toss_winner]],"Yes","No")</f>
        <v>No</v>
      </c>
    </row>
    <row r="665" spans="1:16" x14ac:dyDescent="0.3">
      <c r="A665">
        <v>829773</v>
      </c>
      <c r="B665" t="s">
        <v>81</v>
      </c>
      <c r="C665" s="1">
        <v>42126</v>
      </c>
      <c r="D665">
        <v>2015</v>
      </c>
      <c r="E665" t="s">
        <v>114</v>
      </c>
      <c r="F665" t="s">
        <v>83</v>
      </c>
      <c r="G665" t="s">
        <v>101</v>
      </c>
      <c r="H665" t="s">
        <v>45</v>
      </c>
      <c r="I665" t="s">
        <v>45</v>
      </c>
      <c r="J665" t="s">
        <v>29</v>
      </c>
      <c r="K665" t="s">
        <v>101</v>
      </c>
      <c r="L665" t="s">
        <v>295</v>
      </c>
      <c r="M665" t="s">
        <v>355</v>
      </c>
      <c r="N665" t="s">
        <v>23</v>
      </c>
      <c r="O665" t="s">
        <v>24</v>
      </c>
      <c r="P665" t="str">
        <f>IF(IPL_Matches_2008_2020[[#This Row],[winner]]=IPL_Matches_2008_2020[[#This Row],[toss_winner]],"Yes","No")</f>
        <v>No</v>
      </c>
    </row>
    <row r="666" spans="1:16" x14ac:dyDescent="0.3">
      <c r="A666">
        <v>829775</v>
      </c>
      <c r="B666" t="s">
        <v>34</v>
      </c>
      <c r="C666" s="1">
        <v>42127</v>
      </c>
      <c r="D666">
        <v>2015</v>
      </c>
      <c r="E666" t="s">
        <v>193</v>
      </c>
      <c r="F666" t="s">
        <v>36</v>
      </c>
      <c r="G666" t="s">
        <v>19</v>
      </c>
      <c r="H666" t="s">
        <v>64</v>
      </c>
      <c r="I666" t="s">
        <v>64</v>
      </c>
      <c r="J666" t="s">
        <v>20</v>
      </c>
      <c r="K666" t="s">
        <v>64</v>
      </c>
      <c r="L666" t="s">
        <v>295</v>
      </c>
      <c r="M666" t="s">
        <v>313</v>
      </c>
      <c r="N666" t="s">
        <v>23</v>
      </c>
      <c r="O666" t="s">
        <v>24</v>
      </c>
      <c r="P666" t="str">
        <f>IF(IPL_Matches_2008_2020[[#This Row],[winner]]=IPL_Matches_2008_2020[[#This Row],[toss_winner]],"Yes","No")</f>
        <v>Yes</v>
      </c>
    </row>
    <row r="667" spans="1:16" x14ac:dyDescent="0.3">
      <c r="A667">
        <v>829777</v>
      </c>
      <c r="B667" t="s">
        <v>87</v>
      </c>
      <c r="C667" s="1">
        <v>42127</v>
      </c>
      <c r="D667">
        <v>2015</v>
      </c>
      <c r="E667" t="s">
        <v>117</v>
      </c>
      <c r="F667" t="s">
        <v>174</v>
      </c>
      <c r="G667" t="s">
        <v>18</v>
      </c>
      <c r="H667" t="s">
        <v>41</v>
      </c>
      <c r="I667" t="s">
        <v>41</v>
      </c>
      <c r="J667" t="s">
        <v>29</v>
      </c>
      <c r="K667" t="s">
        <v>18</v>
      </c>
      <c r="L667" t="s">
        <v>295</v>
      </c>
      <c r="M667" t="s">
        <v>319</v>
      </c>
      <c r="N667" t="s">
        <v>23</v>
      </c>
      <c r="O667" t="s">
        <v>24</v>
      </c>
      <c r="P667" t="str">
        <f>IF(IPL_Matches_2008_2020[[#This Row],[winner]]=IPL_Matches_2008_2020[[#This Row],[toss_winner]],"Yes","No")</f>
        <v>No</v>
      </c>
    </row>
    <row r="668" spans="1:16" x14ac:dyDescent="0.3">
      <c r="A668">
        <v>829779</v>
      </c>
      <c r="B668" t="s">
        <v>68</v>
      </c>
      <c r="C668" s="1">
        <v>42128</v>
      </c>
      <c r="D668">
        <v>2015</v>
      </c>
      <c r="E668" t="s">
        <v>90</v>
      </c>
      <c r="F668" t="s">
        <v>70</v>
      </c>
      <c r="G668" t="s">
        <v>45</v>
      </c>
      <c r="H668" t="s">
        <v>28</v>
      </c>
      <c r="I668" t="s">
        <v>45</v>
      </c>
      <c r="J668" t="s">
        <v>20</v>
      </c>
      <c r="K668" t="s">
        <v>45</v>
      </c>
      <c r="L668" t="s">
        <v>295</v>
      </c>
      <c r="M668" t="s">
        <v>326</v>
      </c>
      <c r="N668" t="s">
        <v>23</v>
      </c>
      <c r="O668" t="s">
        <v>24</v>
      </c>
      <c r="P668" t="str">
        <f>IF(IPL_Matches_2008_2020[[#This Row],[winner]]=IPL_Matches_2008_2020[[#This Row],[toss_winner]],"Yes","No")</f>
        <v>Yes</v>
      </c>
    </row>
    <row r="669" spans="1:16" x14ac:dyDescent="0.3">
      <c r="A669">
        <v>829781</v>
      </c>
      <c r="B669" t="s">
        <v>30</v>
      </c>
      <c r="C669" s="1">
        <v>42128</v>
      </c>
      <c r="D669">
        <v>2015</v>
      </c>
      <c r="E669" t="s">
        <v>97</v>
      </c>
      <c r="F669" t="s">
        <v>32</v>
      </c>
      <c r="G669" t="s">
        <v>33</v>
      </c>
      <c r="H669" t="s">
        <v>101</v>
      </c>
      <c r="I669" t="s">
        <v>101</v>
      </c>
      <c r="J669" t="s">
        <v>29</v>
      </c>
      <c r="K669" t="s">
        <v>33</v>
      </c>
      <c r="L669" t="s">
        <v>295</v>
      </c>
      <c r="M669" t="s">
        <v>354</v>
      </c>
      <c r="N669" t="s">
        <v>23</v>
      </c>
      <c r="O669" t="s">
        <v>24</v>
      </c>
      <c r="P669" t="str">
        <f>IF(IPL_Matches_2008_2020[[#This Row],[winner]]=IPL_Matches_2008_2020[[#This Row],[toss_winner]],"Yes","No")</f>
        <v>No</v>
      </c>
    </row>
    <row r="670" spans="1:16" x14ac:dyDescent="0.3">
      <c r="A670">
        <v>829785</v>
      </c>
      <c r="B670" t="s">
        <v>25</v>
      </c>
      <c r="C670" s="1">
        <v>42130</v>
      </c>
      <c r="D670">
        <v>2015</v>
      </c>
      <c r="E670" t="s">
        <v>92</v>
      </c>
      <c r="F670" t="s">
        <v>27</v>
      </c>
      <c r="G670" t="s">
        <v>28</v>
      </c>
      <c r="H670" t="s">
        <v>19</v>
      </c>
      <c r="I670" t="s">
        <v>19</v>
      </c>
      <c r="J670" t="s">
        <v>29</v>
      </c>
      <c r="K670" t="s">
        <v>28</v>
      </c>
      <c r="L670" t="s">
        <v>295</v>
      </c>
      <c r="M670" t="s">
        <v>396</v>
      </c>
      <c r="N670" t="s">
        <v>23</v>
      </c>
      <c r="O670" t="s">
        <v>24</v>
      </c>
      <c r="P670" t="str">
        <f>IF(IPL_Matches_2008_2020[[#This Row],[winner]]=IPL_Matches_2008_2020[[#This Row],[toss_winner]],"Yes","No")</f>
        <v>No</v>
      </c>
    </row>
    <row r="671" spans="1:16" x14ac:dyDescent="0.3">
      <c r="A671">
        <v>829787</v>
      </c>
      <c r="B671" t="s">
        <v>87</v>
      </c>
      <c r="C671" s="1">
        <v>42131</v>
      </c>
      <c r="D671">
        <v>2015</v>
      </c>
      <c r="E671" t="s">
        <v>397</v>
      </c>
      <c r="F671" t="s">
        <v>174</v>
      </c>
      <c r="G671" t="s">
        <v>18</v>
      </c>
      <c r="H671" t="s">
        <v>101</v>
      </c>
      <c r="I671" t="s">
        <v>18</v>
      </c>
      <c r="J671" t="s">
        <v>29</v>
      </c>
      <c r="K671" t="s">
        <v>101</v>
      </c>
      <c r="L671" t="s">
        <v>295</v>
      </c>
      <c r="M671" t="s">
        <v>161</v>
      </c>
      <c r="N671" t="s">
        <v>23</v>
      </c>
      <c r="O671" t="s">
        <v>24</v>
      </c>
      <c r="P671" t="str">
        <f>IF(IPL_Matches_2008_2020[[#This Row],[winner]]=IPL_Matches_2008_2020[[#This Row],[toss_winner]],"Yes","No")</f>
        <v>No</v>
      </c>
    </row>
    <row r="672" spans="1:16" x14ac:dyDescent="0.3">
      <c r="A672">
        <v>829793</v>
      </c>
      <c r="B672" t="s">
        <v>121</v>
      </c>
      <c r="C672" s="1">
        <v>42133</v>
      </c>
      <c r="D672">
        <v>2015</v>
      </c>
      <c r="E672" t="s">
        <v>398</v>
      </c>
      <c r="F672" t="s">
        <v>123</v>
      </c>
      <c r="G672" t="s">
        <v>41</v>
      </c>
      <c r="H672" t="s">
        <v>101</v>
      </c>
      <c r="I672" t="s">
        <v>101</v>
      </c>
      <c r="J672" t="s">
        <v>20</v>
      </c>
      <c r="K672" t="s">
        <v>101</v>
      </c>
      <c r="L672" t="s">
        <v>295</v>
      </c>
      <c r="M672" t="s">
        <v>22</v>
      </c>
      <c r="N672" t="s">
        <v>23</v>
      </c>
      <c r="O672" t="s">
        <v>24</v>
      </c>
      <c r="P672" t="str">
        <f>IF(IPL_Matches_2008_2020[[#This Row],[winner]]=IPL_Matches_2008_2020[[#This Row],[toss_winner]],"Yes","No")</f>
        <v>Yes</v>
      </c>
    </row>
    <row r="673" spans="1:16" x14ac:dyDescent="0.3">
      <c r="A673">
        <v>829795</v>
      </c>
      <c r="B673" t="s">
        <v>87</v>
      </c>
      <c r="C673" s="1">
        <v>42134</v>
      </c>
      <c r="D673">
        <v>2015</v>
      </c>
      <c r="E673" t="s">
        <v>75</v>
      </c>
      <c r="F673" t="s">
        <v>91</v>
      </c>
      <c r="G673" t="s">
        <v>64</v>
      </c>
      <c r="H673" t="s">
        <v>28</v>
      </c>
      <c r="I673" t="s">
        <v>28</v>
      </c>
      <c r="J673" t="s">
        <v>20</v>
      </c>
      <c r="K673" t="s">
        <v>28</v>
      </c>
      <c r="L673" t="s">
        <v>295</v>
      </c>
      <c r="M673" t="s">
        <v>343</v>
      </c>
      <c r="N673" t="s">
        <v>23</v>
      </c>
      <c r="O673" t="s">
        <v>24</v>
      </c>
      <c r="P673" t="str">
        <f>IF(IPL_Matches_2008_2020[[#This Row],[winner]]=IPL_Matches_2008_2020[[#This Row],[toss_winner]],"Yes","No")</f>
        <v>Yes</v>
      </c>
    </row>
    <row r="674" spans="1:16" x14ac:dyDescent="0.3">
      <c r="A674">
        <v>829797</v>
      </c>
      <c r="B674" t="s">
        <v>68</v>
      </c>
      <c r="C674" s="1">
        <v>42134</v>
      </c>
      <c r="D674">
        <v>2015</v>
      </c>
      <c r="E674" t="s">
        <v>147</v>
      </c>
      <c r="F674" t="s">
        <v>70</v>
      </c>
      <c r="G674" t="s">
        <v>45</v>
      </c>
      <c r="H674" t="s">
        <v>18</v>
      </c>
      <c r="I674" t="s">
        <v>45</v>
      </c>
      <c r="J674" t="s">
        <v>20</v>
      </c>
      <c r="K674" t="s">
        <v>45</v>
      </c>
      <c r="L674" t="s">
        <v>295</v>
      </c>
      <c r="M674" t="s">
        <v>297</v>
      </c>
      <c r="N674" t="s">
        <v>23</v>
      </c>
      <c r="O674" t="s">
        <v>24</v>
      </c>
      <c r="P674" t="str">
        <f>IF(IPL_Matches_2008_2020[[#This Row],[winner]]=IPL_Matches_2008_2020[[#This Row],[toss_winner]],"Yes","No")</f>
        <v>Yes</v>
      </c>
    </row>
    <row r="675" spans="1:16" x14ac:dyDescent="0.3">
      <c r="A675">
        <v>829799</v>
      </c>
      <c r="B675" t="s">
        <v>81</v>
      </c>
      <c r="C675" s="1">
        <v>42135</v>
      </c>
      <c r="D675">
        <v>2015</v>
      </c>
      <c r="E675" t="s">
        <v>114</v>
      </c>
      <c r="F675" t="s">
        <v>83</v>
      </c>
      <c r="G675" t="s">
        <v>101</v>
      </c>
      <c r="H675" t="s">
        <v>19</v>
      </c>
      <c r="I675" t="s">
        <v>101</v>
      </c>
      <c r="J675" t="s">
        <v>20</v>
      </c>
      <c r="K675" t="s">
        <v>101</v>
      </c>
      <c r="L675" t="s">
        <v>295</v>
      </c>
      <c r="M675" t="s">
        <v>213</v>
      </c>
      <c r="N675" t="s">
        <v>23</v>
      </c>
      <c r="O675" t="s">
        <v>24</v>
      </c>
      <c r="P675" t="str">
        <f>IF(IPL_Matches_2008_2020[[#This Row],[winner]]=IPL_Matches_2008_2020[[#This Row],[toss_winner]],"Yes","No")</f>
        <v>Yes</v>
      </c>
    </row>
    <row r="676" spans="1:16" x14ac:dyDescent="0.3">
      <c r="A676">
        <v>829803</v>
      </c>
      <c r="B676" t="s">
        <v>34</v>
      </c>
      <c r="C676" s="1">
        <v>42137</v>
      </c>
      <c r="D676">
        <v>2015</v>
      </c>
      <c r="E676" t="s">
        <v>279</v>
      </c>
      <c r="F676" t="s">
        <v>36</v>
      </c>
      <c r="G676" t="s">
        <v>19</v>
      </c>
      <c r="H676" t="s">
        <v>28</v>
      </c>
      <c r="I676" t="s">
        <v>28</v>
      </c>
      <c r="J676" t="s">
        <v>29</v>
      </c>
      <c r="K676" t="s">
        <v>19</v>
      </c>
      <c r="L676" t="s">
        <v>295</v>
      </c>
      <c r="M676" t="s">
        <v>355</v>
      </c>
      <c r="N676" t="s">
        <v>23</v>
      </c>
      <c r="O676" t="s">
        <v>24</v>
      </c>
      <c r="P676" t="str">
        <f>IF(IPL_Matches_2008_2020[[#This Row],[winner]]=IPL_Matches_2008_2020[[#This Row],[toss_winner]],"Yes","No")</f>
        <v>No</v>
      </c>
    </row>
    <row r="677" spans="1:16" x14ac:dyDescent="0.3">
      <c r="A677">
        <v>829805</v>
      </c>
      <c r="B677" t="s">
        <v>87</v>
      </c>
      <c r="C677" s="1">
        <v>42138</v>
      </c>
      <c r="D677">
        <v>2015</v>
      </c>
      <c r="E677" t="s">
        <v>120</v>
      </c>
      <c r="F677" t="s">
        <v>91</v>
      </c>
      <c r="G677" t="s">
        <v>64</v>
      </c>
      <c r="H677" t="s">
        <v>33</v>
      </c>
      <c r="I677" t="s">
        <v>33</v>
      </c>
      <c r="J677" t="s">
        <v>29</v>
      </c>
      <c r="K677" t="s">
        <v>64</v>
      </c>
      <c r="L677" t="s">
        <v>295</v>
      </c>
      <c r="M677" t="s">
        <v>213</v>
      </c>
      <c r="N677" t="s">
        <v>23</v>
      </c>
      <c r="O677" t="s">
        <v>24</v>
      </c>
      <c r="P677" t="str">
        <f>IF(IPL_Matches_2008_2020[[#This Row],[winner]]=IPL_Matches_2008_2020[[#This Row],[toss_winner]],"Yes","No")</f>
        <v>No</v>
      </c>
    </row>
    <row r="678" spans="1:16" x14ac:dyDescent="0.3">
      <c r="A678">
        <v>829811</v>
      </c>
      <c r="B678" t="s">
        <v>87</v>
      </c>
      <c r="C678" s="1">
        <v>42140</v>
      </c>
      <c r="D678">
        <v>2015</v>
      </c>
      <c r="E678" t="s">
        <v>16</v>
      </c>
      <c r="F678" t="s">
        <v>174</v>
      </c>
      <c r="G678" t="s">
        <v>18</v>
      </c>
      <c r="H678" t="s">
        <v>33</v>
      </c>
      <c r="I678" t="s">
        <v>18</v>
      </c>
      <c r="J678" t="s">
        <v>20</v>
      </c>
      <c r="K678" t="s">
        <v>18</v>
      </c>
      <c r="L678" t="s">
        <v>295</v>
      </c>
      <c r="M678" t="s">
        <v>243</v>
      </c>
      <c r="N678" t="s">
        <v>23</v>
      </c>
      <c r="O678" t="s">
        <v>24</v>
      </c>
      <c r="P678" t="str">
        <f>IF(IPL_Matches_2008_2020[[#This Row],[winner]]=IPL_Matches_2008_2020[[#This Row],[toss_winner]],"Yes","No")</f>
        <v>Yes</v>
      </c>
    </row>
    <row r="679" spans="1:16" x14ac:dyDescent="0.3">
      <c r="A679">
        <v>829817</v>
      </c>
      <c r="B679" t="s">
        <v>87</v>
      </c>
      <c r="C679" s="1">
        <v>42143</v>
      </c>
      <c r="D679">
        <v>2015</v>
      </c>
      <c r="E679" t="s">
        <v>189</v>
      </c>
      <c r="F679" t="s">
        <v>91</v>
      </c>
      <c r="G679" t="s">
        <v>45</v>
      </c>
      <c r="H679" t="s">
        <v>64</v>
      </c>
      <c r="I679" t="s">
        <v>64</v>
      </c>
      <c r="J679" t="s">
        <v>20</v>
      </c>
      <c r="K679" t="s">
        <v>64</v>
      </c>
      <c r="L679" t="s">
        <v>295</v>
      </c>
      <c r="M679" t="s">
        <v>318</v>
      </c>
      <c r="N679" t="s">
        <v>23</v>
      </c>
      <c r="O679" t="s">
        <v>24</v>
      </c>
      <c r="P679" t="str">
        <f>IF(IPL_Matches_2008_2020[[#This Row],[winner]]=IPL_Matches_2008_2020[[#This Row],[toss_winner]],"Yes","No")</f>
        <v>Yes</v>
      </c>
    </row>
    <row r="680" spans="1:16" x14ac:dyDescent="0.3">
      <c r="A680">
        <v>829819</v>
      </c>
      <c r="B680" t="s">
        <v>137</v>
      </c>
      <c r="C680" s="1">
        <v>42144</v>
      </c>
      <c r="D680">
        <v>2015</v>
      </c>
      <c r="E680" t="s">
        <v>75</v>
      </c>
      <c r="F680" t="s">
        <v>138</v>
      </c>
      <c r="G680" t="s">
        <v>28</v>
      </c>
      <c r="H680" t="s">
        <v>18</v>
      </c>
      <c r="I680" t="s">
        <v>28</v>
      </c>
      <c r="J680" t="s">
        <v>20</v>
      </c>
      <c r="K680" t="s">
        <v>28</v>
      </c>
      <c r="L680" t="s">
        <v>295</v>
      </c>
      <c r="M680" t="s">
        <v>399</v>
      </c>
      <c r="N680" t="s">
        <v>23</v>
      </c>
      <c r="O680" t="s">
        <v>24</v>
      </c>
      <c r="P680" t="str">
        <f>IF(IPL_Matches_2008_2020[[#This Row],[winner]]=IPL_Matches_2008_2020[[#This Row],[toss_winner]],"Yes","No")</f>
        <v>Yes</v>
      </c>
    </row>
    <row r="681" spans="1:16" x14ac:dyDescent="0.3">
      <c r="A681">
        <v>829823</v>
      </c>
      <c r="B681" t="s">
        <v>30</v>
      </c>
      <c r="C681" s="1">
        <v>42148</v>
      </c>
      <c r="D681">
        <v>2015</v>
      </c>
      <c r="E681" t="s">
        <v>55</v>
      </c>
      <c r="F681" t="s">
        <v>32</v>
      </c>
      <c r="G681" t="s">
        <v>64</v>
      </c>
      <c r="H681" t="s">
        <v>45</v>
      </c>
      <c r="I681" t="s">
        <v>45</v>
      </c>
      <c r="J681" t="s">
        <v>29</v>
      </c>
      <c r="K681" t="s">
        <v>64</v>
      </c>
      <c r="L681" t="s">
        <v>295</v>
      </c>
      <c r="M681" t="s">
        <v>315</v>
      </c>
      <c r="N681" t="s">
        <v>23</v>
      </c>
      <c r="O681" t="s">
        <v>24</v>
      </c>
      <c r="P681" t="str">
        <f>IF(IPL_Matches_2008_2020[[#This Row],[winner]]=IPL_Matches_2008_2020[[#This Row],[toss_winner]],"Yes","No")</f>
        <v>No</v>
      </c>
    </row>
    <row r="682" spans="1:16" x14ac:dyDescent="0.3">
      <c r="A682">
        <v>980907</v>
      </c>
      <c r="B682" t="s">
        <v>25</v>
      </c>
      <c r="C682" s="1">
        <v>42472</v>
      </c>
      <c r="D682">
        <v>2016</v>
      </c>
      <c r="E682" t="s">
        <v>75</v>
      </c>
      <c r="F682" t="s">
        <v>27</v>
      </c>
      <c r="G682" t="s">
        <v>28</v>
      </c>
      <c r="H682" t="s">
        <v>101</v>
      </c>
      <c r="I682" t="s">
        <v>101</v>
      </c>
      <c r="J682" t="s">
        <v>29</v>
      </c>
      <c r="K682" t="s">
        <v>28</v>
      </c>
      <c r="L682" t="s">
        <v>295</v>
      </c>
      <c r="M682" t="s">
        <v>309</v>
      </c>
      <c r="N682" t="s">
        <v>23</v>
      </c>
      <c r="O682" t="s">
        <v>24</v>
      </c>
      <c r="P682" t="str">
        <f>IF(IPL_Matches_2008_2020[[#This Row],[winner]]=IPL_Matches_2008_2020[[#This Row],[toss_winner]],"Yes","No")</f>
        <v>No</v>
      </c>
    </row>
    <row r="683" spans="1:16" x14ac:dyDescent="0.3">
      <c r="A683">
        <v>980931</v>
      </c>
      <c r="B683" t="s">
        <v>137</v>
      </c>
      <c r="C683" s="1">
        <v>42482</v>
      </c>
      <c r="D683">
        <v>2016</v>
      </c>
      <c r="E683" t="s">
        <v>75</v>
      </c>
      <c r="F683" t="s">
        <v>138</v>
      </c>
      <c r="G683" t="s">
        <v>126</v>
      </c>
      <c r="H683" t="s">
        <v>28</v>
      </c>
      <c r="I683" t="s">
        <v>126</v>
      </c>
      <c r="J683" t="s">
        <v>29</v>
      </c>
      <c r="K683" t="s">
        <v>28</v>
      </c>
      <c r="L683" t="s">
        <v>295</v>
      </c>
      <c r="M683" t="s">
        <v>306</v>
      </c>
      <c r="N683" t="s">
        <v>23</v>
      </c>
      <c r="O683" t="s">
        <v>24</v>
      </c>
      <c r="P683" t="str">
        <f>IF(IPL_Matches_2008_2020[[#This Row],[winner]]=IPL_Matches_2008_2020[[#This Row],[toss_winner]],"Yes","No")</f>
        <v>No</v>
      </c>
    </row>
    <row r="684" spans="1:16" x14ac:dyDescent="0.3">
      <c r="A684">
        <v>980933</v>
      </c>
      <c r="B684" t="s">
        <v>94</v>
      </c>
      <c r="C684" s="1">
        <v>42483</v>
      </c>
      <c r="D684">
        <v>2016</v>
      </c>
      <c r="E684" t="s">
        <v>275</v>
      </c>
      <c r="F684" t="s">
        <v>96</v>
      </c>
      <c r="G684" t="s">
        <v>41</v>
      </c>
      <c r="H684" t="s">
        <v>64</v>
      </c>
      <c r="I684" t="s">
        <v>64</v>
      </c>
      <c r="J684" t="s">
        <v>29</v>
      </c>
      <c r="K684" t="s">
        <v>41</v>
      </c>
      <c r="L684" t="s">
        <v>295</v>
      </c>
      <c r="M684" t="s">
        <v>246</v>
      </c>
      <c r="N684" t="s">
        <v>23</v>
      </c>
      <c r="O684" t="s">
        <v>24</v>
      </c>
      <c r="P684" t="str">
        <f>IF(IPL_Matches_2008_2020[[#This Row],[winner]]=IPL_Matches_2008_2020[[#This Row],[toss_winner]],"Yes","No")</f>
        <v>No</v>
      </c>
    </row>
    <row r="685" spans="1:16" x14ac:dyDescent="0.3">
      <c r="A685">
        <v>980941</v>
      </c>
      <c r="B685" t="s">
        <v>34</v>
      </c>
      <c r="C685" s="1">
        <v>42485</v>
      </c>
      <c r="D685">
        <v>2016</v>
      </c>
      <c r="E685" t="s">
        <v>190</v>
      </c>
      <c r="F685" t="s">
        <v>125</v>
      </c>
      <c r="G685" t="s">
        <v>19</v>
      </c>
      <c r="H685" t="s">
        <v>64</v>
      </c>
      <c r="I685" t="s">
        <v>19</v>
      </c>
      <c r="J685" t="s">
        <v>29</v>
      </c>
      <c r="K685" t="s">
        <v>64</v>
      </c>
      <c r="L685" t="s">
        <v>295</v>
      </c>
      <c r="M685" t="s">
        <v>318</v>
      </c>
      <c r="N685" t="s">
        <v>23</v>
      </c>
      <c r="O685" t="s">
        <v>24</v>
      </c>
      <c r="P685" t="str">
        <f>IF(IPL_Matches_2008_2020[[#This Row],[winner]]=IPL_Matches_2008_2020[[#This Row],[toss_winner]],"Yes","No")</f>
        <v>No</v>
      </c>
    </row>
    <row r="686" spans="1:16" x14ac:dyDescent="0.3">
      <c r="A686">
        <v>980945</v>
      </c>
      <c r="B686" t="s">
        <v>94</v>
      </c>
      <c r="C686" s="1">
        <v>42487</v>
      </c>
      <c r="D686">
        <v>2016</v>
      </c>
      <c r="E686" t="s">
        <v>198</v>
      </c>
      <c r="F686" t="s">
        <v>96</v>
      </c>
      <c r="G686" t="s">
        <v>41</v>
      </c>
      <c r="H686" t="s">
        <v>130</v>
      </c>
      <c r="I686" t="s">
        <v>41</v>
      </c>
      <c r="J686" t="s">
        <v>29</v>
      </c>
      <c r="K686" t="s">
        <v>130</v>
      </c>
      <c r="L686" t="s">
        <v>295</v>
      </c>
      <c r="M686" t="s">
        <v>283</v>
      </c>
      <c r="N686" t="s">
        <v>23</v>
      </c>
      <c r="O686" t="s">
        <v>24</v>
      </c>
      <c r="P686" t="str">
        <f>IF(IPL_Matches_2008_2020[[#This Row],[winner]]=IPL_Matches_2008_2020[[#This Row],[toss_winner]],"Yes","No")</f>
        <v>No</v>
      </c>
    </row>
    <row r="687" spans="1:16" x14ac:dyDescent="0.3">
      <c r="A687">
        <v>980951</v>
      </c>
      <c r="B687" t="s">
        <v>94</v>
      </c>
      <c r="C687" s="1">
        <v>42490</v>
      </c>
      <c r="D687">
        <v>2016</v>
      </c>
      <c r="E687" t="s">
        <v>400</v>
      </c>
      <c r="F687" t="s">
        <v>96</v>
      </c>
      <c r="G687" t="s">
        <v>41</v>
      </c>
      <c r="H687" t="s">
        <v>33</v>
      </c>
      <c r="I687" t="s">
        <v>33</v>
      </c>
      <c r="J687" t="s">
        <v>29</v>
      </c>
      <c r="K687" t="s">
        <v>41</v>
      </c>
      <c r="L687" t="s">
        <v>295</v>
      </c>
      <c r="M687" t="s">
        <v>328</v>
      </c>
      <c r="N687" t="s">
        <v>23</v>
      </c>
      <c r="O687" t="s">
        <v>24</v>
      </c>
      <c r="P687" t="str">
        <f>IF(IPL_Matches_2008_2020[[#This Row],[winner]]=IPL_Matches_2008_2020[[#This Row],[toss_winner]],"Yes","No")</f>
        <v>No</v>
      </c>
    </row>
    <row r="688" spans="1:16" x14ac:dyDescent="0.3">
      <c r="A688">
        <v>980953</v>
      </c>
      <c r="B688" t="s">
        <v>81</v>
      </c>
      <c r="C688" s="1">
        <v>42490</v>
      </c>
      <c r="D688">
        <v>2016</v>
      </c>
      <c r="E688" t="s">
        <v>114</v>
      </c>
      <c r="F688" t="s">
        <v>83</v>
      </c>
      <c r="G688" t="s">
        <v>101</v>
      </c>
      <c r="H688" t="s">
        <v>28</v>
      </c>
      <c r="I688" t="s">
        <v>28</v>
      </c>
      <c r="J688" t="s">
        <v>29</v>
      </c>
      <c r="K688" t="s">
        <v>101</v>
      </c>
      <c r="L688" t="s">
        <v>295</v>
      </c>
      <c r="M688" t="s">
        <v>384</v>
      </c>
      <c r="N688" t="s">
        <v>23</v>
      </c>
      <c r="O688" t="s">
        <v>24</v>
      </c>
      <c r="P688" t="str">
        <f>IF(IPL_Matches_2008_2020[[#This Row],[winner]]=IPL_Matches_2008_2020[[#This Row],[toss_winner]],"Yes","No")</f>
        <v>No</v>
      </c>
    </row>
    <row r="689" spans="1:16" x14ac:dyDescent="0.3">
      <c r="A689">
        <v>980955</v>
      </c>
      <c r="B689" t="s">
        <v>127</v>
      </c>
      <c r="C689" s="1">
        <v>42491</v>
      </c>
      <c r="D689">
        <v>2016</v>
      </c>
      <c r="E689" t="s">
        <v>279</v>
      </c>
      <c r="F689" t="s">
        <v>129</v>
      </c>
      <c r="G689" t="s">
        <v>130</v>
      </c>
      <c r="H689" t="s">
        <v>19</v>
      </c>
      <c r="I689" t="s">
        <v>130</v>
      </c>
      <c r="J689" t="s">
        <v>29</v>
      </c>
      <c r="K689" t="s">
        <v>19</v>
      </c>
      <c r="L689" t="s">
        <v>295</v>
      </c>
      <c r="M689" t="s">
        <v>313</v>
      </c>
      <c r="N689" t="s">
        <v>23</v>
      </c>
      <c r="O689" t="s">
        <v>24</v>
      </c>
      <c r="P689" t="str">
        <f>IF(IPL_Matches_2008_2020[[#This Row],[winner]]=IPL_Matches_2008_2020[[#This Row],[toss_winner]],"Yes","No")</f>
        <v>No</v>
      </c>
    </row>
    <row r="690" spans="1:16" x14ac:dyDescent="0.3">
      <c r="A690">
        <v>980963</v>
      </c>
      <c r="B690" t="s">
        <v>30</v>
      </c>
      <c r="C690" s="1">
        <v>42494</v>
      </c>
      <c r="D690">
        <v>2016</v>
      </c>
      <c r="E690" t="s">
        <v>150</v>
      </c>
      <c r="F690" t="s">
        <v>32</v>
      </c>
      <c r="G690" t="s">
        <v>33</v>
      </c>
      <c r="H690" t="s">
        <v>19</v>
      </c>
      <c r="I690" t="s">
        <v>19</v>
      </c>
      <c r="J690" t="s">
        <v>29</v>
      </c>
      <c r="K690" t="s">
        <v>33</v>
      </c>
      <c r="L690" t="s">
        <v>295</v>
      </c>
      <c r="M690" t="s">
        <v>161</v>
      </c>
      <c r="N690" t="s">
        <v>23</v>
      </c>
      <c r="O690" t="s">
        <v>24</v>
      </c>
      <c r="P690" t="str">
        <f>IF(IPL_Matches_2008_2020[[#This Row],[winner]]=IPL_Matches_2008_2020[[#This Row],[toss_winner]],"Yes","No")</f>
        <v>No</v>
      </c>
    </row>
    <row r="691" spans="1:16" x14ac:dyDescent="0.3">
      <c r="A691">
        <v>980971</v>
      </c>
      <c r="B691" t="s">
        <v>34</v>
      </c>
      <c r="C691" s="1">
        <v>42497</v>
      </c>
      <c r="D691">
        <v>2016</v>
      </c>
      <c r="E691" t="s">
        <v>199</v>
      </c>
      <c r="F691" t="s">
        <v>125</v>
      </c>
      <c r="G691" t="s">
        <v>19</v>
      </c>
      <c r="H691" t="s">
        <v>41</v>
      </c>
      <c r="I691" t="s">
        <v>41</v>
      </c>
      <c r="J691" t="s">
        <v>29</v>
      </c>
      <c r="K691" t="s">
        <v>19</v>
      </c>
      <c r="L691" t="s">
        <v>295</v>
      </c>
      <c r="M691" t="s">
        <v>243</v>
      </c>
      <c r="N691" t="s">
        <v>23</v>
      </c>
      <c r="O691" t="s">
        <v>24</v>
      </c>
      <c r="P691" t="str">
        <f>IF(IPL_Matches_2008_2020[[#This Row],[winner]]=IPL_Matches_2008_2020[[#This Row],[toss_winner]],"Yes","No")</f>
        <v>No</v>
      </c>
    </row>
    <row r="692" spans="1:16" x14ac:dyDescent="0.3">
      <c r="A692">
        <v>980973</v>
      </c>
      <c r="B692" t="s">
        <v>116</v>
      </c>
      <c r="C692" s="1">
        <v>42498</v>
      </c>
      <c r="D692">
        <v>2016</v>
      </c>
      <c r="E692" t="s">
        <v>119</v>
      </c>
      <c r="F692" t="s">
        <v>118</v>
      </c>
      <c r="G692" t="s">
        <v>64</v>
      </c>
      <c r="H692" t="s">
        <v>101</v>
      </c>
      <c r="I692" t="s">
        <v>64</v>
      </c>
      <c r="J692" t="s">
        <v>29</v>
      </c>
      <c r="K692" t="s">
        <v>101</v>
      </c>
      <c r="L692" t="s">
        <v>295</v>
      </c>
      <c r="M692" t="s">
        <v>362</v>
      </c>
      <c r="N692" t="s">
        <v>23</v>
      </c>
      <c r="O692" t="s">
        <v>24</v>
      </c>
      <c r="P692" t="str">
        <f>IF(IPL_Matches_2008_2020[[#This Row],[winner]]=IPL_Matches_2008_2020[[#This Row],[toss_winner]],"Yes","No")</f>
        <v>No</v>
      </c>
    </row>
    <row r="693" spans="1:16" x14ac:dyDescent="0.3">
      <c r="A693">
        <v>980977</v>
      </c>
      <c r="B693" t="s">
        <v>34</v>
      </c>
      <c r="C693" s="1">
        <v>42499</v>
      </c>
      <c r="D693">
        <v>2016</v>
      </c>
      <c r="E693" t="s">
        <v>16</v>
      </c>
      <c r="F693" t="s">
        <v>125</v>
      </c>
      <c r="G693" t="s">
        <v>19</v>
      </c>
      <c r="H693" t="s">
        <v>28</v>
      </c>
      <c r="I693" t="s">
        <v>19</v>
      </c>
      <c r="J693" t="s">
        <v>29</v>
      </c>
      <c r="K693" t="s">
        <v>28</v>
      </c>
      <c r="L693" t="s">
        <v>295</v>
      </c>
      <c r="M693" t="s">
        <v>283</v>
      </c>
      <c r="N693" t="s">
        <v>23</v>
      </c>
      <c r="O693" t="s">
        <v>24</v>
      </c>
      <c r="P693" t="str">
        <f>IF(IPL_Matches_2008_2020[[#This Row],[winner]]=IPL_Matches_2008_2020[[#This Row],[toss_winner]],"Yes","No")</f>
        <v>No</v>
      </c>
    </row>
    <row r="694" spans="1:16" x14ac:dyDescent="0.3">
      <c r="A694">
        <v>980979</v>
      </c>
      <c r="B694" t="s">
        <v>116</v>
      </c>
      <c r="C694" s="1">
        <v>42500</v>
      </c>
      <c r="D694">
        <v>2016</v>
      </c>
      <c r="E694" t="s">
        <v>401</v>
      </c>
      <c r="F694" t="s">
        <v>118</v>
      </c>
      <c r="G694" t="s">
        <v>126</v>
      </c>
      <c r="H694" t="s">
        <v>101</v>
      </c>
      <c r="I694" t="s">
        <v>101</v>
      </c>
      <c r="J694" t="s">
        <v>20</v>
      </c>
      <c r="K694" t="s">
        <v>101</v>
      </c>
      <c r="L694" t="s">
        <v>295</v>
      </c>
      <c r="M694" t="s">
        <v>248</v>
      </c>
      <c r="N694" t="s">
        <v>23</v>
      </c>
      <c r="O694" t="s">
        <v>24</v>
      </c>
      <c r="P694" t="str">
        <f>IF(IPL_Matches_2008_2020[[#This Row],[winner]]=IPL_Matches_2008_2020[[#This Row],[toss_winner]],"Yes","No")</f>
        <v>Yes</v>
      </c>
    </row>
    <row r="695" spans="1:16" x14ac:dyDescent="0.3">
      <c r="A695">
        <v>980987</v>
      </c>
      <c r="B695" t="s">
        <v>25</v>
      </c>
      <c r="C695" s="1">
        <v>42504</v>
      </c>
      <c r="D695">
        <v>2016</v>
      </c>
      <c r="E695" t="s">
        <v>75</v>
      </c>
      <c r="F695" t="s">
        <v>27</v>
      </c>
      <c r="G695" t="s">
        <v>28</v>
      </c>
      <c r="H695" t="s">
        <v>130</v>
      </c>
      <c r="I695" t="s">
        <v>130</v>
      </c>
      <c r="J695" t="s">
        <v>29</v>
      </c>
      <c r="K695" t="s">
        <v>28</v>
      </c>
      <c r="L695" t="s">
        <v>295</v>
      </c>
      <c r="M695" t="s">
        <v>402</v>
      </c>
      <c r="N695" t="s">
        <v>23</v>
      </c>
      <c r="O695" t="s">
        <v>24</v>
      </c>
      <c r="P695" t="str">
        <f>IF(IPL_Matches_2008_2020[[#This Row],[winner]]=IPL_Matches_2008_2020[[#This Row],[toss_winner]],"Yes","No")</f>
        <v>No</v>
      </c>
    </row>
    <row r="696" spans="1:16" x14ac:dyDescent="0.3">
      <c r="A696">
        <v>980993</v>
      </c>
      <c r="B696" t="s">
        <v>116</v>
      </c>
      <c r="C696" s="1">
        <v>42505</v>
      </c>
      <c r="D696">
        <v>2016</v>
      </c>
      <c r="E696" t="s">
        <v>131</v>
      </c>
      <c r="F696" t="s">
        <v>118</v>
      </c>
      <c r="G696" t="s">
        <v>64</v>
      </c>
      <c r="H696" t="s">
        <v>41</v>
      </c>
      <c r="I696" t="s">
        <v>41</v>
      </c>
      <c r="J696" t="s">
        <v>29</v>
      </c>
      <c r="K696" t="s">
        <v>64</v>
      </c>
      <c r="L696" t="s">
        <v>295</v>
      </c>
      <c r="M696" t="s">
        <v>403</v>
      </c>
      <c r="N696" t="s">
        <v>23</v>
      </c>
      <c r="O696" t="s">
        <v>24</v>
      </c>
      <c r="P696" t="str">
        <f>IF(IPL_Matches_2008_2020[[#This Row],[winner]]=IPL_Matches_2008_2020[[#This Row],[toss_winner]],"Yes","No")</f>
        <v>No</v>
      </c>
    </row>
    <row r="697" spans="1:16" x14ac:dyDescent="0.3">
      <c r="A697">
        <v>981009</v>
      </c>
      <c r="B697" t="s">
        <v>30</v>
      </c>
      <c r="C697" s="1">
        <v>42512</v>
      </c>
      <c r="D697">
        <v>2016</v>
      </c>
      <c r="E697" t="s">
        <v>31</v>
      </c>
      <c r="F697" t="s">
        <v>32</v>
      </c>
      <c r="G697" t="s">
        <v>33</v>
      </c>
      <c r="H697" t="s">
        <v>101</v>
      </c>
      <c r="I697" t="s">
        <v>101</v>
      </c>
      <c r="J697" t="s">
        <v>29</v>
      </c>
      <c r="K697" t="s">
        <v>33</v>
      </c>
      <c r="L697" t="s">
        <v>295</v>
      </c>
      <c r="M697" t="s">
        <v>355</v>
      </c>
      <c r="N697" t="s">
        <v>23</v>
      </c>
      <c r="O697" t="s">
        <v>24</v>
      </c>
      <c r="P697" t="str">
        <f>IF(IPL_Matches_2008_2020[[#This Row],[winner]]=IPL_Matches_2008_2020[[#This Row],[toss_winner]],"Yes","No")</f>
        <v>No</v>
      </c>
    </row>
    <row r="698" spans="1:16" x14ac:dyDescent="0.3">
      <c r="A698">
        <v>981015</v>
      </c>
      <c r="B698" t="s">
        <v>94</v>
      </c>
      <c r="C698" s="1">
        <v>42515</v>
      </c>
      <c r="D698">
        <v>2016</v>
      </c>
      <c r="E698" t="s">
        <v>398</v>
      </c>
      <c r="F698" t="s">
        <v>96</v>
      </c>
      <c r="G698" t="s">
        <v>101</v>
      </c>
      <c r="H698" t="s">
        <v>33</v>
      </c>
      <c r="I698" t="s">
        <v>33</v>
      </c>
      <c r="J698" t="s">
        <v>29</v>
      </c>
      <c r="K698" t="s">
        <v>101</v>
      </c>
      <c r="L698" t="s">
        <v>295</v>
      </c>
      <c r="M698" t="s">
        <v>355</v>
      </c>
      <c r="N698" t="s">
        <v>23</v>
      </c>
      <c r="O698" t="s">
        <v>24</v>
      </c>
      <c r="P698" t="str">
        <f>IF(IPL_Matches_2008_2020[[#This Row],[winner]]=IPL_Matches_2008_2020[[#This Row],[toss_winner]],"Yes","No")</f>
        <v>No</v>
      </c>
    </row>
    <row r="699" spans="1:16" x14ac:dyDescent="0.3">
      <c r="A699">
        <v>981019</v>
      </c>
      <c r="B699" t="s">
        <v>25</v>
      </c>
      <c r="C699" s="1">
        <v>42519</v>
      </c>
      <c r="D699">
        <v>2016</v>
      </c>
      <c r="E699" t="s">
        <v>404</v>
      </c>
      <c r="F699" t="s">
        <v>27</v>
      </c>
      <c r="G699" t="s">
        <v>28</v>
      </c>
      <c r="H699" t="s">
        <v>101</v>
      </c>
      <c r="I699" t="s">
        <v>101</v>
      </c>
      <c r="J699" t="s">
        <v>20</v>
      </c>
      <c r="K699" t="s">
        <v>101</v>
      </c>
      <c r="L699" t="s">
        <v>295</v>
      </c>
      <c r="M699" t="s">
        <v>249</v>
      </c>
      <c r="N699" t="s">
        <v>23</v>
      </c>
      <c r="O699" t="s">
        <v>24</v>
      </c>
      <c r="P699" t="str">
        <f>IF(IPL_Matches_2008_2020[[#This Row],[winner]]=IPL_Matches_2008_2020[[#This Row],[toss_winner]],"Yes","No")</f>
        <v>Yes</v>
      </c>
    </row>
    <row r="700" spans="1:16" x14ac:dyDescent="0.3">
      <c r="A700">
        <v>1082591</v>
      </c>
      <c r="B700" t="s">
        <v>81</v>
      </c>
      <c r="C700" s="1">
        <v>42830</v>
      </c>
      <c r="D700">
        <v>2017</v>
      </c>
      <c r="E700" t="s">
        <v>266</v>
      </c>
      <c r="F700" t="s">
        <v>83</v>
      </c>
      <c r="G700" t="s">
        <v>101</v>
      </c>
      <c r="H700" t="s">
        <v>28</v>
      </c>
      <c r="I700" t="s">
        <v>28</v>
      </c>
      <c r="J700" t="s">
        <v>29</v>
      </c>
      <c r="K700" t="s">
        <v>101</v>
      </c>
      <c r="L700" t="s">
        <v>295</v>
      </c>
      <c r="M700" t="s">
        <v>354</v>
      </c>
      <c r="N700" t="s">
        <v>23</v>
      </c>
      <c r="O700" t="s">
        <v>24</v>
      </c>
      <c r="P700" t="str">
        <f>IF(IPL_Matches_2008_2020[[#This Row],[winner]]=IPL_Matches_2008_2020[[#This Row],[toss_winner]],"Yes","No")</f>
        <v>No</v>
      </c>
    </row>
    <row r="701" spans="1:16" x14ac:dyDescent="0.3">
      <c r="A701">
        <v>1082595</v>
      </c>
      <c r="B701" t="s">
        <v>143</v>
      </c>
      <c r="C701" s="1">
        <v>42833</v>
      </c>
      <c r="D701">
        <v>2017</v>
      </c>
      <c r="E701" t="s">
        <v>344</v>
      </c>
      <c r="F701" t="s">
        <v>144</v>
      </c>
      <c r="G701" t="s">
        <v>28</v>
      </c>
      <c r="H701" t="s">
        <v>41</v>
      </c>
      <c r="I701" t="s">
        <v>28</v>
      </c>
      <c r="J701" t="s">
        <v>20</v>
      </c>
      <c r="K701" t="s">
        <v>28</v>
      </c>
      <c r="L701" t="s">
        <v>295</v>
      </c>
      <c r="M701" t="s">
        <v>384</v>
      </c>
      <c r="N701" t="s">
        <v>23</v>
      </c>
      <c r="O701" t="s">
        <v>24</v>
      </c>
      <c r="P701" t="str">
        <f>IF(IPL_Matches_2008_2020[[#This Row],[winner]]=IPL_Matches_2008_2020[[#This Row],[toss_winner]],"Yes","No")</f>
        <v>Yes</v>
      </c>
    </row>
    <row r="702" spans="1:16" x14ac:dyDescent="0.3">
      <c r="A702">
        <v>1082599</v>
      </c>
      <c r="B702" t="s">
        <v>137</v>
      </c>
      <c r="C702" s="1">
        <v>42836</v>
      </c>
      <c r="D702">
        <v>2017</v>
      </c>
      <c r="E702" t="s">
        <v>275</v>
      </c>
      <c r="F702" t="s">
        <v>138</v>
      </c>
      <c r="G702" t="s">
        <v>126</v>
      </c>
      <c r="H702" t="s">
        <v>41</v>
      </c>
      <c r="I702" t="s">
        <v>139</v>
      </c>
      <c r="J702" t="s">
        <v>29</v>
      </c>
      <c r="K702" t="s">
        <v>41</v>
      </c>
      <c r="L702" t="s">
        <v>295</v>
      </c>
      <c r="M702" t="s">
        <v>395</v>
      </c>
      <c r="N702" t="s">
        <v>23</v>
      </c>
      <c r="O702" t="s">
        <v>24</v>
      </c>
      <c r="P702" t="str">
        <f>IF(IPL_Matches_2008_2020[[#This Row],[winner]]=IPL_Matches_2008_2020[[#This Row],[toss_winner]],"Yes","No")</f>
        <v>No</v>
      </c>
    </row>
    <row r="703" spans="1:16" x14ac:dyDescent="0.3">
      <c r="A703">
        <v>1082604</v>
      </c>
      <c r="B703" t="s">
        <v>30</v>
      </c>
      <c r="C703" s="1">
        <v>42840</v>
      </c>
      <c r="D703">
        <v>2017</v>
      </c>
      <c r="E703" t="s">
        <v>111</v>
      </c>
      <c r="F703" t="s">
        <v>32</v>
      </c>
      <c r="G703" t="s">
        <v>33</v>
      </c>
      <c r="H703" t="s">
        <v>101</v>
      </c>
      <c r="I703" t="s">
        <v>101</v>
      </c>
      <c r="J703" t="s">
        <v>29</v>
      </c>
      <c r="K703" t="s">
        <v>33</v>
      </c>
      <c r="L703" t="s">
        <v>295</v>
      </c>
      <c r="M703" t="s">
        <v>345</v>
      </c>
      <c r="N703" t="s">
        <v>23</v>
      </c>
      <c r="O703" t="s">
        <v>24</v>
      </c>
      <c r="P703" t="str">
        <f>IF(IPL_Matches_2008_2020[[#This Row],[winner]]=IPL_Matches_2008_2020[[#This Row],[toss_winner]],"Yes","No")</f>
        <v>No</v>
      </c>
    </row>
    <row r="704" spans="1:16" x14ac:dyDescent="0.3">
      <c r="A704">
        <v>1082605</v>
      </c>
      <c r="B704" t="s">
        <v>94</v>
      </c>
      <c r="C704" s="1">
        <v>42840</v>
      </c>
      <c r="D704">
        <v>2017</v>
      </c>
      <c r="E704" t="s">
        <v>227</v>
      </c>
      <c r="F704" t="s">
        <v>96</v>
      </c>
      <c r="G704" t="s">
        <v>41</v>
      </c>
      <c r="H704" t="s">
        <v>19</v>
      </c>
      <c r="I704" t="s">
        <v>41</v>
      </c>
      <c r="J704" t="s">
        <v>20</v>
      </c>
      <c r="K704" t="s">
        <v>41</v>
      </c>
      <c r="L704" t="s">
        <v>295</v>
      </c>
      <c r="M704" t="s">
        <v>405</v>
      </c>
      <c r="N704" t="s">
        <v>23</v>
      </c>
      <c r="O704" t="s">
        <v>24</v>
      </c>
      <c r="P704" t="str">
        <f>IF(IPL_Matches_2008_2020[[#This Row],[winner]]=IPL_Matches_2008_2020[[#This Row],[toss_winner]],"Yes","No")</f>
        <v>Yes</v>
      </c>
    </row>
    <row r="705" spans="1:16" x14ac:dyDescent="0.3">
      <c r="A705">
        <v>1082607</v>
      </c>
      <c r="B705" t="s">
        <v>25</v>
      </c>
      <c r="C705" s="1">
        <v>42841</v>
      </c>
      <c r="D705">
        <v>2017</v>
      </c>
      <c r="E705" t="s">
        <v>211</v>
      </c>
      <c r="F705" t="s">
        <v>27</v>
      </c>
      <c r="G705" t="s">
        <v>28</v>
      </c>
      <c r="H705" t="s">
        <v>126</v>
      </c>
      <c r="I705" t="s">
        <v>28</v>
      </c>
      <c r="J705" t="s">
        <v>29</v>
      </c>
      <c r="K705" t="s">
        <v>139</v>
      </c>
      <c r="L705" t="s">
        <v>295</v>
      </c>
      <c r="M705" t="s">
        <v>328</v>
      </c>
      <c r="N705" t="s">
        <v>23</v>
      </c>
      <c r="O705" t="s">
        <v>24</v>
      </c>
      <c r="P705" t="str">
        <f>IF(IPL_Matches_2008_2020[[#This Row],[winner]]=IPL_Matches_2008_2020[[#This Row],[toss_winner]],"Yes","No")</f>
        <v>No</v>
      </c>
    </row>
    <row r="706" spans="1:16" x14ac:dyDescent="0.3">
      <c r="A706">
        <v>1082609</v>
      </c>
      <c r="B706" t="s">
        <v>81</v>
      </c>
      <c r="C706" s="1">
        <v>42842</v>
      </c>
      <c r="D706">
        <v>2017</v>
      </c>
      <c r="E706" t="s">
        <v>230</v>
      </c>
      <c r="F706" t="s">
        <v>83</v>
      </c>
      <c r="G706" t="s">
        <v>101</v>
      </c>
      <c r="H706" t="s">
        <v>19</v>
      </c>
      <c r="I706" t="s">
        <v>19</v>
      </c>
      <c r="J706" t="s">
        <v>29</v>
      </c>
      <c r="K706" t="s">
        <v>101</v>
      </c>
      <c r="L706" t="s">
        <v>295</v>
      </c>
      <c r="M706" t="s">
        <v>213</v>
      </c>
      <c r="N706" t="s">
        <v>23</v>
      </c>
      <c r="O706" t="s">
        <v>24</v>
      </c>
      <c r="P706" t="str">
        <f>IF(IPL_Matches_2008_2020[[#This Row],[winner]]=IPL_Matches_2008_2020[[#This Row],[toss_winner]],"Yes","No")</f>
        <v>No</v>
      </c>
    </row>
    <row r="707" spans="1:16" x14ac:dyDescent="0.3">
      <c r="A707">
        <v>1082610</v>
      </c>
      <c r="B707" t="s">
        <v>127</v>
      </c>
      <c r="C707" s="1">
        <v>42843</v>
      </c>
      <c r="D707">
        <v>2017</v>
      </c>
      <c r="E707" t="s">
        <v>92</v>
      </c>
      <c r="F707" t="s">
        <v>129</v>
      </c>
      <c r="G707" t="s">
        <v>130</v>
      </c>
      <c r="H707" t="s">
        <v>28</v>
      </c>
      <c r="I707" t="s">
        <v>130</v>
      </c>
      <c r="J707" t="s">
        <v>29</v>
      </c>
      <c r="K707" t="s">
        <v>28</v>
      </c>
      <c r="L707" t="s">
        <v>295</v>
      </c>
      <c r="M707" t="s">
        <v>357</v>
      </c>
      <c r="N707" t="s">
        <v>23</v>
      </c>
      <c r="O707" t="s">
        <v>24</v>
      </c>
      <c r="P707" t="str">
        <f>IF(IPL_Matches_2008_2020[[#This Row],[winner]]=IPL_Matches_2008_2020[[#This Row],[toss_winner]],"Yes","No")</f>
        <v>No</v>
      </c>
    </row>
    <row r="708" spans="1:16" x14ac:dyDescent="0.3">
      <c r="A708">
        <v>1082611</v>
      </c>
      <c r="B708" t="s">
        <v>81</v>
      </c>
      <c r="C708" s="1">
        <v>42844</v>
      </c>
      <c r="D708">
        <v>2017</v>
      </c>
      <c r="E708" t="s">
        <v>158</v>
      </c>
      <c r="F708" t="s">
        <v>83</v>
      </c>
      <c r="G708" t="s">
        <v>101</v>
      </c>
      <c r="H708" t="s">
        <v>41</v>
      </c>
      <c r="I708" t="s">
        <v>101</v>
      </c>
      <c r="J708" t="s">
        <v>20</v>
      </c>
      <c r="K708" t="s">
        <v>101</v>
      </c>
      <c r="L708" t="s">
        <v>295</v>
      </c>
      <c r="M708" t="s">
        <v>384</v>
      </c>
      <c r="N708" t="s">
        <v>23</v>
      </c>
      <c r="O708" t="s">
        <v>24</v>
      </c>
      <c r="P708" t="str">
        <f>IF(IPL_Matches_2008_2020[[#This Row],[winner]]=IPL_Matches_2008_2020[[#This Row],[toss_winner]],"Yes","No")</f>
        <v>Yes</v>
      </c>
    </row>
    <row r="709" spans="1:16" x14ac:dyDescent="0.3">
      <c r="A709">
        <v>1082614</v>
      </c>
      <c r="B709" t="s">
        <v>87</v>
      </c>
      <c r="C709" s="1">
        <v>42847</v>
      </c>
      <c r="D709">
        <v>2017</v>
      </c>
      <c r="E709" t="s">
        <v>284</v>
      </c>
      <c r="F709" t="s">
        <v>91</v>
      </c>
      <c r="G709" t="s">
        <v>64</v>
      </c>
      <c r="H709" t="s">
        <v>41</v>
      </c>
      <c r="I709" t="s">
        <v>41</v>
      </c>
      <c r="J709" t="s">
        <v>29</v>
      </c>
      <c r="K709" t="s">
        <v>64</v>
      </c>
      <c r="L709" t="s">
        <v>295</v>
      </c>
      <c r="M709" t="s">
        <v>319</v>
      </c>
      <c r="N709" t="s">
        <v>23</v>
      </c>
      <c r="O709" t="s">
        <v>24</v>
      </c>
      <c r="P709" t="str">
        <f>IF(IPL_Matches_2008_2020[[#This Row],[winner]]=IPL_Matches_2008_2020[[#This Row],[toss_winner]],"Yes","No")</f>
        <v>No</v>
      </c>
    </row>
    <row r="710" spans="1:16" x14ac:dyDescent="0.3">
      <c r="A710">
        <v>1082616</v>
      </c>
      <c r="B710" t="s">
        <v>127</v>
      </c>
      <c r="C710" s="1">
        <v>42848</v>
      </c>
      <c r="D710">
        <v>2017</v>
      </c>
      <c r="E710" t="s">
        <v>200</v>
      </c>
      <c r="F710" t="s">
        <v>129</v>
      </c>
      <c r="G710" t="s">
        <v>130</v>
      </c>
      <c r="H710" t="s">
        <v>19</v>
      </c>
      <c r="I710" t="s">
        <v>130</v>
      </c>
      <c r="J710" t="s">
        <v>29</v>
      </c>
      <c r="K710" t="s">
        <v>19</v>
      </c>
      <c r="L710" t="s">
        <v>295</v>
      </c>
      <c r="M710" t="s">
        <v>360</v>
      </c>
      <c r="N710" t="s">
        <v>23</v>
      </c>
      <c r="O710" t="s">
        <v>24</v>
      </c>
      <c r="P710" t="str">
        <f>IF(IPL_Matches_2008_2020[[#This Row],[winner]]=IPL_Matches_2008_2020[[#This Row],[toss_winner]],"Yes","No")</f>
        <v>No</v>
      </c>
    </row>
    <row r="711" spans="1:16" x14ac:dyDescent="0.3">
      <c r="A711">
        <v>1082617</v>
      </c>
      <c r="B711" t="s">
        <v>30</v>
      </c>
      <c r="C711" s="1">
        <v>42848</v>
      </c>
      <c r="D711">
        <v>2017</v>
      </c>
      <c r="E711" t="s">
        <v>162</v>
      </c>
      <c r="F711" t="s">
        <v>32</v>
      </c>
      <c r="G711" t="s">
        <v>33</v>
      </c>
      <c r="H711" t="s">
        <v>28</v>
      </c>
      <c r="I711" t="s">
        <v>28</v>
      </c>
      <c r="J711" t="s">
        <v>29</v>
      </c>
      <c r="K711" t="s">
        <v>33</v>
      </c>
      <c r="L711" t="s">
        <v>295</v>
      </c>
      <c r="M711" t="s">
        <v>302</v>
      </c>
      <c r="N711" t="s">
        <v>23</v>
      </c>
      <c r="O711" t="s">
        <v>24</v>
      </c>
      <c r="P711" t="str">
        <f>IF(IPL_Matches_2008_2020[[#This Row],[winner]]=IPL_Matches_2008_2020[[#This Row],[toss_winner]],"Yes","No")</f>
        <v>No</v>
      </c>
    </row>
    <row r="712" spans="1:16" x14ac:dyDescent="0.3">
      <c r="A712">
        <v>1082618</v>
      </c>
      <c r="B712" t="s">
        <v>87</v>
      </c>
      <c r="C712" s="1">
        <v>42849</v>
      </c>
      <c r="D712">
        <v>2017</v>
      </c>
      <c r="E712" t="s">
        <v>211</v>
      </c>
      <c r="F712" t="s">
        <v>91</v>
      </c>
      <c r="G712" t="s">
        <v>64</v>
      </c>
      <c r="H712" t="s">
        <v>126</v>
      </c>
      <c r="I712" t="s">
        <v>64</v>
      </c>
      <c r="J712" t="s">
        <v>29</v>
      </c>
      <c r="K712" t="s">
        <v>139</v>
      </c>
      <c r="L712" t="s">
        <v>295</v>
      </c>
      <c r="M712" t="s">
        <v>244</v>
      </c>
      <c r="N712" t="s">
        <v>23</v>
      </c>
      <c r="O712" t="s">
        <v>24</v>
      </c>
      <c r="P712" t="str">
        <f>IF(IPL_Matches_2008_2020[[#This Row],[winner]]=IPL_Matches_2008_2020[[#This Row],[toss_winner]],"Yes","No")</f>
        <v>No</v>
      </c>
    </row>
    <row r="713" spans="1:16" x14ac:dyDescent="0.3">
      <c r="A713">
        <v>1082623</v>
      </c>
      <c r="B713" t="s">
        <v>34</v>
      </c>
      <c r="C713" s="1">
        <v>42853</v>
      </c>
      <c r="D713">
        <v>2017</v>
      </c>
      <c r="E713" t="s">
        <v>204</v>
      </c>
      <c r="F713" t="s">
        <v>125</v>
      </c>
      <c r="G713" t="s">
        <v>19</v>
      </c>
      <c r="H713" t="s">
        <v>101</v>
      </c>
      <c r="I713" t="s">
        <v>19</v>
      </c>
      <c r="J713" t="s">
        <v>29</v>
      </c>
      <c r="K713" t="s">
        <v>101</v>
      </c>
      <c r="L713" t="s">
        <v>295</v>
      </c>
      <c r="M713" t="s">
        <v>360</v>
      </c>
      <c r="N713" t="s">
        <v>23</v>
      </c>
      <c r="O713" t="s">
        <v>24</v>
      </c>
      <c r="P713" t="str">
        <f>IF(IPL_Matches_2008_2020[[#This Row],[winner]]=IPL_Matches_2008_2020[[#This Row],[toss_winner]],"Yes","No")</f>
        <v>No</v>
      </c>
    </row>
    <row r="714" spans="1:16" x14ac:dyDescent="0.3">
      <c r="A714">
        <v>1082624</v>
      </c>
      <c r="B714" t="s">
        <v>137</v>
      </c>
      <c r="C714" s="1">
        <v>42854</v>
      </c>
      <c r="D714">
        <v>2017</v>
      </c>
      <c r="E714" t="s">
        <v>406</v>
      </c>
      <c r="F714" t="s">
        <v>138</v>
      </c>
      <c r="G714" t="s">
        <v>126</v>
      </c>
      <c r="H714" t="s">
        <v>28</v>
      </c>
      <c r="I714" t="s">
        <v>28</v>
      </c>
      <c r="J714" t="s">
        <v>29</v>
      </c>
      <c r="K714" t="s">
        <v>139</v>
      </c>
      <c r="L714" t="s">
        <v>295</v>
      </c>
      <c r="M714" t="s">
        <v>407</v>
      </c>
      <c r="N714" t="s">
        <v>23</v>
      </c>
      <c r="O714" t="s">
        <v>24</v>
      </c>
      <c r="P714" t="str">
        <f>IF(IPL_Matches_2008_2020[[#This Row],[winner]]=IPL_Matches_2008_2020[[#This Row],[toss_winner]],"Yes","No")</f>
        <v>No</v>
      </c>
    </row>
    <row r="715" spans="1:16" x14ac:dyDescent="0.3">
      <c r="A715">
        <v>1082627</v>
      </c>
      <c r="B715" t="s">
        <v>81</v>
      </c>
      <c r="C715" s="1">
        <v>42855</v>
      </c>
      <c r="D715">
        <v>2017</v>
      </c>
      <c r="E715" t="s">
        <v>114</v>
      </c>
      <c r="F715" t="s">
        <v>83</v>
      </c>
      <c r="G715" t="s">
        <v>101</v>
      </c>
      <c r="H715" t="s">
        <v>33</v>
      </c>
      <c r="I715" t="s">
        <v>33</v>
      </c>
      <c r="J715" t="s">
        <v>29</v>
      </c>
      <c r="K715" t="s">
        <v>101</v>
      </c>
      <c r="L715" t="s">
        <v>295</v>
      </c>
      <c r="M715" t="s">
        <v>359</v>
      </c>
      <c r="N715" t="s">
        <v>23</v>
      </c>
      <c r="O715" t="s">
        <v>24</v>
      </c>
      <c r="P715" t="str">
        <f>IF(IPL_Matches_2008_2020[[#This Row],[winner]]=IPL_Matches_2008_2020[[#This Row],[toss_winner]],"Yes","No")</f>
        <v>No</v>
      </c>
    </row>
    <row r="716" spans="1:16" x14ac:dyDescent="0.3">
      <c r="A716">
        <v>1082633</v>
      </c>
      <c r="B716" t="s">
        <v>25</v>
      </c>
      <c r="C716" s="1">
        <v>42860</v>
      </c>
      <c r="D716">
        <v>2017</v>
      </c>
      <c r="E716" t="s">
        <v>226</v>
      </c>
      <c r="F716" t="s">
        <v>27</v>
      </c>
      <c r="G716" t="s">
        <v>28</v>
      </c>
      <c r="H716" t="s">
        <v>19</v>
      </c>
      <c r="I716" t="s">
        <v>28</v>
      </c>
      <c r="J716" t="s">
        <v>29</v>
      </c>
      <c r="K716" t="s">
        <v>19</v>
      </c>
      <c r="L716" t="s">
        <v>295</v>
      </c>
      <c r="M716" t="s">
        <v>301</v>
      </c>
      <c r="N716" t="s">
        <v>23</v>
      </c>
      <c r="O716" t="s">
        <v>24</v>
      </c>
      <c r="P716" t="str">
        <f>IF(IPL_Matches_2008_2020[[#This Row],[winner]]=IPL_Matches_2008_2020[[#This Row],[toss_winner]],"Yes","No")</f>
        <v>No</v>
      </c>
    </row>
    <row r="717" spans="1:16" x14ac:dyDescent="0.3">
      <c r="A717">
        <v>1082634</v>
      </c>
      <c r="B717" t="s">
        <v>81</v>
      </c>
      <c r="C717" s="1">
        <v>42861</v>
      </c>
      <c r="D717">
        <v>2017</v>
      </c>
      <c r="E717" t="s">
        <v>209</v>
      </c>
      <c r="F717" t="s">
        <v>83</v>
      </c>
      <c r="G717" t="s">
        <v>101</v>
      </c>
      <c r="H717" t="s">
        <v>126</v>
      </c>
      <c r="I717" t="s">
        <v>101</v>
      </c>
      <c r="J717" t="s">
        <v>29</v>
      </c>
      <c r="K717" t="s">
        <v>139</v>
      </c>
      <c r="L717" t="s">
        <v>295</v>
      </c>
      <c r="M717" t="s">
        <v>297</v>
      </c>
      <c r="N717" t="s">
        <v>23</v>
      </c>
      <c r="O717" t="s">
        <v>24</v>
      </c>
      <c r="P717" t="str">
        <f>IF(IPL_Matches_2008_2020[[#This Row],[winner]]=IPL_Matches_2008_2020[[#This Row],[toss_winner]],"Yes","No")</f>
        <v>No</v>
      </c>
    </row>
    <row r="718" spans="1:16" x14ac:dyDescent="0.3">
      <c r="A718">
        <v>1082635</v>
      </c>
      <c r="B718" t="s">
        <v>94</v>
      </c>
      <c r="C718" s="1">
        <v>42861</v>
      </c>
      <c r="D718">
        <v>2017</v>
      </c>
      <c r="E718" t="s">
        <v>193</v>
      </c>
      <c r="F718" t="s">
        <v>96</v>
      </c>
      <c r="G718" t="s">
        <v>41</v>
      </c>
      <c r="H718" t="s">
        <v>64</v>
      </c>
      <c r="I718" t="s">
        <v>41</v>
      </c>
      <c r="J718" t="s">
        <v>29</v>
      </c>
      <c r="K718" t="s">
        <v>64</v>
      </c>
      <c r="L718" t="s">
        <v>295</v>
      </c>
      <c r="M718" t="s">
        <v>408</v>
      </c>
      <c r="N718" t="s">
        <v>23</v>
      </c>
      <c r="O718" t="s">
        <v>24</v>
      </c>
      <c r="P718" t="str">
        <f>IF(IPL_Matches_2008_2020[[#This Row],[winner]]=IPL_Matches_2008_2020[[#This Row],[toss_winner]],"Yes","No")</f>
        <v>No</v>
      </c>
    </row>
    <row r="719" spans="1:16" x14ac:dyDescent="0.3">
      <c r="A719">
        <v>1082639</v>
      </c>
      <c r="B719" t="s">
        <v>34</v>
      </c>
      <c r="C719" s="1">
        <v>42864</v>
      </c>
      <c r="D719">
        <v>2017</v>
      </c>
      <c r="E719" t="s">
        <v>191</v>
      </c>
      <c r="F719" t="s">
        <v>125</v>
      </c>
      <c r="G719" t="s">
        <v>19</v>
      </c>
      <c r="H719" t="s">
        <v>33</v>
      </c>
      <c r="I719" t="s">
        <v>33</v>
      </c>
      <c r="J719" t="s">
        <v>29</v>
      </c>
      <c r="K719" t="s">
        <v>19</v>
      </c>
      <c r="L719" t="s">
        <v>295</v>
      </c>
      <c r="M719" t="s">
        <v>319</v>
      </c>
      <c r="N719" t="s">
        <v>23</v>
      </c>
      <c r="O719" t="s">
        <v>24</v>
      </c>
      <c r="P719" t="str">
        <f>IF(IPL_Matches_2008_2020[[#This Row],[winner]]=IPL_Matches_2008_2020[[#This Row],[toss_winner]],"Yes","No")</f>
        <v>No</v>
      </c>
    </row>
    <row r="720" spans="1:16" x14ac:dyDescent="0.3">
      <c r="A720">
        <v>1082641</v>
      </c>
      <c r="B720" t="s">
        <v>87</v>
      </c>
      <c r="C720" s="1">
        <v>42866</v>
      </c>
      <c r="D720">
        <v>2017</v>
      </c>
      <c r="E720" t="s">
        <v>109</v>
      </c>
      <c r="F720" t="s">
        <v>91</v>
      </c>
      <c r="G720" t="s">
        <v>64</v>
      </c>
      <c r="H720" t="s">
        <v>19</v>
      </c>
      <c r="I720" t="s">
        <v>64</v>
      </c>
      <c r="J720" t="s">
        <v>29</v>
      </c>
      <c r="K720" t="s">
        <v>19</v>
      </c>
      <c r="L720" t="s">
        <v>295</v>
      </c>
      <c r="M720" t="s">
        <v>161</v>
      </c>
      <c r="N720" t="s">
        <v>23</v>
      </c>
      <c r="O720" t="s">
        <v>24</v>
      </c>
      <c r="P720" t="str">
        <f>IF(IPL_Matches_2008_2020[[#This Row],[winner]]=IPL_Matches_2008_2020[[#This Row],[toss_winner]],"Yes","No")</f>
        <v>No</v>
      </c>
    </row>
    <row r="721" spans="1:16" x14ac:dyDescent="0.3">
      <c r="A721">
        <v>1082642</v>
      </c>
      <c r="B721" t="s">
        <v>94</v>
      </c>
      <c r="C721" s="1">
        <v>42867</v>
      </c>
      <c r="D721">
        <v>2017</v>
      </c>
      <c r="E721" t="s">
        <v>135</v>
      </c>
      <c r="F721" t="s">
        <v>96</v>
      </c>
      <c r="G721" t="s">
        <v>41</v>
      </c>
      <c r="H721" t="s">
        <v>126</v>
      </c>
      <c r="I721" t="s">
        <v>41</v>
      </c>
      <c r="J721" t="s">
        <v>20</v>
      </c>
      <c r="K721" t="s">
        <v>41</v>
      </c>
      <c r="L721" t="s">
        <v>295</v>
      </c>
      <c r="M721" t="s">
        <v>161</v>
      </c>
      <c r="N721" t="s">
        <v>23</v>
      </c>
      <c r="O721" t="s">
        <v>24</v>
      </c>
      <c r="P721" t="str">
        <f>IF(IPL_Matches_2008_2020[[#This Row],[winner]]=IPL_Matches_2008_2020[[#This Row],[toss_winner]],"Yes","No")</f>
        <v>Yes</v>
      </c>
    </row>
    <row r="722" spans="1:16" x14ac:dyDescent="0.3">
      <c r="A722">
        <v>1082644</v>
      </c>
      <c r="B722" t="s">
        <v>30</v>
      </c>
      <c r="C722" s="1">
        <v>42868</v>
      </c>
      <c r="D722">
        <v>2017</v>
      </c>
      <c r="E722" t="s">
        <v>192</v>
      </c>
      <c r="F722" t="s">
        <v>32</v>
      </c>
      <c r="G722" t="s">
        <v>33</v>
      </c>
      <c r="H722" t="s">
        <v>64</v>
      </c>
      <c r="I722" t="s">
        <v>33</v>
      </c>
      <c r="J722" t="s">
        <v>29</v>
      </c>
      <c r="K722" t="s">
        <v>64</v>
      </c>
      <c r="L722" t="s">
        <v>295</v>
      </c>
      <c r="M722" t="s">
        <v>243</v>
      </c>
      <c r="N722" t="s">
        <v>23</v>
      </c>
      <c r="O722" t="s">
        <v>24</v>
      </c>
      <c r="P722" t="str">
        <f>IF(IPL_Matches_2008_2020[[#This Row],[winner]]=IPL_Matches_2008_2020[[#This Row],[toss_winner]],"Yes","No")</f>
        <v>No</v>
      </c>
    </row>
    <row r="723" spans="1:16" x14ac:dyDescent="0.3">
      <c r="A723">
        <v>1082646</v>
      </c>
      <c r="B723" t="s">
        <v>94</v>
      </c>
      <c r="C723" s="1">
        <v>42869</v>
      </c>
      <c r="D723">
        <v>2017</v>
      </c>
      <c r="E723" t="s">
        <v>409</v>
      </c>
      <c r="F723" t="s">
        <v>96</v>
      </c>
      <c r="G723" t="s">
        <v>41</v>
      </c>
      <c r="H723" t="s">
        <v>28</v>
      </c>
      <c r="I723" t="s">
        <v>28</v>
      </c>
      <c r="J723" t="s">
        <v>20</v>
      </c>
      <c r="K723" t="s">
        <v>28</v>
      </c>
      <c r="L723" t="s">
        <v>295</v>
      </c>
      <c r="M723" t="s">
        <v>246</v>
      </c>
      <c r="N723" t="s">
        <v>23</v>
      </c>
      <c r="O723" t="s">
        <v>24</v>
      </c>
      <c r="P723" t="str">
        <f>IF(IPL_Matches_2008_2020[[#This Row],[winner]]=IPL_Matches_2008_2020[[#This Row],[toss_winner]],"Yes","No")</f>
        <v>Yes</v>
      </c>
    </row>
    <row r="724" spans="1:16" x14ac:dyDescent="0.3">
      <c r="A724">
        <v>1082647</v>
      </c>
      <c r="B724" t="s">
        <v>87</v>
      </c>
      <c r="C724" s="1">
        <v>42871</v>
      </c>
      <c r="D724">
        <v>2017</v>
      </c>
      <c r="E724" t="s">
        <v>410</v>
      </c>
      <c r="F724" t="s">
        <v>91</v>
      </c>
      <c r="G724" t="s">
        <v>64</v>
      </c>
      <c r="H724" t="s">
        <v>126</v>
      </c>
      <c r="I724" t="s">
        <v>64</v>
      </c>
      <c r="J724" t="s">
        <v>29</v>
      </c>
      <c r="K724" t="s">
        <v>139</v>
      </c>
      <c r="L724" t="s">
        <v>295</v>
      </c>
      <c r="M724" t="s">
        <v>361</v>
      </c>
      <c r="N724" t="s">
        <v>23</v>
      </c>
      <c r="O724" t="s">
        <v>24</v>
      </c>
      <c r="P724" t="str">
        <f>IF(IPL_Matches_2008_2020[[#This Row],[winner]]=IPL_Matches_2008_2020[[#This Row],[toss_winner]],"Yes","No")</f>
        <v>No</v>
      </c>
    </row>
    <row r="725" spans="1:16" x14ac:dyDescent="0.3">
      <c r="A725">
        <v>1082650</v>
      </c>
      <c r="B725" t="s">
        <v>81</v>
      </c>
      <c r="C725" s="1">
        <v>42876</v>
      </c>
      <c r="D725">
        <v>2017</v>
      </c>
      <c r="E725" t="s">
        <v>131</v>
      </c>
      <c r="F725" t="s">
        <v>83</v>
      </c>
      <c r="G725" t="s">
        <v>64</v>
      </c>
      <c r="H725" t="s">
        <v>126</v>
      </c>
      <c r="I725" t="s">
        <v>64</v>
      </c>
      <c r="J725" t="s">
        <v>20</v>
      </c>
      <c r="K725" t="s">
        <v>64</v>
      </c>
      <c r="L725" t="s">
        <v>295</v>
      </c>
      <c r="M725" t="s">
        <v>283</v>
      </c>
      <c r="N725" t="s">
        <v>23</v>
      </c>
      <c r="O725" t="s">
        <v>24</v>
      </c>
      <c r="P725" t="str">
        <f>IF(IPL_Matches_2008_2020[[#This Row],[winner]]=IPL_Matches_2008_2020[[#This Row],[toss_winner]],"Yes","No")</f>
        <v>Yes</v>
      </c>
    </row>
    <row r="726" spans="1:16" x14ac:dyDescent="0.3">
      <c r="A726">
        <v>1136571</v>
      </c>
      <c r="B726" t="s">
        <v>143</v>
      </c>
      <c r="C726" s="1">
        <v>43205</v>
      </c>
      <c r="D726">
        <v>2018</v>
      </c>
      <c r="E726" t="s">
        <v>275</v>
      </c>
      <c r="F726" t="s">
        <v>144</v>
      </c>
      <c r="G726" t="s">
        <v>28</v>
      </c>
      <c r="H726" t="s">
        <v>18</v>
      </c>
      <c r="I726" t="s">
        <v>28</v>
      </c>
      <c r="J726" t="s">
        <v>29</v>
      </c>
      <c r="K726" t="s">
        <v>18</v>
      </c>
      <c r="L726" t="s">
        <v>295</v>
      </c>
      <c r="M726" t="s">
        <v>301</v>
      </c>
      <c r="N726" t="s">
        <v>23</v>
      </c>
      <c r="O726" t="s">
        <v>24</v>
      </c>
      <c r="P726" t="str">
        <f>IF(IPL_Matches_2008_2020[[#This Row],[winner]]=IPL_Matches_2008_2020[[#This Row],[toss_winner]],"Yes","No")</f>
        <v>No</v>
      </c>
    </row>
    <row r="727" spans="1:16" x14ac:dyDescent="0.3">
      <c r="A727">
        <v>1136572</v>
      </c>
      <c r="B727" t="s">
        <v>34</v>
      </c>
      <c r="C727" s="1">
        <v>43205</v>
      </c>
      <c r="D727">
        <v>2018</v>
      </c>
      <c r="E727" t="s">
        <v>92</v>
      </c>
      <c r="F727" t="s">
        <v>125</v>
      </c>
      <c r="G727" t="s">
        <v>19</v>
      </c>
      <c r="H727" t="s">
        <v>45</v>
      </c>
      <c r="I727" t="s">
        <v>45</v>
      </c>
      <c r="J727" t="s">
        <v>29</v>
      </c>
      <c r="K727" t="s">
        <v>19</v>
      </c>
      <c r="L727" t="s">
        <v>295</v>
      </c>
      <c r="M727" t="s">
        <v>248</v>
      </c>
      <c r="N727" t="s">
        <v>23</v>
      </c>
      <c r="O727" t="s">
        <v>24</v>
      </c>
      <c r="P727" t="str">
        <f>IF(IPL_Matches_2008_2020[[#This Row],[winner]]=IPL_Matches_2008_2020[[#This Row],[toss_winner]],"Yes","No")</f>
        <v>No</v>
      </c>
    </row>
    <row r="728" spans="1:16" x14ac:dyDescent="0.3">
      <c r="A728">
        <v>1136573</v>
      </c>
      <c r="B728" t="s">
        <v>30</v>
      </c>
      <c r="C728" s="1">
        <v>43206</v>
      </c>
      <c r="D728">
        <v>2018</v>
      </c>
      <c r="E728" t="s">
        <v>136</v>
      </c>
      <c r="F728" t="s">
        <v>32</v>
      </c>
      <c r="G728" t="s">
        <v>33</v>
      </c>
      <c r="H728" t="s">
        <v>41</v>
      </c>
      <c r="I728" t="s">
        <v>41</v>
      </c>
      <c r="J728" t="s">
        <v>29</v>
      </c>
      <c r="K728" t="s">
        <v>33</v>
      </c>
      <c r="L728" t="s">
        <v>295</v>
      </c>
      <c r="M728" t="s">
        <v>399</v>
      </c>
      <c r="N728" t="s">
        <v>23</v>
      </c>
      <c r="O728" t="s">
        <v>24</v>
      </c>
      <c r="P728" t="str">
        <f>IF(IPL_Matches_2008_2020[[#This Row],[winner]]=IPL_Matches_2008_2020[[#This Row],[toss_winner]],"Yes","No")</f>
        <v>No</v>
      </c>
    </row>
    <row r="729" spans="1:16" x14ac:dyDescent="0.3">
      <c r="A729">
        <v>1136574</v>
      </c>
      <c r="B729" t="s">
        <v>87</v>
      </c>
      <c r="C729" s="1">
        <v>43207</v>
      </c>
      <c r="D729">
        <v>2018</v>
      </c>
      <c r="E729" t="s">
        <v>55</v>
      </c>
      <c r="F729" t="s">
        <v>91</v>
      </c>
      <c r="G729" t="s">
        <v>64</v>
      </c>
      <c r="H729" t="s">
        <v>28</v>
      </c>
      <c r="I729" t="s">
        <v>28</v>
      </c>
      <c r="J729" t="s">
        <v>29</v>
      </c>
      <c r="K729" t="s">
        <v>64</v>
      </c>
      <c r="L729" t="s">
        <v>295</v>
      </c>
      <c r="M729" t="s">
        <v>375</v>
      </c>
      <c r="N729" t="s">
        <v>23</v>
      </c>
      <c r="O729" t="s">
        <v>24</v>
      </c>
      <c r="P729" t="str">
        <f>IF(IPL_Matches_2008_2020[[#This Row],[winner]]=IPL_Matches_2008_2020[[#This Row],[toss_winner]],"Yes","No")</f>
        <v>No</v>
      </c>
    </row>
    <row r="730" spans="1:16" x14ac:dyDescent="0.3">
      <c r="A730">
        <v>1136576</v>
      </c>
      <c r="B730" t="s">
        <v>34</v>
      </c>
      <c r="C730" s="1">
        <v>43209</v>
      </c>
      <c r="D730">
        <v>2018</v>
      </c>
      <c r="E730" t="s">
        <v>92</v>
      </c>
      <c r="F730" t="s">
        <v>125</v>
      </c>
      <c r="G730" t="s">
        <v>19</v>
      </c>
      <c r="H730" t="s">
        <v>101</v>
      </c>
      <c r="I730" t="s">
        <v>19</v>
      </c>
      <c r="J730" t="s">
        <v>20</v>
      </c>
      <c r="K730" t="s">
        <v>19</v>
      </c>
      <c r="L730" t="s">
        <v>295</v>
      </c>
      <c r="M730" t="s">
        <v>384</v>
      </c>
      <c r="N730" t="s">
        <v>23</v>
      </c>
      <c r="O730" t="s">
        <v>24</v>
      </c>
      <c r="P730" t="str">
        <f>IF(IPL_Matches_2008_2020[[#This Row],[winner]]=IPL_Matches_2008_2020[[#This Row],[toss_winner]],"Yes","No")</f>
        <v>Yes</v>
      </c>
    </row>
    <row r="731" spans="1:16" x14ac:dyDescent="0.3">
      <c r="A731">
        <v>1136577</v>
      </c>
      <c r="B731" t="s">
        <v>137</v>
      </c>
      <c r="C731" s="1">
        <v>43210</v>
      </c>
      <c r="D731">
        <v>2018</v>
      </c>
      <c r="E731" t="s">
        <v>16</v>
      </c>
      <c r="F731" t="s">
        <v>138</v>
      </c>
      <c r="G731" t="s">
        <v>45</v>
      </c>
      <c r="H731" t="s">
        <v>18</v>
      </c>
      <c r="I731" t="s">
        <v>18</v>
      </c>
      <c r="J731" t="s">
        <v>29</v>
      </c>
      <c r="K731" t="s">
        <v>45</v>
      </c>
      <c r="L731" t="s">
        <v>295</v>
      </c>
      <c r="M731" t="s">
        <v>411</v>
      </c>
      <c r="N731" t="s">
        <v>23</v>
      </c>
      <c r="O731" t="s">
        <v>24</v>
      </c>
      <c r="P731" t="str">
        <f>IF(IPL_Matches_2008_2020[[#This Row],[winner]]=IPL_Matches_2008_2020[[#This Row],[toss_winner]],"Yes","No")</f>
        <v>No</v>
      </c>
    </row>
    <row r="732" spans="1:16" x14ac:dyDescent="0.3">
      <c r="A732">
        <v>1136580</v>
      </c>
      <c r="B732" t="s">
        <v>81</v>
      </c>
      <c r="C732" s="1">
        <v>43212</v>
      </c>
      <c r="D732">
        <v>2018</v>
      </c>
      <c r="E732" t="s">
        <v>192</v>
      </c>
      <c r="F732" t="s">
        <v>83</v>
      </c>
      <c r="G732" t="s">
        <v>101</v>
      </c>
      <c r="H732" t="s">
        <v>45</v>
      </c>
      <c r="I732" t="s">
        <v>101</v>
      </c>
      <c r="J732" t="s">
        <v>29</v>
      </c>
      <c r="K732" t="s">
        <v>45</v>
      </c>
      <c r="L732" t="s">
        <v>295</v>
      </c>
      <c r="M732" t="s">
        <v>248</v>
      </c>
      <c r="N732" t="s">
        <v>23</v>
      </c>
      <c r="O732" t="s">
        <v>24</v>
      </c>
      <c r="P732" t="str">
        <f>IF(IPL_Matches_2008_2020[[#This Row],[winner]]=IPL_Matches_2008_2020[[#This Row],[toss_winner]],"Yes","No")</f>
        <v>No</v>
      </c>
    </row>
    <row r="733" spans="1:16" x14ac:dyDescent="0.3">
      <c r="A733">
        <v>1136582</v>
      </c>
      <c r="B733" t="s">
        <v>94</v>
      </c>
      <c r="C733" s="1">
        <v>43213</v>
      </c>
      <c r="D733">
        <v>2018</v>
      </c>
      <c r="E733" t="s">
        <v>412</v>
      </c>
      <c r="F733" t="s">
        <v>96</v>
      </c>
      <c r="G733" t="s">
        <v>41</v>
      </c>
      <c r="H733" t="s">
        <v>19</v>
      </c>
      <c r="I733" t="s">
        <v>41</v>
      </c>
      <c r="J733" t="s">
        <v>29</v>
      </c>
      <c r="K733" t="s">
        <v>19</v>
      </c>
      <c r="L733" t="s">
        <v>295</v>
      </c>
      <c r="M733" t="s">
        <v>248</v>
      </c>
      <c r="N733" t="s">
        <v>23</v>
      </c>
      <c r="O733" t="s">
        <v>24</v>
      </c>
      <c r="P733" t="str">
        <f>IF(IPL_Matches_2008_2020[[#This Row],[winner]]=IPL_Matches_2008_2020[[#This Row],[toss_winner]],"Yes","No")</f>
        <v>No</v>
      </c>
    </row>
    <row r="734" spans="1:16" x14ac:dyDescent="0.3">
      <c r="A734">
        <v>1136583</v>
      </c>
      <c r="B734" t="s">
        <v>87</v>
      </c>
      <c r="C734" s="1">
        <v>43214</v>
      </c>
      <c r="D734">
        <v>2018</v>
      </c>
      <c r="E734" t="s">
        <v>204</v>
      </c>
      <c r="F734" t="s">
        <v>91</v>
      </c>
      <c r="G734" t="s">
        <v>64</v>
      </c>
      <c r="H734" t="s">
        <v>101</v>
      </c>
      <c r="I734" t="s">
        <v>64</v>
      </c>
      <c r="J734" t="s">
        <v>29</v>
      </c>
      <c r="K734" t="s">
        <v>101</v>
      </c>
      <c r="L734" t="s">
        <v>295</v>
      </c>
      <c r="M734" t="s">
        <v>336</v>
      </c>
      <c r="N734" t="s">
        <v>23</v>
      </c>
      <c r="O734" t="s">
        <v>24</v>
      </c>
      <c r="P734" t="str">
        <f>IF(IPL_Matches_2008_2020[[#This Row],[winner]]=IPL_Matches_2008_2020[[#This Row],[toss_winner]],"Yes","No")</f>
        <v>No</v>
      </c>
    </row>
    <row r="735" spans="1:16" x14ac:dyDescent="0.3">
      <c r="A735">
        <v>1136585</v>
      </c>
      <c r="B735" t="s">
        <v>81</v>
      </c>
      <c r="C735" s="1">
        <v>43216</v>
      </c>
      <c r="D735">
        <v>2018</v>
      </c>
      <c r="E735" t="s">
        <v>412</v>
      </c>
      <c r="F735" t="s">
        <v>83</v>
      </c>
      <c r="G735" t="s">
        <v>101</v>
      </c>
      <c r="H735" t="s">
        <v>19</v>
      </c>
      <c r="I735" t="s">
        <v>19</v>
      </c>
      <c r="J735" t="s">
        <v>29</v>
      </c>
      <c r="K735" t="s">
        <v>101</v>
      </c>
      <c r="L735" t="s">
        <v>295</v>
      </c>
      <c r="M735" t="s">
        <v>306</v>
      </c>
      <c r="N735" t="s">
        <v>23</v>
      </c>
      <c r="O735" t="s">
        <v>24</v>
      </c>
      <c r="P735" t="str">
        <f>IF(IPL_Matches_2008_2020[[#This Row],[winner]]=IPL_Matches_2008_2020[[#This Row],[toss_winner]],"Yes","No")</f>
        <v>No</v>
      </c>
    </row>
    <row r="736" spans="1:16" x14ac:dyDescent="0.3">
      <c r="A736">
        <v>1136586</v>
      </c>
      <c r="B736" t="s">
        <v>94</v>
      </c>
      <c r="C736" s="1">
        <v>43217</v>
      </c>
      <c r="D736">
        <v>2018</v>
      </c>
      <c r="E736" t="s">
        <v>238</v>
      </c>
      <c r="F736" t="s">
        <v>96</v>
      </c>
      <c r="G736" t="s">
        <v>41</v>
      </c>
      <c r="H736" t="s">
        <v>33</v>
      </c>
      <c r="I736" t="s">
        <v>33</v>
      </c>
      <c r="J736" t="s">
        <v>29</v>
      </c>
      <c r="K736" t="s">
        <v>41</v>
      </c>
      <c r="L736" t="s">
        <v>295</v>
      </c>
      <c r="M736" t="s">
        <v>337</v>
      </c>
      <c r="N736" t="s">
        <v>23</v>
      </c>
      <c r="O736" t="s">
        <v>24</v>
      </c>
      <c r="P736" t="str">
        <f>IF(IPL_Matches_2008_2020[[#This Row],[winner]]=IPL_Matches_2008_2020[[#This Row],[toss_winner]],"Yes","No")</f>
        <v>No</v>
      </c>
    </row>
    <row r="737" spans="1:16" x14ac:dyDescent="0.3">
      <c r="A737">
        <v>1136588</v>
      </c>
      <c r="B737" t="s">
        <v>15</v>
      </c>
      <c r="C737" s="1">
        <v>43219</v>
      </c>
      <c r="D737">
        <v>2018</v>
      </c>
      <c r="E737" t="s">
        <v>158</v>
      </c>
      <c r="F737" t="s">
        <v>17</v>
      </c>
      <c r="G737" t="s">
        <v>18</v>
      </c>
      <c r="H737" t="s">
        <v>101</v>
      </c>
      <c r="I737" t="s">
        <v>101</v>
      </c>
      <c r="J737" t="s">
        <v>20</v>
      </c>
      <c r="K737" t="s">
        <v>101</v>
      </c>
      <c r="L737" t="s">
        <v>295</v>
      </c>
      <c r="M737" t="s">
        <v>296</v>
      </c>
      <c r="N737" t="s">
        <v>23</v>
      </c>
      <c r="O737" t="s">
        <v>24</v>
      </c>
      <c r="P737" t="str">
        <f>IF(IPL_Matches_2008_2020[[#This Row],[winner]]=IPL_Matches_2008_2020[[#This Row],[toss_winner]],"Yes","No")</f>
        <v>Yes</v>
      </c>
    </row>
    <row r="738" spans="1:16" x14ac:dyDescent="0.3">
      <c r="A738">
        <v>1136590</v>
      </c>
      <c r="B738" t="s">
        <v>137</v>
      </c>
      <c r="C738" s="1">
        <v>43220</v>
      </c>
      <c r="D738">
        <v>2018</v>
      </c>
      <c r="E738" t="s">
        <v>16</v>
      </c>
      <c r="F738" t="s">
        <v>138</v>
      </c>
      <c r="G738" t="s">
        <v>45</v>
      </c>
      <c r="H738" t="s">
        <v>41</v>
      </c>
      <c r="I738" t="s">
        <v>41</v>
      </c>
      <c r="J738" t="s">
        <v>29</v>
      </c>
      <c r="K738" t="s">
        <v>45</v>
      </c>
      <c r="L738" t="s">
        <v>295</v>
      </c>
      <c r="M738" t="s">
        <v>306</v>
      </c>
      <c r="N738" t="s">
        <v>23</v>
      </c>
      <c r="O738" t="s">
        <v>24</v>
      </c>
      <c r="P738" t="str">
        <f>IF(IPL_Matches_2008_2020[[#This Row],[winner]]=IPL_Matches_2008_2020[[#This Row],[toss_winner]],"Yes","No")</f>
        <v>No</v>
      </c>
    </row>
    <row r="739" spans="1:16" x14ac:dyDescent="0.3">
      <c r="A739">
        <v>1136591</v>
      </c>
      <c r="B739" t="s">
        <v>143</v>
      </c>
      <c r="C739" s="1">
        <v>43221</v>
      </c>
      <c r="D739">
        <v>2018</v>
      </c>
      <c r="E739" t="s">
        <v>413</v>
      </c>
      <c r="F739" t="s">
        <v>144</v>
      </c>
      <c r="G739" t="s">
        <v>28</v>
      </c>
      <c r="H739" t="s">
        <v>64</v>
      </c>
      <c r="I739" t="s">
        <v>64</v>
      </c>
      <c r="J739" t="s">
        <v>29</v>
      </c>
      <c r="K739" t="s">
        <v>28</v>
      </c>
      <c r="L739" t="s">
        <v>295</v>
      </c>
      <c r="M739" t="s">
        <v>319</v>
      </c>
      <c r="N739" t="s">
        <v>23</v>
      </c>
      <c r="O739" t="s">
        <v>24</v>
      </c>
      <c r="P739" t="str">
        <f>IF(IPL_Matches_2008_2020[[#This Row],[winner]]=IPL_Matches_2008_2020[[#This Row],[toss_winner]],"Yes","No")</f>
        <v>No</v>
      </c>
    </row>
    <row r="740" spans="1:16" x14ac:dyDescent="0.3">
      <c r="A740">
        <v>1136597</v>
      </c>
      <c r="B740" t="s">
        <v>87</v>
      </c>
      <c r="C740" s="1">
        <v>43226</v>
      </c>
      <c r="D740">
        <v>2018</v>
      </c>
      <c r="E740" t="s">
        <v>120</v>
      </c>
      <c r="F740" t="s">
        <v>91</v>
      </c>
      <c r="G740" t="s">
        <v>64</v>
      </c>
      <c r="H740" t="s">
        <v>33</v>
      </c>
      <c r="I740" t="s">
        <v>33</v>
      </c>
      <c r="J740" t="s">
        <v>29</v>
      </c>
      <c r="K740" t="s">
        <v>64</v>
      </c>
      <c r="L740" t="s">
        <v>295</v>
      </c>
      <c r="M740" t="s">
        <v>306</v>
      </c>
      <c r="N740" t="s">
        <v>23</v>
      </c>
      <c r="O740" t="s">
        <v>24</v>
      </c>
      <c r="P740" t="str">
        <f>IF(IPL_Matches_2008_2020[[#This Row],[winner]]=IPL_Matches_2008_2020[[#This Row],[toss_winner]],"Yes","No")</f>
        <v>No</v>
      </c>
    </row>
    <row r="741" spans="1:16" x14ac:dyDescent="0.3">
      <c r="A741">
        <v>1136599</v>
      </c>
      <c r="B741" t="s">
        <v>81</v>
      </c>
      <c r="C741" s="1">
        <v>43227</v>
      </c>
      <c r="D741">
        <v>2018</v>
      </c>
      <c r="E741" t="s">
        <v>158</v>
      </c>
      <c r="F741" t="s">
        <v>83</v>
      </c>
      <c r="G741" t="s">
        <v>101</v>
      </c>
      <c r="H741" t="s">
        <v>28</v>
      </c>
      <c r="I741" t="s">
        <v>28</v>
      </c>
      <c r="J741" t="s">
        <v>29</v>
      </c>
      <c r="K741" t="s">
        <v>101</v>
      </c>
      <c r="L741" t="s">
        <v>295</v>
      </c>
      <c r="M741" t="s">
        <v>213</v>
      </c>
      <c r="N741" t="s">
        <v>23</v>
      </c>
      <c r="O741" t="s">
        <v>24</v>
      </c>
      <c r="P741" t="str">
        <f>IF(IPL_Matches_2008_2020[[#This Row],[winner]]=IPL_Matches_2008_2020[[#This Row],[toss_winner]],"Yes","No")</f>
        <v>No</v>
      </c>
    </row>
    <row r="742" spans="1:16" x14ac:dyDescent="0.3">
      <c r="A742">
        <v>1136600</v>
      </c>
      <c r="B742" t="s">
        <v>15</v>
      </c>
      <c r="C742" s="1">
        <v>43228</v>
      </c>
      <c r="D742">
        <v>2018</v>
      </c>
      <c r="E742" t="s">
        <v>205</v>
      </c>
      <c r="F742" t="s">
        <v>17</v>
      </c>
      <c r="G742" t="s">
        <v>18</v>
      </c>
      <c r="H742" t="s">
        <v>19</v>
      </c>
      <c r="I742" t="s">
        <v>18</v>
      </c>
      <c r="J742" t="s">
        <v>20</v>
      </c>
      <c r="K742" t="s">
        <v>18</v>
      </c>
      <c r="L742" t="s">
        <v>295</v>
      </c>
      <c r="M742" t="s">
        <v>384</v>
      </c>
      <c r="N742" t="s">
        <v>23</v>
      </c>
      <c r="O742" t="s">
        <v>24</v>
      </c>
      <c r="P742" t="str">
        <f>IF(IPL_Matches_2008_2020[[#This Row],[winner]]=IPL_Matches_2008_2020[[#This Row],[toss_winner]],"Yes","No")</f>
        <v>Yes</v>
      </c>
    </row>
    <row r="743" spans="1:16" x14ac:dyDescent="0.3">
      <c r="A743">
        <v>1136601</v>
      </c>
      <c r="B743" t="s">
        <v>30</v>
      </c>
      <c r="C743" s="1">
        <v>43229</v>
      </c>
      <c r="D743">
        <v>2018</v>
      </c>
      <c r="E743" t="s">
        <v>294</v>
      </c>
      <c r="F743" t="s">
        <v>32</v>
      </c>
      <c r="G743" t="s">
        <v>33</v>
      </c>
      <c r="H743" t="s">
        <v>64</v>
      </c>
      <c r="I743" t="s">
        <v>33</v>
      </c>
      <c r="J743" t="s">
        <v>29</v>
      </c>
      <c r="K743" t="s">
        <v>64</v>
      </c>
      <c r="L743" t="s">
        <v>295</v>
      </c>
      <c r="M743" t="s">
        <v>414</v>
      </c>
      <c r="N743" t="s">
        <v>23</v>
      </c>
      <c r="O743" t="s">
        <v>24</v>
      </c>
      <c r="P743" t="str">
        <f>IF(IPL_Matches_2008_2020[[#This Row],[winner]]=IPL_Matches_2008_2020[[#This Row],[toss_winner]],"Yes","No")</f>
        <v>No</v>
      </c>
    </row>
    <row r="744" spans="1:16" x14ac:dyDescent="0.3">
      <c r="A744">
        <v>1136604</v>
      </c>
      <c r="B744" t="s">
        <v>84</v>
      </c>
      <c r="C744" s="1">
        <v>43232</v>
      </c>
      <c r="D744">
        <v>2018</v>
      </c>
      <c r="E744" t="s">
        <v>98</v>
      </c>
      <c r="F744" t="s">
        <v>86</v>
      </c>
      <c r="G744" t="s">
        <v>19</v>
      </c>
      <c r="H744" t="s">
        <v>33</v>
      </c>
      <c r="I744" t="s">
        <v>19</v>
      </c>
      <c r="J744" t="s">
        <v>29</v>
      </c>
      <c r="K744" t="s">
        <v>33</v>
      </c>
      <c r="L744" t="s">
        <v>295</v>
      </c>
      <c r="M744" t="s">
        <v>336</v>
      </c>
      <c r="N744" t="s">
        <v>23</v>
      </c>
      <c r="O744" t="s">
        <v>24</v>
      </c>
      <c r="P744" t="str">
        <f>IF(IPL_Matches_2008_2020[[#This Row],[winner]]=IPL_Matches_2008_2020[[#This Row],[toss_winner]],"Yes","No")</f>
        <v>No</v>
      </c>
    </row>
    <row r="745" spans="1:16" x14ac:dyDescent="0.3">
      <c r="A745">
        <v>1136610</v>
      </c>
      <c r="B745" t="s">
        <v>87</v>
      </c>
      <c r="C745" s="1">
        <v>43236</v>
      </c>
      <c r="D745">
        <v>2018</v>
      </c>
      <c r="E745" t="s">
        <v>285</v>
      </c>
      <c r="F745" t="s">
        <v>91</v>
      </c>
      <c r="G745" t="s">
        <v>64</v>
      </c>
      <c r="H745" t="s">
        <v>19</v>
      </c>
      <c r="I745" t="s">
        <v>19</v>
      </c>
      <c r="J745" t="s">
        <v>29</v>
      </c>
      <c r="K745" t="s">
        <v>64</v>
      </c>
      <c r="L745" t="s">
        <v>295</v>
      </c>
      <c r="M745" t="s">
        <v>244</v>
      </c>
      <c r="N745" t="s">
        <v>23</v>
      </c>
      <c r="O745" t="s">
        <v>24</v>
      </c>
      <c r="P745" t="str">
        <f>IF(IPL_Matches_2008_2020[[#This Row],[winner]]=IPL_Matches_2008_2020[[#This Row],[toss_winner]],"Yes","No")</f>
        <v>No</v>
      </c>
    </row>
    <row r="746" spans="1:16" x14ac:dyDescent="0.3">
      <c r="A746">
        <v>1136611</v>
      </c>
      <c r="B746" t="s">
        <v>143</v>
      </c>
      <c r="C746" s="1">
        <v>43237</v>
      </c>
      <c r="D746">
        <v>2018</v>
      </c>
      <c r="E746" t="s">
        <v>75</v>
      </c>
      <c r="F746" t="s">
        <v>144</v>
      </c>
      <c r="G746" t="s">
        <v>28</v>
      </c>
      <c r="H746" t="s">
        <v>101</v>
      </c>
      <c r="I746" t="s">
        <v>101</v>
      </c>
      <c r="J746" t="s">
        <v>29</v>
      </c>
      <c r="K746" t="s">
        <v>28</v>
      </c>
      <c r="L746" t="s">
        <v>295</v>
      </c>
      <c r="M746" t="s">
        <v>319</v>
      </c>
      <c r="N746" t="s">
        <v>23</v>
      </c>
      <c r="O746" t="s">
        <v>24</v>
      </c>
      <c r="P746" t="str">
        <f>IF(IPL_Matches_2008_2020[[#This Row],[winner]]=IPL_Matches_2008_2020[[#This Row],[toss_winner]],"Yes","No")</f>
        <v>No</v>
      </c>
    </row>
    <row r="747" spans="1:16" x14ac:dyDescent="0.3">
      <c r="A747">
        <v>1136612</v>
      </c>
      <c r="B747" t="s">
        <v>94</v>
      </c>
      <c r="C747" s="1">
        <v>43238</v>
      </c>
      <c r="D747">
        <v>2018</v>
      </c>
      <c r="E747" t="s">
        <v>409</v>
      </c>
      <c r="F747" t="s">
        <v>96</v>
      </c>
      <c r="G747" t="s">
        <v>41</v>
      </c>
      <c r="H747" t="s">
        <v>45</v>
      </c>
      <c r="I747" t="s">
        <v>45</v>
      </c>
      <c r="J747" t="s">
        <v>29</v>
      </c>
      <c r="K747" t="s">
        <v>41</v>
      </c>
      <c r="L747" t="s">
        <v>295</v>
      </c>
      <c r="M747" t="s">
        <v>300</v>
      </c>
      <c r="N747" t="s">
        <v>23</v>
      </c>
      <c r="O747" t="s">
        <v>24</v>
      </c>
      <c r="P747" t="str">
        <f>IF(IPL_Matches_2008_2020[[#This Row],[winner]]=IPL_Matches_2008_2020[[#This Row],[toss_winner]],"Yes","No")</f>
        <v>No</v>
      </c>
    </row>
    <row r="748" spans="1:16" x14ac:dyDescent="0.3">
      <c r="A748">
        <v>1136613</v>
      </c>
      <c r="B748" t="s">
        <v>15</v>
      </c>
      <c r="C748" s="1">
        <v>43239</v>
      </c>
      <c r="D748">
        <v>2018</v>
      </c>
      <c r="E748" t="s">
        <v>207</v>
      </c>
      <c r="F748" t="s">
        <v>17</v>
      </c>
      <c r="G748" t="s">
        <v>18</v>
      </c>
      <c r="H748" t="s">
        <v>28</v>
      </c>
      <c r="I748" t="s">
        <v>18</v>
      </c>
      <c r="J748" t="s">
        <v>20</v>
      </c>
      <c r="K748" t="s">
        <v>18</v>
      </c>
      <c r="L748" t="s">
        <v>295</v>
      </c>
      <c r="M748" t="s">
        <v>387</v>
      </c>
      <c r="N748" t="s">
        <v>23</v>
      </c>
      <c r="O748" t="s">
        <v>24</v>
      </c>
      <c r="P748" t="str">
        <f>IF(IPL_Matches_2008_2020[[#This Row],[winner]]=IPL_Matches_2008_2020[[#This Row],[toss_winner]],"Yes","No")</f>
        <v>Yes</v>
      </c>
    </row>
    <row r="749" spans="1:16" x14ac:dyDescent="0.3">
      <c r="A749">
        <v>1136615</v>
      </c>
      <c r="B749" t="s">
        <v>94</v>
      </c>
      <c r="C749" s="1">
        <v>43240</v>
      </c>
      <c r="D749">
        <v>2018</v>
      </c>
      <c r="E749" t="s">
        <v>88</v>
      </c>
      <c r="F749" t="s">
        <v>96</v>
      </c>
      <c r="G749" t="s">
        <v>41</v>
      </c>
      <c r="H749" t="s">
        <v>64</v>
      </c>
      <c r="I749" t="s">
        <v>41</v>
      </c>
      <c r="J749" t="s">
        <v>20</v>
      </c>
      <c r="K749" t="s">
        <v>41</v>
      </c>
      <c r="L749" t="s">
        <v>295</v>
      </c>
      <c r="M749" t="s">
        <v>296</v>
      </c>
      <c r="N749" t="s">
        <v>23</v>
      </c>
      <c r="O749" t="s">
        <v>24</v>
      </c>
      <c r="P749" t="str">
        <f>IF(IPL_Matches_2008_2020[[#This Row],[winner]]=IPL_Matches_2008_2020[[#This Row],[toss_winner]],"Yes","No")</f>
        <v>Yes</v>
      </c>
    </row>
    <row r="750" spans="1:16" x14ac:dyDescent="0.3">
      <c r="A750">
        <v>1136618</v>
      </c>
      <c r="B750" t="s">
        <v>30</v>
      </c>
      <c r="C750" s="1">
        <v>43243</v>
      </c>
      <c r="D750">
        <v>2018</v>
      </c>
      <c r="E750" t="s">
        <v>150</v>
      </c>
      <c r="F750" t="s">
        <v>32</v>
      </c>
      <c r="G750" t="s">
        <v>33</v>
      </c>
      <c r="H750" t="s">
        <v>18</v>
      </c>
      <c r="I750" t="s">
        <v>18</v>
      </c>
      <c r="J750" t="s">
        <v>29</v>
      </c>
      <c r="K750" t="s">
        <v>33</v>
      </c>
      <c r="L750" t="s">
        <v>295</v>
      </c>
      <c r="M750" t="s">
        <v>318</v>
      </c>
      <c r="N750" t="s">
        <v>23</v>
      </c>
      <c r="O750" t="s">
        <v>24</v>
      </c>
      <c r="P750" t="str">
        <f>IF(IPL_Matches_2008_2020[[#This Row],[winner]]=IPL_Matches_2008_2020[[#This Row],[toss_winner]],"Yes","No")</f>
        <v>No</v>
      </c>
    </row>
    <row r="751" spans="1:16" x14ac:dyDescent="0.3">
      <c r="A751">
        <v>1136619</v>
      </c>
      <c r="B751" t="s">
        <v>30</v>
      </c>
      <c r="C751" s="1">
        <v>43245</v>
      </c>
      <c r="D751">
        <v>2018</v>
      </c>
      <c r="E751" t="s">
        <v>204</v>
      </c>
      <c r="F751" t="s">
        <v>32</v>
      </c>
      <c r="G751" t="s">
        <v>33</v>
      </c>
      <c r="H751" t="s">
        <v>101</v>
      </c>
      <c r="I751" t="s">
        <v>33</v>
      </c>
      <c r="J751" t="s">
        <v>29</v>
      </c>
      <c r="K751" t="s">
        <v>101</v>
      </c>
      <c r="L751" t="s">
        <v>295</v>
      </c>
      <c r="M751" t="s">
        <v>319</v>
      </c>
      <c r="N751" t="s">
        <v>23</v>
      </c>
      <c r="O751" t="s">
        <v>24</v>
      </c>
      <c r="P751" t="str">
        <f>IF(IPL_Matches_2008_2020[[#This Row],[winner]]=IPL_Matches_2008_2020[[#This Row],[toss_winner]],"Yes","No")</f>
        <v>No</v>
      </c>
    </row>
    <row r="752" spans="1:16" x14ac:dyDescent="0.3">
      <c r="A752">
        <v>1175358</v>
      </c>
      <c r="B752" t="s">
        <v>87</v>
      </c>
      <c r="C752" s="1">
        <v>43548</v>
      </c>
      <c r="D752">
        <v>2019</v>
      </c>
      <c r="E752" t="s">
        <v>152</v>
      </c>
      <c r="F752" t="s">
        <v>91</v>
      </c>
      <c r="G752" t="s">
        <v>64</v>
      </c>
      <c r="H752" t="s">
        <v>151</v>
      </c>
      <c r="I752" t="s">
        <v>64</v>
      </c>
      <c r="J752" t="s">
        <v>29</v>
      </c>
      <c r="K752" t="s">
        <v>151</v>
      </c>
      <c r="L752" t="s">
        <v>295</v>
      </c>
      <c r="M752" t="s">
        <v>351</v>
      </c>
      <c r="N752" t="s">
        <v>23</v>
      </c>
      <c r="O752" t="s">
        <v>24</v>
      </c>
      <c r="P752" t="str">
        <f>IF(IPL_Matches_2008_2020[[#This Row],[winner]]=IPL_Matches_2008_2020[[#This Row],[toss_winner]],"Yes","No")</f>
        <v>No</v>
      </c>
    </row>
    <row r="753" spans="1:16" x14ac:dyDescent="0.3">
      <c r="A753">
        <v>1175359</v>
      </c>
      <c r="B753" t="s">
        <v>15</v>
      </c>
      <c r="C753" s="1">
        <v>43549</v>
      </c>
      <c r="D753">
        <v>2019</v>
      </c>
      <c r="E753" t="s">
        <v>92</v>
      </c>
      <c r="F753" t="s">
        <v>17</v>
      </c>
      <c r="G753" t="s">
        <v>18</v>
      </c>
      <c r="H753" t="s">
        <v>19</v>
      </c>
      <c r="I753" t="s">
        <v>18</v>
      </c>
      <c r="J753" t="s">
        <v>29</v>
      </c>
      <c r="K753" t="s">
        <v>19</v>
      </c>
      <c r="L753" t="s">
        <v>295</v>
      </c>
      <c r="M753" t="s">
        <v>319</v>
      </c>
      <c r="N753" t="s">
        <v>23</v>
      </c>
      <c r="O753" t="s">
        <v>24</v>
      </c>
      <c r="P753" t="str">
        <f>IF(IPL_Matches_2008_2020[[#This Row],[winner]]=IPL_Matches_2008_2020[[#This Row],[toss_winner]],"Yes","No")</f>
        <v>No</v>
      </c>
    </row>
    <row r="754" spans="1:16" x14ac:dyDescent="0.3">
      <c r="A754">
        <v>1175361</v>
      </c>
      <c r="B754" t="s">
        <v>30</v>
      </c>
      <c r="C754" s="1">
        <v>43551</v>
      </c>
      <c r="D754">
        <v>2019</v>
      </c>
      <c r="E754" t="s">
        <v>150</v>
      </c>
      <c r="F754" t="s">
        <v>32</v>
      </c>
      <c r="G754" t="s">
        <v>33</v>
      </c>
      <c r="H754" t="s">
        <v>19</v>
      </c>
      <c r="I754" t="s">
        <v>19</v>
      </c>
      <c r="J754" t="s">
        <v>29</v>
      </c>
      <c r="K754" t="s">
        <v>33</v>
      </c>
      <c r="L754" t="s">
        <v>295</v>
      </c>
      <c r="M754" t="s">
        <v>369</v>
      </c>
      <c r="N754" t="s">
        <v>23</v>
      </c>
      <c r="O754" t="s">
        <v>24</v>
      </c>
      <c r="P754" t="str">
        <f>IF(IPL_Matches_2008_2020[[#This Row],[winner]]=IPL_Matches_2008_2020[[#This Row],[toss_winner]],"Yes","No")</f>
        <v>No</v>
      </c>
    </row>
    <row r="755" spans="1:16" x14ac:dyDescent="0.3">
      <c r="A755">
        <v>1175362</v>
      </c>
      <c r="B755" t="s">
        <v>143</v>
      </c>
      <c r="C755" s="1">
        <v>43552</v>
      </c>
      <c r="D755">
        <v>2019</v>
      </c>
      <c r="E755" t="s">
        <v>285</v>
      </c>
      <c r="F755" t="s">
        <v>144</v>
      </c>
      <c r="G755" t="s">
        <v>28</v>
      </c>
      <c r="H755" t="s">
        <v>64</v>
      </c>
      <c r="I755" t="s">
        <v>28</v>
      </c>
      <c r="J755" t="s">
        <v>29</v>
      </c>
      <c r="K755" t="s">
        <v>64</v>
      </c>
      <c r="L755" t="s">
        <v>295</v>
      </c>
      <c r="M755" t="s">
        <v>22</v>
      </c>
      <c r="N755" t="s">
        <v>23</v>
      </c>
      <c r="O755" t="s">
        <v>24</v>
      </c>
      <c r="P755" t="str">
        <f>IF(IPL_Matches_2008_2020[[#This Row],[winner]]=IPL_Matches_2008_2020[[#This Row],[toss_winner]],"Yes","No")</f>
        <v>No</v>
      </c>
    </row>
    <row r="756" spans="1:16" x14ac:dyDescent="0.3">
      <c r="A756">
        <v>1175366</v>
      </c>
      <c r="B756" t="s">
        <v>81</v>
      </c>
      <c r="C756" s="1">
        <v>43555</v>
      </c>
      <c r="D756">
        <v>2019</v>
      </c>
      <c r="E756" t="s">
        <v>235</v>
      </c>
      <c r="F756" t="s">
        <v>83</v>
      </c>
      <c r="G756" t="s">
        <v>101</v>
      </c>
      <c r="H756" t="s">
        <v>28</v>
      </c>
      <c r="I756" t="s">
        <v>28</v>
      </c>
      <c r="J756" t="s">
        <v>29</v>
      </c>
      <c r="K756" t="s">
        <v>101</v>
      </c>
      <c r="L756" t="s">
        <v>295</v>
      </c>
      <c r="M756" t="s">
        <v>415</v>
      </c>
      <c r="N756" t="s">
        <v>23</v>
      </c>
      <c r="O756" t="s">
        <v>24</v>
      </c>
      <c r="P756" t="str">
        <f>IF(IPL_Matches_2008_2020[[#This Row],[winner]]=IPL_Matches_2008_2020[[#This Row],[toss_winner]],"Yes","No")</f>
        <v>No</v>
      </c>
    </row>
    <row r="757" spans="1:16" x14ac:dyDescent="0.3">
      <c r="A757">
        <v>1175367</v>
      </c>
      <c r="B757" t="s">
        <v>68</v>
      </c>
      <c r="C757" s="1">
        <v>43555</v>
      </c>
      <c r="D757">
        <v>2019</v>
      </c>
      <c r="E757" t="s">
        <v>72</v>
      </c>
      <c r="F757" t="s">
        <v>70</v>
      </c>
      <c r="G757" t="s">
        <v>45</v>
      </c>
      <c r="H757" t="s">
        <v>18</v>
      </c>
      <c r="I757" t="s">
        <v>18</v>
      </c>
      <c r="J757" t="s">
        <v>29</v>
      </c>
      <c r="K757" t="s">
        <v>45</v>
      </c>
      <c r="L757" t="s">
        <v>295</v>
      </c>
      <c r="M757" t="s">
        <v>249</v>
      </c>
      <c r="N757" t="s">
        <v>23</v>
      </c>
      <c r="O757" t="s">
        <v>24</v>
      </c>
      <c r="P757" t="str">
        <f>IF(IPL_Matches_2008_2020[[#This Row],[winner]]=IPL_Matches_2008_2020[[#This Row],[toss_winner]],"Yes","No")</f>
        <v>No</v>
      </c>
    </row>
    <row r="758" spans="1:16" x14ac:dyDescent="0.3">
      <c r="A758">
        <v>1175368</v>
      </c>
      <c r="B758" t="s">
        <v>34</v>
      </c>
      <c r="C758" s="1">
        <v>43556</v>
      </c>
      <c r="D758">
        <v>2019</v>
      </c>
      <c r="E758" t="s">
        <v>416</v>
      </c>
      <c r="F758" t="s">
        <v>125</v>
      </c>
      <c r="G758" t="s">
        <v>19</v>
      </c>
      <c r="H758" t="s">
        <v>151</v>
      </c>
      <c r="I758" t="s">
        <v>151</v>
      </c>
      <c r="J758" t="s">
        <v>29</v>
      </c>
      <c r="K758" t="s">
        <v>19</v>
      </c>
      <c r="L758" t="s">
        <v>295</v>
      </c>
      <c r="M758" t="s">
        <v>319</v>
      </c>
      <c r="N758" t="s">
        <v>23</v>
      </c>
      <c r="O758" t="s">
        <v>24</v>
      </c>
      <c r="P758" t="str">
        <f>IF(IPL_Matches_2008_2020[[#This Row],[winner]]=IPL_Matches_2008_2020[[#This Row],[toss_winner]],"Yes","No")</f>
        <v>No</v>
      </c>
    </row>
    <row r="759" spans="1:16" x14ac:dyDescent="0.3">
      <c r="A759">
        <v>1175370</v>
      </c>
      <c r="B759" t="s">
        <v>87</v>
      </c>
      <c r="C759" s="1">
        <v>43558</v>
      </c>
      <c r="D759">
        <v>2019</v>
      </c>
      <c r="E759" t="s">
        <v>120</v>
      </c>
      <c r="F759" t="s">
        <v>91</v>
      </c>
      <c r="G759" t="s">
        <v>64</v>
      </c>
      <c r="H759" t="s">
        <v>45</v>
      </c>
      <c r="I759" t="s">
        <v>45</v>
      </c>
      <c r="J759" t="s">
        <v>29</v>
      </c>
      <c r="K759" t="s">
        <v>64</v>
      </c>
      <c r="L759" t="s">
        <v>295</v>
      </c>
      <c r="M759" t="s">
        <v>351</v>
      </c>
      <c r="N759" t="s">
        <v>23</v>
      </c>
      <c r="O759" t="s">
        <v>24</v>
      </c>
      <c r="P759" t="str">
        <f>IF(IPL_Matches_2008_2020[[#This Row],[winner]]=IPL_Matches_2008_2020[[#This Row],[toss_winner]],"Yes","No")</f>
        <v>No</v>
      </c>
    </row>
    <row r="760" spans="1:16" x14ac:dyDescent="0.3">
      <c r="A760">
        <v>1178393</v>
      </c>
      <c r="B760" t="s">
        <v>68</v>
      </c>
      <c r="C760" s="1">
        <v>43561</v>
      </c>
      <c r="D760">
        <v>2019</v>
      </c>
      <c r="E760" t="s">
        <v>206</v>
      </c>
      <c r="F760" t="s">
        <v>70</v>
      </c>
      <c r="G760" t="s">
        <v>45</v>
      </c>
      <c r="H760" t="s">
        <v>19</v>
      </c>
      <c r="I760" t="s">
        <v>45</v>
      </c>
      <c r="J760" t="s">
        <v>20</v>
      </c>
      <c r="K760" t="s">
        <v>45</v>
      </c>
      <c r="L760" t="s">
        <v>295</v>
      </c>
      <c r="M760" t="s">
        <v>355</v>
      </c>
      <c r="N760" t="s">
        <v>23</v>
      </c>
      <c r="O760" t="s">
        <v>24</v>
      </c>
      <c r="P760" t="str">
        <f>IF(IPL_Matches_2008_2020[[#This Row],[winner]]=IPL_Matches_2008_2020[[#This Row],[toss_winner]],"Yes","No")</f>
        <v>Yes</v>
      </c>
    </row>
    <row r="761" spans="1:16" x14ac:dyDescent="0.3">
      <c r="A761">
        <v>1178394</v>
      </c>
      <c r="B761" t="s">
        <v>81</v>
      </c>
      <c r="C761" s="1">
        <v>43561</v>
      </c>
      <c r="D761">
        <v>2019</v>
      </c>
      <c r="E761" t="s">
        <v>417</v>
      </c>
      <c r="F761" t="s">
        <v>83</v>
      </c>
      <c r="G761" t="s">
        <v>101</v>
      </c>
      <c r="H761" t="s">
        <v>64</v>
      </c>
      <c r="I761" t="s">
        <v>101</v>
      </c>
      <c r="J761" t="s">
        <v>29</v>
      </c>
      <c r="K761" t="s">
        <v>64</v>
      </c>
      <c r="L761" t="s">
        <v>295</v>
      </c>
      <c r="M761" t="s">
        <v>347</v>
      </c>
      <c r="N761" t="s">
        <v>23</v>
      </c>
      <c r="O761" t="s">
        <v>24</v>
      </c>
      <c r="P761" t="str">
        <f>IF(IPL_Matches_2008_2020[[#This Row],[winner]]=IPL_Matches_2008_2020[[#This Row],[toss_winner]],"Yes","No")</f>
        <v>No</v>
      </c>
    </row>
    <row r="762" spans="1:16" x14ac:dyDescent="0.3">
      <c r="A762">
        <v>1178405</v>
      </c>
      <c r="B762" t="s">
        <v>81</v>
      </c>
      <c r="C762" s="1">
        <v>43569</v>
      </c>
      <c r="D762">
        <v>2019</v>
      </c>
      <c r="E762" t="s">
        <v>418</v>
      </c>
      <c r="F762" t="s">
        <v>83</v>
      </c>
      <c r="G762" t="s">
        <v>101</v>
      </c>
      <c r="H762" t="s">
        <v>151</v>
      </c>
      <c r="I762" t="s">
        <v>101</v>
      </c>
      <c r="J762" t="s">
        <v>29</v>
      </c>
      <c r="K762" t="s">
        <v>151</v>
      </c>
      <c r="L762" t="s">
        <v>295</v>
      </c>
      <c r="M762" t="s">
        <v>343</v>
      </c>
      <c r="N762" t="s">
        <v>23</v>
      </c>
      <c r="O762" t="s">
        <v>24</v>
      </c>
      <c r="P762" t="str">
        <f>IF(IPL_Matches_2008_2020[[#This Row],[winner]]=IPL_Matches_2008_2020[[#This Row],[toss_winner]],"Yes","No")</f>
        <v>No</v>
      </c>
    </row>
    <row r="763" spans="1:16" x14ac:dyDescent="0.3">
      <c r="A763">
        <v>1178407</v>
      </c>
      <c r="B763" t="s">
        <v>34</v>
      </c>
      <c r="C763" s="1">
        <v>43571</v>
      </c>
      <c r="D763">
        <v>2019</v>
      </c>
      <c r="E763" t="s">
        <v>261</v>
      </c>
      <c r="F763" t="s">
        <v>125</v>
      </c>
      <c r="G763" t="s">
        <v>19</v>
      </c>
      <c r="H763" t="s">
        <v>18</v>
      </c>
      <c r="I763" t="s">
        <v>18</v>
      </c>
      <c r="J763" t="s">
        <v>29</v>
      </c>
      <c r="K763" t="s">
        <v>19</v>
      </c>
      <c r="L763" t="s">
        <v>295</v>
      </c>
      <c r="M763" t="s">
        <v>297</v>
      </c>
      <c r="N763" t="s">
        <v>23</v>
      </c>
      <c r="O763" t="s">
        <v>24</v>
      </c>
      <c r="P763" t="str">
        <f>IF(IPL_Matches_2008_2020[[#This Row],[winner]]=IPL_Matches_2008_2020[[#This Row],[toss_winner]],"Yes","No")</f>
        <v>No</v>
      </c>
    </row>
    <row r="764" spans="1:16" x14ac:dyDescent="0.3">
      <c r="A764">
        <v>1178409</v>
      </c>
      <c r="B764" t="s">
        <v>94</v>
      </c>
      <c r="C764" s="1">
        <v>43573</v>
      </c>
      <c r="D764">
        <v>2019</v>
      </c>
      <c r="E764" t="s">
        <v>120</v>
      </c>
      <c r="F764" t="s">
        <v>96</v>
      </c>
      <c r="G764" t="s">
        <v>151</v>
      </c>
      <c r="H764" t="s">
        <v>64</v>
      </c>
      <c r="I764" t="s">
        <v>64</v>
      </c>
      <c r="J764" t="s">
        <v>20</v>
      </c>
      <c r="K764" t="s">
        <v>64</v>
      </c>
      <c r="L764" t="s">
        <v>295</v>
      </c>
      <c r="M764" t="s">
        <v>347</v>
      </c>
      <c r="N764" t="s">
        <v>23</v>
      </c>
      <c r="O764" t="s">
        <v>24</v>
      </c>
      <c r="P764" t="str">
        <f>IF(IPL_Matches_2008_2020[[#This Row],[winner]]=IPL_Matches_2008_2020[[#This Row],[toss_winner]],"Yes","No")</f>
        <v>Yes</v>
      </c>
    </row>
    <row r="765" spans="1:16" x14ac:dyDescent="0.3">
      <c r="A765">
        <v>1178410</v>
      </c>
      <c r="B765" t="s">
        <v>30</v>
      </c>
      <c r="C765" s="1">
        <v>43574</v>
      </c>
      <c r="D765">
        <v>2019</v>
      </c>
      <c r="E765" t="s">
        <v>128</v>
      </c>
      <c r="F765" t="s">
        <v>32</v>
      </c>
      <c r="G765" t="s">
        <v>33</v>
      </c>
      <c r="H765" t="s">
        <v>28</v>
      </c>
      <c r="I765" t="s">
        <v>33</v>
      </c>
      <c r="J765" t="s">
        <v>29</v>
      </c>
      <c r="K765" t="s">
        <v>28</v>
      </c>
      <c r="L765" t="s">
        <v>295</v>
      </c>
      <c r="M765" t="s">
        <v>246</v>
      </c>
      <c r="N765" t="s">
        <v>23</v>
      </c>
      <c r="O765" t="s">
        <v>24</v>
      </c>
      <c r="P765" t="str">
        <f>IF(IPL_Matches_2008_2020[[#This Row],[winner]]=IPL_Matches_2008_2020[[#This Row],[toss_winner]],"Yes","No")</f>
        <v>No</v>
      </c>
    </row>
    <row r="766" spans="1:16" x14ac:dyDescent="0.3">
      <c r="A766">
        <v>1178414</v>
      </c>
      <c r="B766" t="s">
        <v>143</v>
      </c>
      <c r="C766" s="1">
        <v>43576</v>
      </c>
      <c r="D766">
        <v>2019</v>
      </c>
      <c r="E766" t="s">
        <v>190</v>
      </c>
      <c r="F766" t="s">
        <v>144</v>
      </c>
      <c r="G766" t="s">
        <v>28</v>
      </c>
      <c r="H766" t="s">
        <v>45</v>
      </c>
      <c r="I766" t="s">
        <v>45</v>
      </c>
      <c r="J766" t="s">
        <v>29</v>
      </c>
      <c r="K766" t="s">
        <v>28</v>
      </c>
      <c r="L766" t="s">
        <v>295</v>
      </c>
      <c r="M766" t="s">
        <v>283</v>
      </c>
      <c r="N766" t="s">
        <v>23</v>
      </c>
      <c r="O766" t="s">
        <v>24</v>
      </c>
      <c r="P766" t="str">
        <f>IF(IPL_Matches_2008_2020[[#This Row],[winner]]=IPL_Matches_2008_2020[[#This Row],[toss_winner]],"Yes","No")</f>
        <v>No</v>
      </c>
    </row>
    <row r="767" spans="1:16" x14ac:dyDescent="0.3">
      <c r="A767">
        <v>1178417</v>
      </c>
      <c r="B767" t="s">
        <v>143</v>
      </c>
      <c r="C767" s="1">
        <v>43579</v>
      </c>
      <c r="D767">
        <v>2019</v>
      </c>
      <c r="E767" t="s">
        <v>75</v>
      </c>
      <c r="F767" t="s">
        <v>144</v>
      </c>
      <c r="G767" t="s">
        <v>28</v>
      </c>
      <c r="H767" t="s">
        <v>19</v>
      </c>
      <c r="I767" t="s">
        <v>19</v>
      </c>
      <c r="J767" t="s">
        <v>29</v>
      </c>
      <c r="K767" t="s">
        <v>28</v>
      </c>
      <c r="L767" t="s">
        <v>295</v>
      </c>
      <c r="M767" t="s">
        <v>345</v>
      </c>
      <c r="N767" t="s">
        <v>23</v>
      </c>
      <c r="O767" t="s">
        <v>24</v>
      </c>
      <c r="P767" t="str">
        <f>IF(IPL_Matches_2008_2020[[#This Row],[winner]]=IPL_Matches_2008_2020[[#This Row],[toss_winner]],"Yes","No")</f>
        <v>No</v>
      </c>
    </row>
    <row r="768" spans="1:16" x14ac:dyDescent="0.3">
      <c r="A768">
        <v>1178419</v>
      </c>
      <c r="B768" t="s">
        <v>68</v>
      </c>
      <c r="C768" s="1">
        <v>43581</v>
      </c>
      <c r="D768">
        <v>2019</v>
      </c>
      <c r="E768" t="s">
        <v>55</v>
      </c>
      <c r="F768" t="s">
        <v>70</v>
      </c>
      <c r="G768" t="s">
        <v>45</v>
      </c>
      <c r="H768" t="s">
        <v>64</v>
      </c>
      <c r="I768" t="s">
        <v>45</v>
      </c>
      <c r="J768" t="s">
        <v>29</v>
      </c>
      <c r="K768" t="s">
        <v>64</v>
      </c>
      <c r="L768" t="s">
        <v>295</v>
      </c>
      <c r="M768" t="s">
        <v>375</v>
      </c>
      <c r="N768" t="s">
        <v>23</v>
      </c>
      <c r="O768" t="s">
        <v>24</v>
      </c>
      <c r="P768" t="str">
        <f>IF(IPL_Matches_2008_2020[[#This Row],[winner]]=IPL_Matches_2008_2020[[#This Row],[toss_winner]],"Yes","No")</f>
        <v>No</v>
      </c>
    </row>
    <row r="769" spans="1:16" x14ac:dyDescent="0.3">
      <c r="A769">
        <v>1178421</v>
      </c>
      <c r="B769" t="s">
        <v>94</v>
      </c>
      <c r="C769" s="1">
        <v>43583</v>
      </c>
      <c r="D769">
        <v>2019</v>
      </c>
      <c r="E769" t="s">
        <v>202</v>
      </c>
      <c r="F769" t="s">
        <v>96</v>
      </c>
      <c r="G769" t="s">
        <v>151</v>
      </c>
      <c r="H769" t="s">
        <v>28</v>
      </c>
      <c r="I769" t="s">
        <v>151</v>
      </c>
      <c r="J769" t="s">
        <v>20</v>
      </c>
      <c r="K769" t="s">
        <v>151</v>
      </c>
      <c r="L769" t="s">
        <v>295</v>
      </c>
      <c r="M769" t="s">
        <v>298</v>
      </c>
      <c r="N769" t="s">
        <v>23</v>
      </c>
      <c r="O769" t="s">
        <v>24</v>
      </c>
      <c r="P769" t="str">
        <f>IF(IPL_Matches_2008_2020[[#This Row],[winner]]=IPL_Matches_2008_2020[[#This Row],[toss_winner]],"Yes","No")</f>
        <v>Yes</v>
      </c>
    </row>
    <row r="770" spans="1:16" x14ac:dyDescent="0.3">
      <c r="A770">
        <v>1178422</v>
      </c>
      <c r="B770" t="s">
        <v>30</v>
      </c>
      <c r="C770" s="1">
        <v>43583</v>
      </c>
      <c r="D770">
        <v>2019</v>
      </c>
      <c r="E770" t="s">
        <v>150</v>
      </c>
      <c r="F770" t="s">
        <v>32</v>
      </c>
      <c r="G770" t="s">
        <v>33</v>
      </c>
      <c r="H770" t="s">
        <v>64</v>
      </c>
      <c r="I770" t="s">
        <v>64</v>
      </c>
      <c r="J770" t="s">
        <v>29</v>
      </c>
      <c r="K770" t="s">
        <v>33</v>
      </c>
      <c r="L770" t="s">
        <v>295</v>
      </c>
      <c r="M770" t="s">
        <v>300</v>
      </c>
      <c r="N770" t="s">
        <v>23</v>
      </c>
      <c r="O770" t="s">
        <v>24</v>
      </c>
      <c r="P770" t="str">
        <f>IF(IPL_Matches_2008_2020[[#This Row],[winner]]=IPL_Matches_2008_2020[[#This Row],[toss_winner]],"Yes","No")</f>
        <v>No</v>
      </c>
    </row>
    <row r="771" spans="1:16" x14ac:dyDescent="0.3">
      <c r="A771">
        <v>1178423</v>
      </c>
      <c r="B771" t="s">
        <v>81</v>
      </c>
      <c r="C771" s="1">
        <v>43584</v>
      </c>
      <c r="D771">
        <v>2019</v>
      </c>
      <c r="E771" t="s">
        <v>114</v>
      </c>
      <c r="F771" t="s">
        <v>83</v>
      </c>
      <c r="G771" t="s">
        <v>101</v>
      </c>
      <c r="H771" t="s">
        <v>19</v>
      </c>
      <c r="I771" t="s">
        <v>19</v>
      </c>
      <c r="J771" t="s">
        <v>29</v>
      </c>
      <c r="K771" t="s">
        <v>101</v>
      </c>
      <c r="L771" t="s">
        <v>295</v>
      </c>
      <c r="M771" t="s">
        <v>309</v>
      </c>
      <c r="N771" t="s">
        <v>23</v>
      </c>
      <c r="O771" t="s">
        <v>24</v>
      </c>
      <c r="P771" t="str">
        <f>IF(IPL_Matches_2008_2020[[#This Row],[winner]]=IPL_Matches_2008_2020[[#This Row],[toss_winner]],"Yes","No")</f>
        <v>No</v>
      </c>
    </row>
    <row r="772" spans="1:16" x14ac:dyDescent="0.3">
      <c r="A772">
        <v>1178425</v>
      </c>
      <c r="B772" t="s">
        <v>68</v>
      </c>
      <c r="C772" s="1">
        <v>43586</v>
      </c>
      <c r="D772">
        <v>2019</v>
      </c>
      <c r="E772" t="s">
        <v>72</v>
      </c>
      <c r="F772" t="s">
        <v>70</v>
      </c>
      <c r="G772" t="s">
        <v>45</v>
      </c>
      <c r="H772" t="s">
        <v>151</v>
      </c>
      <c r="I772" t="s">
        <v>151</v>
      </c>
      <c r="J772" t="s">
        <v>29</v>
      </c>
      <c r="K772" t="s">
        <v>45</v>
      </c>
      <c r="L772" t="s">
        <v>295</v>
      </c>
      <c r="M772" t="s">
        <v>403</v>
      </c>
      <c r="N772" t="s">
        <v>23</v>
      </c>
      <c r="O772" t="s">
        <v>24</v>
      </c>
      <c r="P772" t="str">
        <f>IF(IPL_Matches_2008_2020[[#This Row],[winner]]=IPL_Matches_2008_2020[[#This Row],[toss_winner]],"Yes","No")</f>
        <v>No</v>
      </c>
    </row>
    <row r="773" spans="1:16" x14ac:dyDescent="0.3">
      <c r="A773">
        <v>1181768</v>
      </c>
      <c r="B773" t="s">
        <v>81</v>
      </c>
      <c r="C773" s="1">
        <v>43597</v>
      </c>
      <c r="D773">
        <v>2019</v>
      </c>
      <c r="E773" t="s">
        <v>285</v>
      </c>
      <c r="F773" t="s">
        <v>83</v>
      </c>
      <c r="G773" t="s">
        <v>64</v>
      </c>
      <c r="H773" t="s">
        <v>45</v>
      </c>
      <c r="I773" t="s">
        <v>64</v>
      </c>
      <c r="J773" t="s">
        <v>20</v>
      </c>
      <c r="K773" t="s">
        <v>64</v>
      </c>
      <c r="L773" t="s">
        <v>295</v>
      </c>
      <c r="M773" t="s">
        <v>283</v>
      </c>
      <c r="N773" t="s">
        <v>23</v>
      </c>
      <c r="O773" t="s">
        <v>24</v>
      </c>
      <c r="P773" t="str">
        <f>IF(IPL_Matches_2008_2020[[#This Row],[winner]]=IPL_Matches_2008_2020[[#This Row],[toss_winner]],"Yes","No")</f>
        <v>Yes</v>
      </c>
    </row>
    <row r="774" spans="1:16" x14ac:dyDescent="0.3">
      <c r="A774">
        <v>1216496</v>
      </c>
      <c r="B774" t="s">
        <v>239</v>
      </c>
      <c r="C774" s="1">
        <v>44096</v>
      </c>
      <c r="D774">
        <v>2020</v>
      </c>
      <c r="E774" t="s">
        <v>275</v>
      </c>
      <c r="F774" t="s">
        <v>108</v>
      </c>
      <c r="G774" t="s">
        <v>18</v>
      </c>
      <c r="H774" t="s">
        <v>45</v>
      </c>
      <c r="I774" t="s">
        <v>45</v>
      </c>
      <c r="J774" t="s">
        <v>29</v>
      </c>
      <c r="K774" t="s">
        <v>18</v>
      </c>
      <c r="L774" t="s">
        <v>295</v>
      </c>
      <c r="M774" t="s">
        <v>298</v>
      </c>
      <c r="N774" t="s">
        <v>23</v>
      </c>
      <c r="O774" t="s">
        <v>24</v>
      </c>
      <c r="P774" t="str">
        <f>IF(IPL_Matches_2008_2020[[#This Row],[winner]]=IPL_Matches_2008_2020[[#This Row],[toss_winner]],"Yes","No")</f>
        <v>No</v>
      </c>
    </row>
    <row r="775" spans="1:16" x14ac:dyDescent="0.3">
      <c r="A775">
        <v>1216497</v>
      </c>
      <c r="B775" t="s">
        <v>103</v>
      </c>
      <c r="C775" s="1">
        <v>44128</v>
      </c>
      <c r="D775">
        <v>2020</v>
      </c>
      <c r="E775" t="s">
        <v>419</v>
      </c>
      <c r="F775" t="s">
        <v>105</v>
      </c>
      <c r="G775" t="s">
        <v>33</v>
      </c>
      <c r="H775" t="s">
        <v>151</v>
      </c>
      <c r="I775" t="s">
        <v>151</v>
      </c>
      <c r="J775" t="s">
        <v>29</v>
      </c>
      <c r="K775" t="s">
        <v>33</v>
      </c>
      <c r="L775" t="s">
        <v>295</v>
      </c>
      <c r="M775" t="s">
        <v>373</v>
      </c>
      <c r="N775" t="s">
        <v>23</v>
      </c>
      <c r="O775" t="s">
        <v>24</v>
      </c>
      <c r="P775" t="str">
        <f>IF(IPL_Matches_2008_2020[[#This Row],[winner]]=IPL_Matches_2008_2020[[#This Row],[toss_winner]],"Yes","No")</f>
        <v>No</v>
      </c>
    </row>
    <row r="776" spans="1:16" x14ac:dyDescent="0.3">
      <c r="A776">
        <v>1216498</v>
      </c>
      <c r="B776" t="s">
        <v>155</v>
      </c>
      <c r="C776" s="1">
        <v>44128</v>
      </c>
      <c r="D776">
        <v>2020</v>
      </c>
      <c r="E776" t="s">
        <v>420</v>
      </c>
      <c r="F776" t="s">
        <v>157</v>
      </c>
      <c r="G776" t="s">
        <v>19</v>
      </c>
      <c r="H776" t="s">
        <v>101</v>
      </c>
      <c r="I776" t="s">
        <v>101</v>
      </c>
      <c r="J776" t="s">
        <v>29</v>
      </c>
      <c r="K776" t="s">
        <v>19</v>
      </c>
      <c r="L776" t="s">
        <v>295</v>
      </c>
      <c r="M776" t="s">
        <v>297</v>
      </c>
      <c r="N776" t="s">
        <v>23</v>
      </c>
      <c r="O776" t="s">
        <v>24</v>
      </c>
      <c r="P776" t="str">
        <f>IF(IPL_Matches_2008_2020[[#This Row],[winner]]=IPL_Matches_2008_2020[[#This Row],[toss_winner]],"Yes","No")</f>
        <v>No</v>
      </c>
    </row>
    <row r="777" spans="1:16" x14ac:dyDescent="0.3">
      <c r="A777">
        <v>1216500</v>
      </c>
      <c r="B777" t="s">
        <v>239</v>
      </c>
      <c r="C777" s="1">
        <v>44113</v>
      </c>
      <c r="D777">
        <v>2020</v>
      </c>
      <c r="E777" t="s">
        <v>261</v>
      </c>
      <c r="F777" t="s">
        <v>108</v>
      </c>
      <c r="G777" t="s">
        <v>151</v>
      </c>
      <c r="H777" t="s">
        <v>18</v>
      </c>
      <c r="I777" t="s">
        <v>18</v>
      </c>
      <c r="J777" t="s">
        <v>29</v>
      </c>
      <c r="K777" t="s">
        <v>151</v>
      </c>
      <c r="L777" t="s">
        <v>295</v>
      </c>
      <c r="M777" t="s">
        <v>375</v>
      </c>
      <c r="N777" t="s">
        <v>23</v>
      </c>
      <c r="O777" t="s">
        <v>24</v>
      </c>
      <c r="P777" t="str">
        <f>IF(IPL_Matches_2008_2020[[#This Row],[winner]]=IPL_Matches_2008_2020[[#This Row],[toss_winner]],"Yes","No")</f>
        <v>No</v>
      </c>
    </row>
    <row r="778" spans="1:16" x14ac:dyDescent="0.3">
      <c r="A778">
        <v>1216501</v>
      </c>
      <c r="B778" t="s">
        <v>103</v>
      </c>
      <c r="C778" s="1">
        <v>44111</v>
      </c>
      <c r="D778">
        <v>2020</v>
      </c>
      <c r="E778" t="s">
        <v>286</v>
      </c>
      <c r="F778" t="s">
        <v>105</v>
      </c>
      <c r="G778" t="s">
        <v>33</v>
      </c>
      <c r="H778" t="s">
        <v>45</v>
      </c>
      <c r="I778" t="s">
        <v>33</v>
      </c>
      <c r="J778" t="s">
        <v>20</v>
      </c>
      <c r="K778" t="s">
        <v>33</v>
      </c>
      <c r="L778" t="s">
        <v>295</v>
      </c>
      <c r="M778" t="s">
        <v>246</v>
      </c>
      <c r="N778" t="s">
        <v>23</v>
      </c>
      <c r="O778" t="s">
        <v>24</v>
      </c>
      <c r="P778" t="str">
        <f>IF(IPL_Matches_2008_2020[[#This Row],[winner]]=IPL_Matches_2008_2020[[#This Row],[toss_winner]],"Yes","No")</f>
        <v>Yes</v>
      </c>
    </row>
    <row r="779" spans="1:16" x14ac:dyDescent="0.3">
      <c r="A779">
        <v>1216503</v>
      </c>
      <c r="B779" t="s">
        <v>103</v>
      </c>
      <c r="C779" s="1">
        <v>44105</v>
      </c>
      <c r="D779">
        <v>2020</v>
      </c>
      <c r="E779" t="s">
        <v>189</v>
      </c>
      <c r="F779" t="s">
        <v>105</v>
      </c>
      <c r="G779" t="s">
        <v>64</v>
      </c>
      <c r="H779" t="s">
        <v>19</v>
      </c>
      <c r="I779" t="s">
        <v>19</v>
      </c>
      <c r="J779" t="s">
        <v>29</v>
      </c>
      <c r="K779" t="s">
        <v>64</v>
      </c>
      <c r="L779" t="s">
        <v>295</v>
      </c>
      <c r="M779" t="s">
        <v>359</v>
      </c>
      <c r="N779" t="s">
        <v>23</v>
      </c>
      <c r="O779" t="s">
        <v>24</v>
      </c>
      <c r="P779" t="str">
        <f>IF(IPL_Matches_2008_2020[[#This Row],[winner]]=IPL_Matches_2008_2020[[#This Row],[toss_winner]],"Yes","No")</f>
        <v>No</v>
      </c>
    </row>
    <row r="780" spans="1:16" x14ac:dyDescent="0.3">
      <c r="A780">
        <v>1216504</v>
      </c>
      <c r="B780" t="s">
        <v>155</v>
      </c>
      <c r="C780" s="1">
        <v>44104</v>
      </c>
      <c r="D780">
        <v>2020</v>
      </c>
      <c r="E780" t="s">
        <v>421</v>
      </c>
      <c r="F780" t="s">
        <v>157</v>
      </c>
      <c r="G780" t="s">
        <v>33</v>
      </c>
      <c r="H780" t="s">
        <v>18</v>
      </c>
      <c r="I780" t="s">
        <v>18</v>
      </c>
      <c r="J780" t="s">
        <v>29</v>
      </c>
      <c r="K780" t="s">
        <v>33</v>
      </c>
      <c r="L780" t="s">
        <v>295</v>
      </c>
      <c r="M780" t="s">
        <v>351</v>
      </c>
      <c r="N780" t="s">
        <v>23</v>
      </c>
      <c r="O780" t="s">
        <v>24</v>
      </c>
      <c r="P780" t="str">
        <f>IF(IPL_Matches_2008_2020[[#This Row],[winner]]=IPL_Matches_2008_2020[[#This Row],[toss_winner]],"Yes","No")</f>
        <v>No</v>
      </c>
    </row>
    <row r="781" spans="1:16" x14ac:dyDescent="0.3">
      <c r="A781">
        <v>1216508</v>
      </c>
      <c r="B781" t="s">
        <v>103</v>
      </c>
      <c r="C781" s="1">
        <v>44097</v>
      </c>
      <c r="D781">
        <v>2020</v>
      </c>
      <c r="E781" t="s">
        <v>55</v>
      </c>
      <c r="F781" t="s">
        <v>105</v>
      </c>
      <c r="G781" t="s">
        <v>64</v>
      </c>
      <c r="H781" t="s">
        <v>33</v>
      </c>
      <c r="I781" t="s">
        <v>33</v>
      </c>
      <c r="J781" t="s">
        <v>29</v>
      </c>
      <c r="K781" t="s">
        <v>64</v>
      </c>
      <c r="L781" t="s">
        <v>295</v>
      </c>
      <c r="M781" t="s">
        <v>422</v>
      </c>
      <c r="N781" t="s">
        <v>23</v>
      </c>
      <c r="O781" t="s">
        <v>24</v>
      </c>
      <c r="P781" t="str">
        <f>IF(IPL_Matches_2008_2020[[#This Row],[winner]]=IPL_Matches_2008_2020[[#This Row],[toss_winner]],"Yes","No")</f>
        <v>No</v>
      </c>
    </row>
    <row r="782" spans="1:16" x14ac:dyDescent="0.3">
      <c r="A782">
        <v>1216510</v>
      </c>
      <c r="B782" t="s">
        <v>155</v>
      </c>
      <c r="C782" s="1">
        <v>44098</v>
      </c>
      <c r="D782">
        <v>2020</v>
      </c>
      <c r="E782" t="s">
        <v>142</v>
      </c>
      <c r="F782" t="s">
        <v>157</v>
      </c>
      <c r="G782" t="s">
        <v>19</v>
      </c>
      <c r="H782" t="s">
        <v>28</v>
      </c>
      <c r="I782" t="s">
        <v>28</v>
      </c>
      <c r="J782" t="s">
        <v>29</v>
      </c>
      <c r="K782" t="s">
        <v>19</v>
      </c>
      <c r="L782" t="s">
        <v>295</v>
      </c>
      <c r="M782" t="s">
        <v>395</v>
      </c>
      <c r="N782" t="s">
        <v>23</v>
      </c>
      <c r="O782" t="s">
        <v>24</v>
      </c>
      <c r="P782" t="str">
        <f>IF(IPL_Matches_2008_2020[[#This Row],[winner]]=IPL_Matches_2008_2020[[#This Row],[toss_winner]],"Yes","No")</f>
        <v>No</v>
      </c>
    </row>
    <row r="783" spans="1:16" x14ac:dyDescent="0.3">
      <c r="A783">
        <v>1216511</v>
      </c>
      <c r="B783" t="s">
        <v>103</v>
      </c>
      <c r="C783" s="1">
        <v>44110</v>
      </c>
      <c r="D783">
        <v>2020</v>
      </c>
      <c r="E783" t="s">
        <v>146</v>
      </c>
      <c r="F783" t="s">
        <v>105</v>
      </c>
      <c r="G783" t="s">
        <v>64</v>
      </c>
      <c r="H783" t="s">
        <v>18</v>
      </c>
      <c r="I783" t="s">
        <v>64</v>
      </c>
      <c r="J783" t="s">
        <v>20</v>
      </c>
      <c r="K783" t="s">
        <v>64</v>
      </c>
      <c r="L783" t="s">
        <v>295</v>
      </c>
      <c r="M783" t="s">
        <v>353</v>
      </c>
      <c r="N783" t="s">
        <v>23</v>
      </c>
      <c r="O783" t="s">
        <v>24</v>
      </c>
      <c r="P783" t="str">
        <f>IF(IPL_Matches_2008_2020[[#This Row],[winner]]=IPL_Matches_2008_2020[[#This Row],[toss_winner]],"Yes","No")</f>
        <v>Yes</v>
      </c>
    </row>
    <row r="784" spans="1:16" x14ac:dyDescent="0.3">
      <c r="A784">
        <v>1216515</v>
      </c>
      <c r="B784" t="s">
        <v>239</v>
      </c>
      <c r="C784" s="1">
        <v>44107</v>
      </c>
      <c r="D784">
        <v>2020</v>
      </c>
      <c r="E784" t="s">
        <v>238</v>
      </c>
      <c r="F784" t="s">
        <v>108</v>
      </c>
      <c r="G784" t="s">
        <v>151</v>
      </c>
      <c r="H784" t="s">
        <v>33</v>
      </c>
      <c r="I784" t="s">
        <v>33</v>
      </c>
      <c r="J784" t="s">
        <v>29</v>
      </c>
      <c r="K784" t="s">
        <v>151</v>
      </c>
      <c r="L784" t="s">
        <v>295</v>
      </c>
      <c r="M784" t="s">
        <v>312</v>
      </c>
      <c r="N784" t="s">
        <v>23</v>
      </c>
      <c r="O784" t="s">
        <v>24</v>
      </c>
      <c r="P784" t="str">
        <f>IF(IPL_Matches_2008_2020[[#This Row],[winner]]=IPL_Matches_2008_2020[[#This Row],[toss_winner]],"Yes","No")</f>
        <v>No</v>
      </c>
    </row>
    <row r="785" spans="1:16" x14ac:dyDescent="0.3">
      <c r="A785">
        <v>1216516</v>
      </c>
      <c r="B785" t="s">
        <v>155</v>
      </c>
      <c r="C785" s="1">
        <v>44106</v>
      </c>
      <c r="D785">
        <v>2020</v>
      </c>
      <c r="E785" t="s">
        <v>423</v>
      </c>
      <c r="F785" t="s">
        <v>157</v>
      </c>
      <c r="G785" t="s">
        <v>101</v>
      </c>
      <c r="H785" t="s">
        <v>45</v>
      </c>
      <c r="I785" t="s">
        <v>101</v>
      </c>
      <c r="J785" t="s">
        <v>20</v>
      </c>
      <c r="K785" t="s">
        <v>101</v>
      </c>
      <c r="L785" t="s">
        <v>295</v>
      </c>
      <c r="M785" t="s">
        <v>161</v>
      </c>
      <c r="N785" t="s">
        <v>23</v>
      </c>
      <c r="O785" t="s">
        <v>24</v>
      </c>
      <c r="P785" t="str">
        <f>IF(IPL_Matches_2008_2020[[#This Row],[winner]]=IPL_Matches_2008_2020[[#This Row],[toss_winner]],"Yes","No")</f>
        <v>Yes</v>
      </c>
    </row>
    <row r="786" spans="1:16" x14ac:dyDescent="0.3">
      <c r="A786">
        <v>1216519</v>
      </c>
      <c r="B786" t="s">
        <v>155</v>
      </c>
      <c r="C786" s="1">
        <v>44109</v>
      </c>
      <c r="D786">
        <v>2020</v>
      </c>
      <c r="E786" t="s">
        <v>279</v>
      </c>
      <c r="F786" t="s">
        <v>157</v>
      </c>
      <c r="G786" t="s">
        <v>151</v>
      </c>
      <c r="H786" t="s">
        <v>28</v>
      </c>
      <c r="I786" t="s">
        <v>28</v>
      </c>
      <c r="J786" t="s">
        <v>29</v>
      </c>
      <c r="K786" t="s">
        <v>151</v>
      </c>
      <c r="L786" t="s">
        <v>295</v>
      </c>
      <c r="M786" t="s">
        <v>373</v>
      </c>
      <c r="N786" t="s">
        <v>23</v>
      </c>
      <c r="O786" t="s">
        <v>24</v>
      </c>
      <c r="P786" t="str">
        <f>IF(IPL_Matches_2008_2020[[#This Row],[winner]]=IPL_Matches_2008_2020[[#This Row],[toss_winner]],"Yes","No")</f>
        <v>No</v>
      </c>
    </row>
    <row r="787" spans="1:16" x14ac:dyDescent="0.3">
      <c r="A787">
        <v>1216523</v>
      </c>
      <c r="B787" t="s">
        <v>103</v>
      </c>
      <c r="C787" s="1">
        <v>44114</v>
      </c>
      <c r="D787">
        <v>2020</v>
      </c>
      <c r="E787" t="s">
        <v>85</v>
      </c>
      <c r="F787" t="s">
        <v>105</v>
      </c>
      <c r="G787" t="s">
        <v>33</v>
      </c>
      <c r="H787" t="s">
        <v>19</v>
      </c>
      <c r="I787" t="s">
        <v>33</v>
      </c>
      <c r="J787" t="s">
        <v>20</v>
      </c>
      <c r="K787" t="s">
        <v>33</v>
      </c>
      <c r="L787" t="s">
        <v>295</v>
      </c>
      <c r="M787" t="s">
        <v>258</v>
      </c>
      <c r="N787" t="s">
        <v>23</v>
      </c>
      <c r="O787" t="s">
        <v>24</v>
      </c>
      <c r="P787" t="str">
        <f>IF(IPL_Matches_2008_2020[[#This Row],[winner]]=IPL_Matches_2008_2020[[#This Row],[toss_winner]],"Yes","No")</f>
        <v>Yes</v>
      </c>
    </row>
    <row r="788" spans="1:16" x14ac:dyDescent="0.3">
      <c r="A788">
        <v>1216524</v>
      </c>
      <c r="B788" t="s">
        <v>155</v>
      </c>
      <c r="C788" s="1">
        <v>44131</v>
      </c>
      <c r="D788">
        <v>2020</v>
      </c>
      <c r="E788" t="s">
        <v>109</v>
      </c>
      <c r="F788" t="s">
        <v>157</v>
      </c>
      <c r="G788" t="s">
        <v>101</v>
      </c>
      <c r="H788" t="s">
        <v>151</v>
      </c>
      <c r="I788" t="s">
        <v>151</v>
      </c>
      <c r="J788" t="s">
        <v>29</v>
      </c>
      <c r="K788" t="s">
        <v>101</v>
      </c>
      <c r="L788" t="s">
        <v>295</v>
      </c>
      <c r="M788" t="s">
        <v>424</v>
      </c>
      <c r="N788" t="s">
        <v>23</v>
      </c>
      <c r="O788" t="s">
        <v>24</v>
      </c>
      <c r="P788" t="str">
        <f>IF(IPL_Matches_2008_2020[[#This Row],[winner]]=IPL_Matches_2008_2020[[#This Row],[toss_winner]],"Yes","No")</f>
        <v>No</v>
      </c>
    </row>
    <row r="789" spans="1:16" x14ac:dyDescent="0.3">
      <c r="A789">
        <v>1216525</v>
      </c>
      <c r="B789" t="s">
        <v>155</v>
      </c>
      <c r="C789" s="1">
        <v>44114</v>
      </c>
      <c r="D789">
        <v>2020</v>
      </c>
      <c r="E789" t="s">
        <v>128</v>
      </c>
      <c r="F789" t="s">
        <v>157</v>
      </c>
      <c r="G789" t="s">
        <v>28</v>
      </c>
      <c r="H789" t="s">
        <v>45</v>
      </c>
      <c r="I789" t="s">
        <v>28</v>
      </c>
      <c r="J789" t="s">
        <v>20</v>
      </c>
      <c r="K789" t="s">
        <v>28</v>
      </c>
      <c r="L789" t="s">
        <v>295</v>
      </c>
      <c r="M789" t="s">
        <v>351</v>
      </c>
      <c r="N789" t="s">
        <v>23</v>
      </c>
      <c r="O789" t="s">
        <v>24</v>
      </c>
      <c r="P789" t="str">
        <f>IF(IPL_Matches_2008_2020[[#This Row],[winner]]=IPL_Matches_2008_2020[[#This Row],[toss_winner]],"Yes","No")</f>
        <v>Yes</v>
      </c>
    </row>
    <row r="790" spans="1:16" x14ac:dyDescent="0.3">
      <c r="A790">
        <v>1216528</v>
      </c>
      <c r="B790" t="s">
        <v>155</v>
      </c>
      <c r="C790" s="1">
        <v>44117</v>
      </c>
      <c r="D790">
        <v>2020</v>
      </c>
      <c r="E790" t="s">
        <v>147</v>
      </c>
      <c r="F790" t="s">
        <v>157</v>
      </c>
      <c r="G790" t="s">
        <v>45</v>
      </c>
      <c r="H790" t="s">
        <v>101</v>
      </c>
      <c r="I790" t="s">
        <v>45</v>
      </c>
      <c r="J790" t="s">
        <v>20</v>
      </c>
      <c r="K790" t="s">
        <v>45</v>
      </c>
      <c r="L790" t="s">
        <v>295</v>
      </c>
      <c r="M790" t="s">
        <v>361</v>
      </c>
      <c r="N790" t="s">
        <v>23</v>
      </c>
      <c r="O790" t="s">
        <v>24</v>
      </c>
      <c r="P790" t="str">
        <f>IF(IPL_Matches_2008_2020[[#This Row],[winner]]=IPL_Matches_2008_2020[[#This Row],[toss_winner]],"Yes","No")</f>
        <v>Yes</v>
      </c>
    </row>
    <row r="791" spans="1:16" x14ac:dyDescent="0.3">
      <c r="A791">
        <v>1216530</v>
      </c>
      <c r="B791" t="s">
        <v>155</v>
      </c>
      <c r="C791" s="1">
        <v>44136</v>
      </c>
      <c r="D791">
        <v>2020</v>
      </c>
      <c r="E791" t="s">
        <v>425</v>
      </c>
      <c r="F791" t="s">
        <v>157</v>
      </c>
      <c r="G791" t="s">
        <v>33</v>
      </c>
      <c r="H791" t="s">
        <v>18</v>
      </c>
      <c r="I791" t="s">
        <v>18</v>
      </c>
      <c r="J791" t="s">
        <v>29</v>
      </c>
      <c r="K791" t="s">
        <v>33</v>
      </c>
      <c r="L791" t="s">
        <v>295</v>
      </c>
      <c r="M791" t="s">
        <v>385</v>
      </c>
      <c r="N791" t="s">
        <v>23</v>
      </c>
      <c r="O791" t="s">
        <v>24</v>
      </c>
      <c r="P791" t="str">
        <f>IF(IPL_Matches_2008_2020[[#This Row],[winner]]=IPL_Matches_2008_2020[[#This Row],[toss_winner]],"Yes","No")</f>
        <v>No</v>
      </c>
    </row>
    <row r="792" spans="1:16" x14ac:dyDescent="0.3">
      <c r="A792">
        <v>1216532</v>
      </c>
      <c r="B792" t="s">
        <v>103</v>
      </c>
      <c r="C792" s="1">
        <v>44103</v>
      </c>
      <c r="D792">
        <v>2020</v>
      </c>
      <c r="E792" t="s">
        <v>204</v>
      </c>
      <c r="F792" t="s">
        <v>105</v>
      </c>
      <c r="G792" t="s">
        <v>101</v>
      </c>
      <c r="H792" t="s">
        <v>151</v>
      </c>
      <c r="I792" t="s">
        <v>151</v>
      </c>
      <c r="J792" t="s">
        <v>29</v>
      </c>
      <c r="K792" t="s">
        <v>101</v>
      </c>
      <c r="L792" t="s">
        <v>295</v>
      </c>
      <c r="M792" t="s">
        <v>384</v>
      </c>
      <c r="N792" t="s">
        <v>23</v>
      </c>
      <c r="O792" t="s">
        <v>24</v>
      </c>
      <c r="P792" t="str">
        <f>IF(IPL_Matches_2008_2020[[#This Row],[winner]]=IPL_Matches_2008_2020[[#This Row],[toss_winner]],"Yes","No")</f>
        <v>No</v>
      </c>
    </row>
    <row r="793" spans="1:16" x14ac:dyDescent="0.3">
      <c r="A793">
        <v>1216534</v>
      </c>
      <c r="B793" t="s">
        <v>155</v>
      </c>
      <c r="C793" s="1">
        <v>44095</v>
      </c>
      <c r="D793">
        <v>2020</v>
      </c>
      <c r="E793" t="s">
        <v>277</v>
      </c>
      <c r="F793" t="s">
        <v>157</v>
      </c>
      <c r="G793" t="s">
        <v>28</v>
      </c>
      <c r="H793" t="s">
        <v>101</v>
      </c>
      <c r="I793" t="s">
        <v>101</v>
      </c>
      <c r="J793" t="s">
        <v>29</v>
      </c>
      <c r="K793" t="s">
        <v>28</v>
      </c>
      <c r="L793" t="s">
        <v>295</v>
      </c>
      <c r="M793" t="s">
        <v>246</v>
      </c>
      <c r="N793" t="s">
        <v>23</v>
      </c>
      <c r="O793" t="s">
        <v>24</v>
      </c>
      <c r="P793" t="str">
        <f>IF(IPL_Matches_2008_2020[[#This Row],[winner]]=IPL_Matches_2008_2020[[#This Row],[toss_winner]],"Yes","No")</f>
        <v>No</v>
      </c>
    </row>
    <row r="794" spans="1:16" x14ac:dyDescent="0.3">
      <c r="A794">
        <v>1216538</v>
      </c>
      <c r="B794" t="s">
        <v>239</v>
      </c>
      <c r="C794" s="1">
        <v>44108</v>
      </c>
      <c r="D794">
        <v>2020</v>
      </c>
      <c r="E794" t="s">
        <v>241</v>
      </c>
      <c r="F794" t="s">
        <v>108</v>
      </c>
      <c r="G794" t="s">
        <v>64</v>
      </c>
      <c r="H794" t="s">
        <v>101</v>
      </c>
      <c r="I794" t="s">
        <v>64</v>
      </c>
      <c r="J794" t="s">
        <v>20</v>
      </c>
      <c r="K794" t="s">
        <v>64</v>
      </c>
      <c r="L794" t="s">
        <v>295</v>
      </c>
      <c r="M794" t="s">
        <v>300</v>
      </c>
      <c r="N794" t="s">
        <v>23</v>
      </c>
      <c r="O794" t="s">
        <v>24</v>
      </c>
      <c r="P794" t="str">
        <f>IF(IPL_Matches_2008_2020[[#This Row],[winner]]=IPL_Matches_2008_2020[[#This Row],[toss_winner]],"Yes","No")</f>
        <v>Yes</v>
      </c>
    </row>
    <row r="795" spans="1:16" x14ac:dyDescent="0.3">
      <c r="A795">
        <v>1216539</v>
      </c>
      <c r="B795" t="s">
        <v>155</v>
      </c>
      <c r="C795" s="1">
        <v>44099</v>
      </c>
      <c r="D795">
        <v>2020</v>
      </c>
      <c r="E795" t="s">
        <v>426</v>
      </c>
      <c r="F795" t="s">
        <v>157</v>
      </c>
      <c r="G795" t="s">
        <v>151</v>
      </c>
      <c r="H795" t="s">
        <v>45</v>
      </c>
      <c r="I795" t="s">
        <v>45</v>
      </c>
      <c r="J795" t="s">
        <v>29</v>
      </c>
      <c r="K795" t="s">
        <v>151</v>
      </c>
      <c r="L795" t="s">
        <v>295</v>
      </c>
      <c r="M795" t="s">
        <v>380</v>
      </c>
      <c r="N795" t="s">
        <v>23</v>
      </c>
      <c r="O795" t="s">
        <v>24</v>
      </c>
      <c r="P795" t="str">
        <f>IF(IPL_Matches_2008_2020[[#This Row],[winner]]=IPL_Matches_2008_2020[[#This Row],[toss_winner]],"Yes","No")</f>
        <v>No</v>
      </c>
    </row>
    <row r="796" spans="1:16" x14ac:dyDescent="0.3">
      <c r="A796">
        <v>1216540</v>
      </c>
      <c r="B796" t="s">
        <v>239</v>
      </c>
      <c r="C796" s="1">
        <v>44116</v>
      </c>
      <c r="D796">
        <v>2020</v>
      </c>
      <c r="E796" t="s">
        <v>75</v>
      </c>
      <c r="F796" t="s">
        <v>108</v>
      </c>
      <c r="G796" t="s">
        <v>28</v>
      </c>
      <c r="H796" t="s">
        <v>33</v>
      </c>
      <c r="I796" t="s">
        <v>28</v>
      </c>
      <c r="J796" t="s">
        <v>20</v>
      </c>
      <c r="K796" t="s">
        <v>28</v>
      </c>
      <c r="L796" t="s">
        <v>295</v>
      </c>
      <c r="M796" t="s">
        <v>302</v>
      </c>
      <c r="N796" t="s">
        <v>23</v>
      </c>
      <c r="O796" t="s">
        <v>24</v>
      </c>
      <c r="P796" t="str">
        <f>IF(IPL_Matches_2008_2020[[#This Row],[winner]]=IPL_Matches_2008_2020[[#This Row],[toss_winner]],"Yes","No")</f>
        <v>Yes</v>
      </c>
    </row>
    <row r="797" spans="1:16" x14ac:dyDescent="0.3">
      <c r="A797">
        <v>1216542</v>
      </c>
      <c r="B797" t="s">
        <v>155</v>
      </c>
      <c r="C797" s="1">
        <v>44112</v>
      </c>
      <c r="D797">
        <v>2020</v>
      </c>
      <c r="E797" t="s">
        <v>235</v>
      </c>
      <c r="F797" t="s">
        <v>157</v>
      </c>
      <c r="G797" t="s">
        <v>101</v>
      </c>
      <c r="H797" t="s">
        <v>19</v>
      </c>
      <c r="I797" t="s">
        <v>101</v>
      </c>
      <c r="J797" t="s">
        <v>20</v>
      </c>
      <c r="K797" t="s">
        <v>101</v>
      </c>
      <c r="L797" t="s">
        <v>295</v>
      </c>
      <c r="M797" t="s">
        <v>427</v>
      </c>
      <c r="N797" t="s">
        <v>23</v>
      </c>
      <c r="O797" t="s">
        <v>24</v>
      </c>
      <c r="P797" t="str">
        <f>IF(IPL_Matches_2008_2020[[#This Row],[winner]]=IPL_Matches_2008_2020[[#This Row],[toss_winner]],"Yes","No")</f>
        <v>Yes</v>
      </c>
    </row>
    <row r="798" spans="1:16" x14ac:dyDescent="0.3">
      <c r="A798">
        <v>1216543</v>
      </c>
      <c r="B798" t="s">
        <v>155</v>
      </c>
      <c r="C798" s="1">
        <v>44118</v>
      </c>
      <c r="D798">
        <v>2020</v>
      </c>
      <c r="E798" t="s">
        <v>154</v>
      </c>
      <c r="F798" t="s">
        <v>157</v>
      </c>
      <c r="G798" t="s">
        <v>151</v>
      </c>
      <c r="H798" t="s">
        <v>18</v>
      </c>
      <c r="I798" t="s">
        <v>151</v>
      </c>
      <c r="J798" t="s">
        <v>20</v>
      </c>
      <c r="K798" t="s">
        <v>151</v>
      </c>
      <c r="L798" t="s">
        <v>295</v>
      </c>
      <c r="M798" t="s">
        <v>306</v>
      </c>
      <c r="N798" t="s">
        <v>23</v>
      </c>
      <c r="O798" t="s">
        <v>24</v>
      </c>
      <c r="P798" t="str">
        <f>IF(IPL_Matches_2008_2020[[#This Row],[winner]]=IPL_Matches_2008_2020[[#This Row],[toss_winner]],"Yes","No")</f>
        <v>Yes</v>
      </c>
    </row>
    <row r="799" spans="1:16" x14ac:dyDescent="0.3">
      <c r="A799">
        <v>1237177</v>
      </c>
      <c r="B799" t="s">
        <v>155</v>
      </c>
      <c r="C799" s="1">
        <v>44140</v>
      </c>
      <c r="D799">
        <v>2020</v>
      </c>
      <c r="E799" t="s">
        <v>285</v>
      </c>
      <c r="F799" t="s">
        <v>157</v>
      </c>
      <c r="G799" t="s">
        <v>64</v>
      </c>
      <c r="H799" t="s">
        <v>151</v>
      </c>
      <c r="I799" t="s">
        <v>151</v>
      </c>
      <c r="J799" t="s">
        <v>29</v>
      </c>
      <c r="K799" t="s">
        <v>64</v>
      </c>
      <c r="L799" t="s">
        <v>295</v>
      </c>
      <c r="M799" t="s">
        <v>353</v>
      </c>
      <c r="N799" t="s">
        <v>23</v>
      </c>
      <c r="O799" t="s">
        <v>24</v>
      </c>
      <c r="P799" t="str">
        <f>IF(IPL_Matches_2008_2020[[#This Row],[winner]]=IPL_Matches_2008_2020[[#This Row],[toss_winner]],"Yes","No")</f>
        <v>No</v>
      </c>
    </row>
    <row r="800" spans="1:16" x14ac:dyDescent="0.3">
      <c r="A800">
        <v>1237180</v>
      </c>
      <c r="B800" t="s">
        <v>103</v>
      </c>
      <c r="C800" s="1">
        <v>44143</v>
      </c>
      <c r="D800">
        <v>2020</v>
      </c>
      <c r="E800" t="s">
        <v>199</v>
      </c>
      <c r="F800" t="s">
        <v>105</v>
      </c>
      <c r="G800" t="s">
        <v>151</v>
      </c>
      <c r="H800" t="s">
        <v>101</v>
      </c>
      <c r="I800" t="s">
        <v>151</v>
      </c>
      <c r="J800" t="s">
        <v>20</v>
      </c>
      <c r="K800" t="s">
        <v>151</v>
      </c>
      <c r="L800" t="s">
        <v>295</v>
      </c>
      <c r="M800" t="s">
        <v>345</v>
      </c>
      <c r="N800" t="s">
        <v>23</v>
      </c>
      <c r="O800" t="s">
        <v>24</v>
      </c>
      <c r="P800" t="str">
        <f>IF(IPL_Matches_2008_2020[[#This Row],[winner]]=IPL_Matches_2008_2020[[#This Row],[toss_winner]],"Yes","No")</f>
        <v>Yes</v>
      </c>
    </row>
    <row r="801" spans="1:16" x14ac:dyDescent="0.3">
      <c r="A801">
        <v>392190</v>
      </c>
      <c r="B801" t="s">
        <v>254</v>
      </c>
      <c r="C801" s="1">
        <v>39926</v>
      </c>
      <c r="D801">
        <v>2009</v>
      </c>
      <c r="E801" t="s">
        <v>31</v>
      </c>
      <c r="F801" t="s">
        <v>256</v>
      </c>
      <c r="G801" t="s">
        <v>33</v>
      </c>
      <c r="H801" t="s">
        <v>18</v>
      </c>
      <c r="I801" t="s">
        <v>33</v>
      </c>
      <c r="J801" t="s">
        <v>29</v>
      </c>
      <c r="K801" t="s">
        <v>18</v>
      </c>
      <c r="L801" t="s">
        <v>428</v>
      </c>
      <c r="M801" t="s">
        <v>24</v>
      </c>
      <c r="N801" t="s">
        <v>429</v>
      </c>
      <c r="O801" t="s">
        <v>24</v>
      </c>
      <c r="P801" t="str">
        <f>IF(IPL_Matches_2008_2020[[#This Row],[winner]]=IPL_Matches_2008_2020[[#This Row],[toss_winner]],"Yes","No")</f>
        <v>No</v>
      </c>
    </row>
    <row r="802" spans="1:16" x14ac:dyDescent="0.3">
      <c r="A802">
        <v>419121</v>
      </c>
      <c r="B802" t="s">
        <v>68</v>
      </c>
      <c r="C802" s="1">
        <v>40258</v>
      </c>
      <c r="D802">
        <v>2010</v>
      </c>
      <c r="E802" t="s">
        <v>430</v>
      </c>
      <c r="F802" t="s">
        <v>70</v>
      </c>
      <c r="G802" t="s">
        <v>45</v>
      </c>
      <c r="H802" t="s">
        <v>19</v>
      </c>
      <c r="I802" t="s">
        <v>45</v>
      </c>
      <c r="J802" t="s">
        <v>29</v>
      </c>
      <c r="K802" t="s">
        <v>19</v>
      </c>
      <c r="L802" t="s">
        <v>428</v>
      </c>
      <c r="M802" t="s">
        <v>24</v>
      </c>
      <c r="N802" t="s">
        <v>429</v>
      </c>
      <c r="O802" t="s">
        <v>24</v>
      </c>
      <c r="P802" t="str">
        <f>IF(IPL_Matches_2008_2020[[#This Row],[winner]]=IPL_Matches_2008_2020[[#This Row],[toss_winner]],"Yes","No")</f>
        <v>No</v>
      </c>
    </row>
    <row r="803" spans="1:16" x14ac:dyDescent="0.3">
      <c r="A803">
        <v>501265</v>
      </c>
      <c r="B803" t="s">
        <v>94</v>
      </c>
      <c r="C803" s="1">
        <v>40684</v>
      </c>
      <c r="D803">
        <v>2011</v>
      </c>
      <c r="E803" t="s">
        <v>24</v>
      </c>
      <c r="F803" t="s">
        <v>96</v>
      </c>
      <c r="G803" t="s">
        <v>41</v>
      </c>
      <c r="H803" t="s">
        <v>80</v>
      </c>
      <c r="I803" t="s">
        <v>41</v>
      </c>
      <c r="J803" t="s">
        <v>20</v>
      </c>
      <c r="K803" t="s">
        <v>24</v>
      </c>
      <c r="L803" t="s">
        <v>24</v>
      </c>
      <c r="M803" t="s">
        <v>24</v>
      </c>
      <c r="N803" t="s">
        <v>24</v>
      </c>
      <c r="O803" t="s">
        <v>24</v>
      </c>
      <c r="P803" t="str">
        <f>IF(IPL_Matches_2008_2020[[#This Row],[winner]]=IPL_Matches_2008_2020[[#This Row],[toss_winner]],"Yes","No")</f>
        <v>No</v>
      </c>
    </row>
    <row r="804" spans="1:16" x14ac:dyDescent="0.3">
      <c r="A804">
        <v>598004</v>
      </c>
      <c r="B804" t="s">
        <v>81</v>
      </c>
      <c r="C804" s="1">
        <v>41371</v>
      </c>
      <c r="D804">
        <v>2013</v>
      </c>
      <c r="E804" t="s">
        <v>223</v>
      </c>
      <c r="F804" t="s">
        <v>83</v>
      </c>
      <c r="G804" t="s">
        <v>101</v>
      </c>
      <c r="H804" t="s">
        <v>28</v>
      </c>
      <c r="I804" t="s">
        <v>28</v>
      </c>
      <c r="J804" t="s">
        <v>20</v>
      </c>
      <c r="K804" t="s">
        <v>101</v>
      </c>
      <c r="L804" t="s">
        <v>428</v>
      </c>
      <c r="M804" t="s">
        <v>24</v>
      </c>
      <c r="N804" t="s">
        <v>429</v>
      </c>
      <c r="O804" t="s">
        <v>24</v>
      </c>
      <c r="P804" t="str">
        <f>IF(IPL_Matches_2008_2020[[#This Row],[winner]]=IPL_Matches_2008_2020[[#This Row],[toss_winner]],"Yes","No")</f>
        <v>No</v>
      </c>
    </row>
    <row r="805" spans="1:16" x14ac:dyDescent="0.3">
      <c r="A805">
        <v>598017</v>
      </c>
      <c r="B805" t="s">
        <v>25</v>
      </c>
      <c r="C805" s="1">
        <v>41380</v>
      </c>
      <c r="D805">
        <v>2013</v>
      </c>
      <c r="E805" t="s">
        <v>128</v>
      </c>
      <c r="F805" t="s">
        <v>27</v>
      </c>
      <c r="G805" t="s">
        <v>28</v>
      </c>
      <c r="H805" t="s">
        <v>41</v>
      </c>
      <c r="I805" t="s">
        <v>28</v>
      </c>
      <c r="J805" t="s">
        <v>29</v>
      </c>
      <c r="K805" t="s">
        <v>28</v>
      </c>
      <c r="L805" t="s">
        <v>428</v>
      </c>
      <c r="M805" t="s">
        <v>24</v>
      </c>
      <c r="N805" t="s">
        <v>429</v>
      </c>
      <c r="O805" t="s">
        <v>24</v>
      </c>
      <c r="P805" t="str">
        <f>IF(IPL_Matches_2008_2020[[#This Row],[winner]]=IPL_Matches_2008_2020[[#This Row],[toss_winner]],"Yes","No")</f>
        <v>Yes</v>
      </c>
    </row>
    <row r="806" spans="1:16" x14ac:dyDescent="0.3">
      <c r="A806">
        <v>729315</v>
      </c>
      <c r="B806" t="s">
        <v>103</v>
      </c>
      <c r="C806" s="1">
        <v>41758</v>
      </c>
      <c r="D806">
        <v>2014</v>
      </c>
      <c r="E806" t="s">
        <v>99</v>
      </c>
      <c r="F806" t="s">
        <v>105</v>
      </c>
      <c r="G806" t="s">
        <v>33</v>
      </c>
      <c r="H806" t="s">
        <v>18</v>
      </c>
      <c r="I806" t="s">
        <v>18</v>
      </c>
      <c r="J806" t="s">
        <v>20</v>
      </c>
      <c r="K806" t="s">
        <v>18</v>
      </c>
      <c r="L806" t="s">
        <v>428</v>
      </c>
      <c r="M806" t="s">
        <v>24</v>
      </c>
      <c r="N806" t="s">
        <v>429</v>
      </c>
      <c r="O806" t="s">
        <v>24</v>
      </c>
      <c r="P806" t="str">
        <f>IF(IPL_Matches_2008_2020[[#This Row],[winner]]=IPL_Matches_2008_2020[[#This Row],[toss_winner]],"Yes","No")</f>
        <v>Yes</v>
      </c>
    </row>
    <row r="807" spans="1:16" x14ac:dyDescent="0.3">
      <c r="A807">
        <v>829741</v>
      </c>
      <c r="B807" t="s">
        <v>59</v>
      </c>
      <c r="C807" s="1">
        <v>42115</v>
      </c>
      <c r="D807">
        <v>2015</v>
      </c>
      <c r="E807" t="s">
        <v>35</v>
      </c>
      <c r="F807" t="s">
        <v>61</v>
      </c>
      <c r="G807" t="s">
        <v>18</v>
      </c>
      <c r="H807" t="s">
        <v>19</v>
      </c>
      <c r="I807" t="s">
        <v>19</v>
      </c>
      <c r="J807" t="s">
        <v>29</v>
      </c>
      <c r="K807" t="s">
        <v>19</v>
      </c>
      <c r="L807" t="s">
        <v>428</v>
      </c>
      <c r="M807" t="s">
        <v>24</v>
      </c>
      <c r="N807" t="s">
        <v>429</v>
      </c>
      <c r="O807" t="s">
        <v>24</v>
      </c>
      <c r="P807" t="str">
        <f>IF(IPL_Matches_2008_2020[[#This Row],[winner]]=IPL_Matches_2008_2020[[#This Row],[toss_winner]],"Yes","No")</f>
        <v>Yes</v>
      </c>
    </row>
    <row r="808" spans="1:16" x14ac:dyDescent="0.3">
      <c r="A808">
        <v>829763</v>
      </c>
      <c r="B808" t="s">
        <v>25</v>
      </c>
      <c r="C808" s="1">
        <v>42123</v>
      </c>
      <c r="D808">
        <v>2015</v>
      </c>
      <c r="E808" t="s">
        <v>24</v>
      </c>
      <c r="F808" t="s">
        <v>27</v>
      </c>
      <c r="G808" t="s">
        <v>28</v>
      </c>
      <c r="H808" t="s">
        <v>18</v>
      </c>
      <c r="I808" t="s">
        <v>18</v>
      </c>
      <c r="J808" t="s">
        <v>29</v>
      </c>
      <c r="K808" t="s">
        <v>24</v>
      </c>
      <c r="L808" t="s">
        <v>24</v>
      </c>
      <c r="M808" t="s">
        <v>24</v>
      </c>
      <c r="N808" t="s">
        <v>24</v>
      </c>
      <c r="O808" t="s">
        <v>24</v>
      </c>
      <c r="P808" t="str">
        <f>IF(IPL_Matches_2008_2020[[#This Row],[winner]]=IPL_Matches_2008_2020[[#This Row],[toss_winner]],"Yes","No")</f>
        <v>No</v>
      </c>
    </row>
    <row r="809" spans="1:16" x14ac:dyDescent="0.3">
      <c r="A809">
        <v>829813</v>
      </c>
      <c r="B809" t="s">
        <v>25</v>
      </c>
      <c r="C809" s="1">
        <v>42141</v>
      </c>
      <c r="D809">
        <v>2015</v>
      </c>
      <c r="E809" t="s">
        <v>24</v>
      </c>
      <c r="F809" t="s">
        <v>27</v>
      </c>
      <c r="G809" t="s">
        <v>28</v>
      </c>
      <c r="H809" t="s">
        <v>41</v>
      </c>
      <c r="I809" t="s">
        <v>28</v>
      </c>
      <c r="J809" t="s">
        <v>29</v>
      </c>
      <c r="K809" t="s">
        <v>24</v>
      </c>
      <c r="L809" t="s">
        <v>24</v>
      </c>
      <c r="M809" t="s">
        <v>24</v>
      </c>
      <c r="N809" t="s">
        <v>24</v>
      </c>
      <c r="O809" t="s">
        <v>24</v>
      </c>
      <c r="P809" t="str">
        <f>IF(IPL_Matches_2008_2020[[#This Row],[winner]]=IPL_Matches_2008_2020[[#This Row],[toss_winner]],"Yes","No")</f>
        <v>No</v>
      </c>
    </row>
    <row r="810" spans="1:16" x14ac:dyDescent="0.3">
      <c r="A810">
        <v>1082625</v>
      </c>
      <c r="B810" t="s">
        <v>127</v>
      </c>
      <c r="C810" s="1">
        <v>42854</v>
      </c>
      <c r="D810">
        <v>2017</v>
      </c>
      <c r="E810" t="s">
        <v>131</v>
      </c>
      <c r="F810" t="s">
        <v>129</v>
      </c>
      <c r="G810" t="s">
        <v>130</v>
      </c>
      <c r="H810" t="s">
        <v>64</v>
      </c>
      <c r="I810" t="s">
        <v>130</v>
      </c>
      <c r="J810" t="s">
        <v>20</v>
      </c>
      <c r="K810" t="s">
        <v>64</v>
      </c>
      <c r="L810" t="s">
        <v>428</v>
      </c>
      <c r="M810" t="s">
        <v>24</v>
      </c>
      <c r="N810" t="s">
        <v>429</v>
      </c>
      <c r="O810" t="s">
        <v>24</v>
      </c>
      <c r="P810" t="str">
        <f>IF(IPL_Matches_2008_2020[[#This Row],[winner]]=IPL_Matches_2008_2020[[#This Row],[toss_winner]],"Yes","No")</f>
        <v>No</v>
      </c>
    </row>
    <row r="811" spans="1:16" x14ac:dyDescent="0.3">
      <c r="A811">
        <v>1175365</v>
      </c>
      <c r="B811" t="s">
        <v>94</v>
      </c>
      <c r="C811" s="1">
        <v>43554</v>
      </c>
      <c r="D811">
        <v>2019</v>
      </c>
      <c r="E811" t="s">
        <v>426</v>
      </c>
      <c r="F811" t="s">
        <v>96</v>
      </c>
      <c r="G811" t="s">
        <v>151</v>
      </c>
      <c r="H811" t="s">
        <v>33</v>
      </c>
      <c r="I811" t="s">
        <v>151</v>
      </c>
      <c r="J811" t="s">
        <v>29</v>
      </c>
      <c r="K811" t="s">
        <v>151</v>
      </c>
      <c r="L811" t="s">
        <v>428</v>
      </c>
      <c r="M811" t="s">
        <v>24</v>
      </c>
      <c r="N811" t="s">
        <v>429</v>
      </c>
      <c r="O811" t="s">
        <v>24</v>
      </c>
      <c r="P811" t="str">
        <f>IF(IPL_Matches_2008_2020[[#This Row],[winner]]=IPL_Matches_2008_2020[[#This Row],[toss_winner]],"Yes","No")</f>
        <v>Yes</v>
      </c>
    </row>
    <row r="812" spans="1:16" x14ac:dyDescent="0.3">
      <c r="A812">
        <v>1178424</v>
      </c>
      <c r="B812" t="s">
        <v>143</v>
      </c>
      <c r="C812" s="1">
        <v>43585</v>
      </c>
      <c r="D812">
        <v>2019</v>
      </c>
      <c r="E812" t="s">
        <v>24</v>
      </c>
      <c r="F812" t="s">
        <v>144</v>
      </c>
      <c r="G812" t="s">
        <v>28</v>
      </c>
      <c r="H812" t="s">
        <v>18</v>
      </c>
      <c r="I812" t="s">
        <v>18</v>
      </c>
      <c r="J812" t="s">
        <v>29</v>
      </c>
      <c r="K812" t="s">
        <v>24</v>
      </c>
      <c r="L812" t="s">
        <v>24</v>
      </c>
      <c r="M812" t="s">
        <v>24</v>
      </c>
      <c r="N812" t="s">
        <v>24</v>
      </c>
      <c r="O812" t="s">
        <v>24</v>
      </c>
      <c r="P812" t="str">
        <f>IF(IPL_Matches_2008_2020[[#This Row],[winner]]=IPL_Matches_2008_2020[[#This Row],[toss_winner]],"Yes","No")</f>
        <v>No</v>
      </c>
    </row>
    <row r="813" spans="1:16" x14ac:dyDescent="0.3">
      <c r="A813">
        <v>1178426</v>
      </c>
      <c r="B813" t="s">
        <v>87</v>
      </c>
      <c r="C813" s="1">
        <v>43587</v>
      </c>
      <c r="D813">
        <v>2019</v>
      </c>
      <c r="E813" t="s">
        <v>285</v>
      </c>
      <c r="F813" t="s">
        <v>91</v>
      </c>
      <c r="G813" t="s">
        <v>64</v>
      </c>
      <c r="H813" t="s">
        <v>101</v>
      </c>
      <c r="I813" t="s">
        <v>64</v>
      </c>
      <c r="J813" t="s">
        <v>20</v>
      </c>
      <c r="K813" t="s">
        <v>64</v>
      </c>
      <c r="L813" t="s">
        <v>428</v>
      </c>
      <c r="M813" t="s">
        <v>24</v>
      </c>
      <c r="N813" t="s">
        <v>429</v>
      </c>
      <c r="O813" t="s">
        <v>24</v>
      </c>
      <c r="P813" t="str">
        <f>IF(IPL_Matches_2008_2020[[#This Row],[winner]]=IPL_Matches_2008_2020[[#This Row],[toss_winner]],"Yes","No")</f>
        <v>Yes</v>
      </c>
    </row>
    <row r="814" spans="1:16" x14ac:dyDescent="0.3">
      <c r="A814">
        <v>1216493</v>
      </c>
      <c r="B814" t="s">
        <v>155</v>
      </c>
      <c r="C814" s="1">
        <v>44094</v>
      </c>
      <c r="D814">
        <v>2020</v>
      </c>
      <c r="E814" t="s">
        <v>199</v>
      </c>
      <c r="F814" t="s">
        <v>157</v>
      </c>
      <c r="G814" t="s">
        <v>151</v>
      </c>
      <c r="H814" t="s">
        <v>19</v>
      </c>
      <c r="I814" t="s">
        <v>19</v>
      </c>
      <c r="J814" t="s">
        <v>29</v>
      </c>
      <c r="K814" t="s">
        <v>151</v>
      </c>
      <c r="L814" t="s">
        <v>428</v>
      </c>
      <c r="M814" t="s">
        <v>24</v>
      </c>
      <c r="N814" t="s">
        <v>429</v>
      </c>
      <c r="O814" t="s">
        <v>24</v>
      </c>
      <c r="P814" t="str">
        <f>IF(IPL_Matches_2008_2020[[#This Row],[winner]]=IPL_Matches_2008_2020[[#This Row],[toss_winner]],"Yes","No")</f>
        <v>No</v>
      </c>
    </row>
    <row r="815" spans="1:16" x14ac:dyDescent="0.3">
      <c r="A815">
        <v>1216512</v>
      </c>
      <c r="B815" t="s">
        <v>103</v>
      </c>
      <c r="C815" s="1">
        <v>44122</v>
      </c>
      <c r="D815">
        <v>2020</v>
      </c>
      <c r="E815" t="s">
        <v>406</v>
      </c>
      <c r="F815" t="s">
        <v>105</v>
      </c>
      <c r="G815" t="s">
        <v>33</v>
      </c>
      <c r="H815" t="s">
        <v>101</v>
      </c>
      <c r="I815" t="s">
        <v>101</v>
      </c>
      <c r="J815" t="s">
        <v>29</v>
      </c>
      <c r="K815" t="s">
        <v>33</v>
      </c>
      <c r="L815" t="s">
        <v>428</v>
      </c>
      <c r="M815" t="s">
        <v>24</v>
      </c>
      <c r="N815" t="s">
        <v>429</v>
      </c>
      <c r="O815" t="s">
        <v>24</v>
      </c>
      <c r="P815" t="str">
        <f>IF(IPL_Matches_2008_2020[[#This Row],[winner]]=IPL_Matches_2008_2020[[#This Row],[toss_winner]],"Yes","No")</f>
        <v>No</v>
      </c>
    </row>
    <row r="816" spans="1:16" x14ac:dyDescent="0.3">
      <c r="A816">
        <v>1216517</v>
      </c>
      <c r="B816" t="s">
        <v>155</v>
      </c>
      <c r="C816" s="1">
        <v>44122</v>
      </c>
      <c r="D816">
        <v>2020</v>
      </c>
      <c r="E816" t="s">
        <v>142</v>
      </c>
      <c r="F816" t="s">
        <v>157</v>
      </c>
      <c r="G816" t="s">
        <v>64</v>
      </c>
      <c r="H816" t="s">
        <v>19</v>
      </c>
      <c r="I816" t="s">
        <v>64</v>
      </c>
      <c r="J816" t="s">
        <v>20</v>
      </c>
      <c r="K816" t="s">
        <v>19</v>
      </c>
      <c r="L816" t="s">
        <v>428</v>
      </c>
      <c r="M816" t="s">
        <v>24</v>
      </c>
      <c r="N816" t="s">
        <v>429</v>
      </c>
      <c r="O816" t="s">
        <v>24</v>
      </c>
      <c r="P816" t="str">
        <f>IF(IPL_Matches_2008_2020[[#This Row],[winner]]=IPL_Matches_2008_2020[[#This Row],[toss_winner]],"Yes","No")</f>
        <v>No</v>
      </c>
    </row>
    <row r="817" spans="1:16" x14ac:dyDescent="0.3">
      <c r="A817">
        <v>1216547</v>
      </c>
      <c r="B817" t="s">
        <v>155</v>
      </c>
      <c r="C817" s="1">
        <v>44102</v>
      </c>
      <c r="D817">
        <v>2020</v>
      </c>
      <c r="E817" t="s">
        <v>75</v>
      </c>
      <c r="F817" t="s">
        <v>157</v>
      </c>
      <c r="G817" t="s">
        <v>28</v>
      </c>
      <c r="H817" t="s">
        <v>64</v>
      </c>
      <c r="I817" t="s">
        <v>64</v>
      </c>
      <c r="J817" t="s">
        <v>29</v>
      </c>
      <c r="K817" t="s">
        <v>28</v>
      </c>
      <c r="L817" t="s">
        <v>428</v>
      </c>
      <c r="M817" t="s">
        <v>24</v>
      </c>
      <c r="N817" t="s">
        <v>429</v>
      </c>
      <c r="O817" t="s">
        <v>24</v>
      </c>
      <c r="P817" t="str">
        <f>IF(IPL_Matches_2008_2020[[#This Row],[winner]]=IPL_Matches_2008_2020[[#This Row],[toss_winner]],"Yes","No")</f>
        <v>No</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56D2-61A6-46EA-ADB0-1E8D1798A270}">
  <dimension ref="A1:E14"/>
  <sheetViews>
    <sheetView workbookViewId="0">
      <selection activeCell="C31" sqref="C31"/>
    </sheetView>
  </sheetViews>
  <sheetFormatPr defaultRowHeight="14.4" x14ac:dyDescent="0.3"/>
  <cols>
    <col min="1" max="1" width="6.88671875" bestFit="1" customWidth="1"/>
    <col min="2" max="2" width="18.21875" bestFit="1" customWidth="1"/>
    <col min="3" max="3" width="24.33203125" bestFit="1" customWidth="1"/>
    <col min="4" max="4" width="19.6640625" bestFit="1" customWidth="1"/>
    <col min="5" max="5" width="18.77734375" bestFit="1" customWidth="1"/>
  </cols>
  <sheetData>
    <row r="1" spans="1:5" x14ac:dyDescent="0.3">
      <c r="A1" t="s">
        <v>3</v>
      </c>
      <c r="B1" t="s">
        <v>431</v>
      </c>
      <c r="C1" t="s">
        <v>432</v>
      </c>
      <c r="D1" t="s">
        <v>433</v>
      </c>
      <c r="E1" t="s">
        <v>434</v>
      </c>
    </row>
    <row r="2" spans="1:5" x14ac:dyDescent="0.3">
      <c r="A2">
        <v>2020</v>
      </c>
      <c r="B2" t="s">
        <v>64</v>
      </c>
      <c r="C2" t="s">
        <v>151</v>
      </c>
      <c r="D2" t="s">
        <v>435</v>
      </c>
      <c r="E2" t="s">
        <v>436</v>
      </c>
    </row>
    <row r="3" spans="1:5" x14ac:dyDescent="0.3">
      <c r="A3">
        <v>2019</v>
      </c>
      <c r="B3" t="s">
        <v>64</v>
      </c>
      <c r="C3" t="s">
        <v>45</v>
      </c>
      <c r="D3" t="s">
        <v>437</v>
      </c>
      <c r="E3" t="s">
        <v>438</v>
      </c>
    </row>
    <row r="4" spans="1:5" x14ac:dyDescent="0.3">
      <c r="A4">
        <v>2018</v>
      </c>
      <c r="B4" t="s">
        <v>45</v>
      </c>
      <c r="C4" t="s">
        <v>101</v>
      </c>
      <c r="D4" t="s">
        <v>439</v>
      </c>
      <c r="E4" t="s">
        <v>440</v>
      </c>
    </row>
    <row r="5" spans="1:5" x14ac:dyDescent="0.3">
      <c r="A5">
        <v>2017</v>
      </c>
      <c r="B5" t="s">
        <v>64</v>
      </c>
      <c r="C5" t="s">
        <v>441</v>
      </c>
      <c r="D5" t="s">
        <v>442</v>
      </c>
      <c r="E5" t="s">
        <v>443</v>
      </c>
    </row>
    <row r="6" spans="1:5" x14ac:dyDescent="0.3">
      <c r="A6">
        <v>2016</v>
      </c>
      <c r="B6" t="s">
        <v>101</v>
      </c>
      <c r="C6" t="s">
        <v>28</v>
      </c>
      <c r="D6" t="s">
        <v>444</v>
      </c>
      <c r="E6" t="s">
        <v>445</v>
      </c>
    </row>
    <row r="7" spans="1:5" x14ac:dyDescent="0.3">
      <c r="A7">
        <v>2015</v>
      </c>
      <c r="B7" t="s">
        <v>64</v>
      </c>
      <c r="C7" t="s">
        <v>45</v>
      </c>
      <c r="D7" t="s">
        <v>437</v>
      </c>
      <c r="E7" t="s">
        <v>446</v>
      </c>
    </row>
    <row r="8" spans="1:5" x14ac:dyDescent="0.3">
      <c r="A8">
        <v>2014</v>
      </c>
      <c r="B8" t="s">
        <v>33</v>
      </c>
      <c r="C8" t="s">
        <v>447</v>
      </c>
      <c r="D8" t="s">
        <v>448</v>
      </c>
      <c r="E8" t="s">
        <v>449</v>
      </c>
    </row>
    <row r="9" spans="1:5" x14ac:dyDescent="0.3">
      <c r="A9">
        <v>2013</v>
      </c>
      <c r="B9" t="s">
        <v>64</v>
      </c>
      <c r="C9" t="s">
        <v>45</v>
      </c>
      <c r="D9" t="s">
        <v>440</v>
      </c>
      <c r="E9" t="s">
        <v>450</v>
      </c>
    </row>
    <row r="10" spans="1:5" x14ac:dyDescent="0.3">
      <c r="A10">
        <v>2012</v>
      </c>
      <c r="B10" t="s">
        <v>33</v>
      </c>
      <c r="C10" t="s">
        <v>45</v>
      </c>
      <c r="D10" t="s">
        <v>439</v>
      </c>
      <c r="E10" t="s">
        <v>451</v>
      </c>
    </row>
    <row r="11" spans="1:5" x14ac:dyDescent="0.3">
      <c r="A11">
        <v>2011</v>
      </c>
      <c r="B11" t="s">
        <v>45</v>
      </c>
      <c r="C11" t="s">
        <v>28</v>
      </c>
      <c r="D11" t="s">
        <v>452</v>
      </c>
      <c r="E11" t="s">
        <v>453</v>
      </c>
    </row>
    <row r="12" spans="1:5" x14ac:dyDescent="0.3">
      <c r="A12">
        <v>2010</v>
      </c>
      <c r="B12" t="s">
        <v>45</v>
      </c>
      <c r="C12" t="s">
        <v>64</v>
      </c>
      <c r="D12" t="s">
        <v>454</v>
      </c>
      <c r="E12" t="s">
        <v>455</v>
      </c>
    </row>
    <row r="13" spans="1:5" x14ac:dyDescent="0.3">
      <c r="A13">
        <v>2009</v>
      </c>
      <c r="B13" t="s">
        <v>37</v>
      </c>
      <c r="C13" t="s">
        <v>28</v>
      </c>
      <c r="D13" t="s">
        <v>456</v>
      </c>
      <c r="E13" t="s">
        <v>457</v>
      </c>
    </row>
    <row r="14" spans="1:5" x14ac:dyDescent="0.3">
      <c r="A14">
        <v>2008</v>
      </c>
      <c r="B14" t="s">
        <v>18</v>
      </c>
      <c r="C14" t="s">
        <v>45</v>
      </c>
      <c r="D14" t="s">
        <v>440</v>
      </c>
      <c r="E14" t="s">
        <v>458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4CDA-5F22-4F88-AD5A-DBF7141C9D92}">
  <dimension ref="B1:AG39"/>
  <sheetViews>
    <sheetView topLeftCell="G5" workbookViewId="0">
      <selection activeCell="O13" sqref="O13"/>
    </sheetView>
  </sheetViews>
  <sheetFormatPr defaultRowHeight="14.4" x14ac:dyDescent="0.3"/>
  <cols>
    <col min="2" max="2" width="36.5546875" bestFit="1" customWidth="1"/>
    <col min="3" max="3" width="15.5546875" bestFit="1" customWidth="1"/>
    <col min="4" max="4" width="4.6640625" bestFit="1" customWidth="1"/>
    <col min="5" max="5" width="3.109375" bestFit="1" customWidth="1"/>
    <col min="6" max="6" width="7.21875" bestFit="1" customWidth="1"/>
    <col min="7" max="7" width="10.77734375" bestFit="1" customWidth="1"/>
    <col min="17" max="17" width="45.6640625" bestFit="1" customWidth="1"/>
    <col min="18" max="18" width="15.5546875" bestFit="1" customWidth="1"/>
    <col min="19" max="19" width="4.6640625" bestFit="1" customWidth="1"/>
    <col min="20" max="20" width="3.109375" bestFit="1" customWidth="1"/>
    <col min="21" max="21" width="7.21875" bestFit="1" customWidth="1"/>
    <col min="23" max="23" width="45.6640625" bestFit="1" customWidth="1"/>
    <col min="29" max="29" width="45.6640625" bestFit="1" customWidth="1"/>
  </cols>
  <sheetData>
    <row r="1" spans="2:33" x14ac:dyDescent="0.3">
      <c r="W1">
        <f ca="1">COUNTA(W4:W39)</f>
        <v>36</v>
      </c>
      <c r="Y1">
        <v>0</v>
      </c>
      <c r="Z1">
        <f ca="1">MAX(Y4:Y39)-9</f>
        <v>26</v>
      </c>
      <c r="AA1">
        <f ca="1">MIN(Y1:Z1)</f>
        <v>0</v>
      </c>
    </row>
    <row r="2" spans="2:33" x14ac:dyDescent="0.3">
      <c r="B2" s="2" t="s">
        <v>462</v>
      </c>
      <c r="C2" s="2" t="s">
        <v>461</v>
      </c>
      <c r="Q2" s="2" t="s">
        <v>462</v>
      </c>
      <c r="R2" s="2" t="s">
        <v>461</v>
      </c>
    </row>
    <row r="3" spans="2:33" x14ac:dyDescent="0.3">
      <c r="B3" s="2" t="s">
        <v>459</v>
      </c>
      <c r="C3" t="s">
        <v>24</v>
      </c>
      <c r="D3" t="s">
        <v>295</v>
      </c>
      <c r="E3" t="s">
        <v>428</v>
      </c>
      <c r="F3" t="s">
        <v>21</v>
      </c>
      <c r="Q3" s="2" t="s">
        <v>459</v>
      </c>
      <c r="R3" t="s">
        <v>24</v>
      </c>
      <c r="S3" t="s">
        <v>295</v>
      </c>
      <c r="T3" t="s">
        <v>428</v>
      </c>
      <c r="U3" t="s">
        <v>21</v>
      </c>
      <c r="W3" s="6" t="s">
        <v>5</v>
      </c>
      <c r="X3" s="6" t="s">
        <v>24</v>
      </c>
      <c r="Y3" s="6" t="s">
        <v>295</v>
      </c>
      <c r="Z3" s="6" t="s">
        <v>428</v>
      </c>
      <c r="AA3" s="6" t="s">
        <v>21</v>
      </c>
      <c r="AC3" s="6" t="s">
        <v>5</v>
      </c>
      <c r="AD3" s="6" t="s">
        <v>24</v>
      </c>
      <c r="AE3" s="6" t="s">
        <v>295</v>
      </c>
      <c r="AF3" s="6" t="s">
        <v>471</v>
      </c>
      <c r="AG3" s="6" t="s">
        <v>21</v>
      </c>
    </row>
    <row r="4" spans="2:33" x14ac:dyDescent="0.3">
      <c r="B4" s="3" t="s">
        <v>157</v>
      </c>
      <c r="D4">
        <v>17</v>
      </c>
      <c r="E4">
        <v>3</v>
      </c>
      <c r="F4">
        <v>13</v>
      </c>
      <c r="Q4" s="3" t="s">
        <v>91</v>
      </c>
      <c r="S4">
        <v>35</v>
      </c>
      <c r="T4">
        <v>1</v>
      </c>
      <c r="U4">
        <v>37</v>
      </c>
      <c r="W4" t="str" cm="1">
        <f t="array" aca="1" ref="W4:AA38" ca="1">OFFSET(Q4,0,0,COUNT(S:S),5)</f>
        <v>Wankhede Stadium</v>
      </c>
      <c r="X4">
        <f ca="1"/>
        <v>0</v>
      </c>
      <c r="Y4">
        <f ca="1"/>
        <v>35</v>
      </c>
      <c r="Z4">
        <f ca="1"/>
        <v>1</v>
      </c>
      <c r="AA4">
        <f ca="1"/>
        <v>37</v>
      </c>
      <c r="AC4" t="str" cm="1">
        <f t="array" aca="1" ref="AC4:AG13" ca="1">OFFSET(W4,AA1,0,10,5)</f>
        <v>Wankhede Stadium</v>
      </c>
      <c r="AD4">
        <f ca="1"/>
        <v>0</v>
      </c>
      <c r="AE4">
        <f ca="1"/>
        <v>35</v>
      </c>
      <c r="AF4">
        <f ca="1"/>
        <v>1</v>
      </c>
      <c r="AG4">
        <f ca="1"/>
        <v>37</v>
      </c>
    </row>
    <row r="5" spans="2:33" x14ac:dyDescent="0.3">
      <c r="B5" s="3" t="s">
        <v>32</v>
      </c>
      <c r="D5">
        <v>32</v>
      </c>
      <c r="F5">
        <v>45</v>
      </c>
      <c r="Q5" s="3" t="s">
        <v>96</v>
      </c>
      <c r="R5">
        <v>1</v>
      </c>
      <c r="S5">
        <v>35</v>
      </c>
      <c r="T5">
        <v>1</v>
      </c>
      <c r="U5">
        <v>37</v>
      </c>
      <c r="W5" t="str">
        <f ca="1"/>
        <v>Feroz Shah Kotla</v>
      </c>
      <c r="X5">
        <f ca="1"/>
        <v>1</v>
      </c>
      <c r="Y5">
        <f ca="1"/>
        <v>35</v>
      </c>
      <c r="Z5">
        <f ca="1"/>
        <v>1</v>
      </c>
      <c r="AA5">
        <f ca="1"/>
        <v>37</v>
      </c>
      <c r="AC5" t="str">
        <f ca="1"/>
        <v>Feroz Shah Kotla</v>
      </c>
      <c r="AD5">
        <f ca="1"/>
        <v>1</v>
      </c>
      <c r="AE5">
        <f ca="1"/>
        <v>35</v>
      </c>
      <c r="AF5">
        <f ca="1"/>
        <v>1</v>
      </c>
      <c r="AG5">
        <f ca="1"/>
        <v>37</v>
      </c>
    </row>
    <row r="6" spans="2:33" x14ac:dyDescent="0.3">
      <c r="B6" s="3" t="s">
        <v>96</v>
      </c>
      <c r="C6">
        <v>1</v>
      </c>
      <c r="D6">
        <v>35</v>
      </c>
      <c r="E6">
        <v>1</v>
      </c>
      <c r="F6">
        <v>37</v>
      </c>
      <c r="Q6" s="3" t="s">
        <v>70</v>
      </c>
      <c r="S6">
        <v>34</v>
      </c>
      <c r="T6">
        <v>1</v>
      </c>
      <c r="U6">
        <v>22</v>
      </c>
      <c r="W6" t="str">
        <f ca="1"/>
        <v>MA Chidambaram Stadium, Chepauk</v>
      </c>
      <c r="X6">
        <f ca="1"/>
        <v>0</v>
      </c>
      <c r="Y6">
        <f ca="1"/>
        <v>34</v>
      </c>
      <c r="Z6">
        <f ca="1"/>
        <v>1</v>
      </c>
      <c r="AA6">
        <f ca="1"/>
        <v>22</v>
      </c>
      <c r="AC6" t="str">
        <f ca="1"/>
        <v>MA Chidambaram Stadium, Chepauk</v>
      </c>
      <c r="AD6">
        <f ca="1"/>
        <v>0</v>
      </c>
      <c r="AE6">
        <f ca="1"/>
        <v>34</v>
      </c>
      <c r="AF6">
        <f ca="1"/>
        <v>1</v>
      </c>
      <c r="AG6">
        <f ca="1"/>
        <v>22</v>
      </c>
    </row>
    <row r="7" spans="2:33" x14ac:dyDescent="0.3">
      <c r="B7" s="3" t="s">
        <v>27</v>
      </c>
      <c r="C7">
        <v>2</v>
      </c>
      <c r="D7">
        <v>26</v>
      </c>
      <c r="E7">
        <v>1</v>
      </c>
      <c r="F7">
        <v>36</v>
      </c>
      <c r="Q7" s="3" t="s">
        <v>32</v>
      </c>
      <c r="S7">
        <v>32</v>
      </c>
      <c r="U7">
        <v>45</v>
      </c>
      <c r="W7" t="str">
        <f ca="1"/>
        <v>Eden Gardens</v>
      </c>
      <c r="X7">
        <f ca="1"/>
        <v>0</v>
      </c>
      <c r="Y7">
        <f ca="1"/>
        <v>32</v>
      </c>
      <c r="Z7">
        <f ca="1"/>
        <v>0</v>
      </c>
      <c r="AA7">
        <f ca="1"/>
        <v>45</v>
      </c>
      <c r="AC7" t="str">
        <f ca="1"/>
        <v>Eden Gardens</v>
      </c>
      <c r="AD7">
        <f ca="1"/>
        <v>0</v>
      </c>
      <c r="AE7">
        <f ca="1"/>
        <v>32</v>
      </c>
      <c r="AF7">
        <f ca="1"/>
        <v>0</v>
      </c>
      <c r="AG7">
        <f ca="1"/>
        <v>45</v>
      </c>
    </row>
    <row r="8" spans="2:33" x14ac:dyDescent="0.3">
      <c r="B8" s="3" t="s">
        <v>70</v>
      </c>
      <c r="D8">
        <v>34</v>
      </c>
      <c r="E8">
        <v>1</v>
      </c>
      <c r="F8">
        <v>22</v>
      </c>
      <c r="Q8" s="3" t="s">
        <v>83</v>
      </c>
      <c r="S8">
        <v>28</v>
      </c>
      <c r="T8">
        <v>1</v>
      </c>
      <c r="U8">
        <v>35</v>
      </c>
      <c r="W8" t="str">
        <f ca="1"/>
        <v>Rajiv Gandhi International Stadium, Uppal</v>
      </c>
      <c r="X8">
        <f ca="1"/>
        <v>0</v>
      </c>
      <c r="Y8">
        <f ca="1"/>
        <v>28</v>
      </c>
      <c r="Z8">
        <f ca="1"/>
        <v>1</v>
      </c>
      <c r="AA8">
        <f ca="1"/>
        <v>35</v>
      </c>
      <c r="AC8" t="str">
        <f ca="1"/>
        <v>Rajiv Gandhi International Stadium, Uppal</v>
      </c>
      <c r="AD8">
        <f ca="1"/>
        <v>0</v>
      </c>
      <c r="AE8">
        <f ca="1"/>
        <v>28</v>
      </c>
      <c r="AF8">
        <f ca="1"/>
        <v>1</v>
      </c>
      <c r="AG8">
        <f ca="1"/>
        <v>35</v>
      </c>
    </row>
    <row r="9" spans="2:33" x14ac:dyDescent="0.3">
      <c r="B9" s="3" t="s">
        <v>36</v>
      </c>
      <c r="D9">
        <v>15</v>
      </c>
      <c r="F9">
        <v>20</v>
      </c>
      <c r="Q9" s="3" t="s">
        <v>27</v>
      </c>
      <c r="R9">
        <v>2</v>
      </c>
      <c r="S9">
        <v>26</v>
      </c>
      <c r="T9">
        <v>1</v>
      </c>
      <c r="U9">
        <v>36</v>
      </c>
      <c r="W9" t="str">
        <f ca="1"/>
        <v>M Chinnaswamy Stadium</v>
      </c>
      <c r="X9">
        <f ca="1"/>
        <v>2</v>
      </c>
      <c r="Y9">
        <f ca="1"/>
        <v>26</v>
      </c>
      <c r="Z9">
        <f ca="1"/>
        <v>1</v>
      </c>
      <c r="AA9">
        <f ca="1"/>
        <v>36</v>
      </c>
      <c r="AC9" t="str">
        <f ca="1"/>
        <v>M Chinnaswamy Stadium</v>
      </c>
      <c r="AD9">
        <f ca="1"/>
        <v>2</v>
      </c>
      <c r="AE9">
        <f ca="1"/>
        <v>26</v>
      </c>
      <c r="AF9">
        <f ca="1"/>
        <v>1</v>
      </c>
      <c r="AG9">
        <f ca="1"/>
        <v>36</v>
      </c>
    </row>
    <row r="10" spans="2:33" x14ac:dyDescent="0.3">
      <c r="B10" s="3" t="s">
        <v>83</v>
      </c>
      <c r="D10">
        <v>28</v>
      </c>
      <c r="E10">
        <v>1</v>
      </c>
      <c r="F10">
        <v>35</v>
      </c>
      <c r="Q10" s="3" t="s">
        <v>157</v>
      </c>
      <c r="S10">
        <v>17</v>
      </c>
      <c r="T10">
        <v>3</v>
      </c>
      <c r="U10">
        <v>13</v>
      </c>
      <c r="W10" t="str">
        <f ca="1"/>
        <v>Dubai International Cricket Stadium</v>
      </c>
      <c r="X10">
        <f ca="1"/>
        <v>0</v>
      </c>
      <c r="Y10">
        <f ca="1"/>
        <v>17</v>
      </c>
      <c r="Z10">
        <f ca="1"/>
        <v>3</v>
      </c>
      <c r="AA10">
        <f ca="1"/>
        <v>13</v>
      </c>
      <c r="AC10" t="str">
        <f ca="1"/>
        <v>Dubai International Cricket Stadium</v>
      </c>
      <c r="AD10">
        <f ca="1"/>
        <v>0</v>
      </c>
      <c r="AE10">
        <f ca="1"/>
        <v>17</v>
      </c>
      <c r="AF10">
        <f ca="1"/>
        <v>3</v>
      </c>
      <c r="AG10">
        <f ca="1"/>
        <v>13</v>
      </c>
    </row>
    <row r="11" spans="2:33" x14ac:dyDescent="0.3">
      <c r="B11" s="3" t="s">
        <v>17</v>
      </c>
      <c r="D11">
        <v>15</v>
      </c>
      <c r="F11">
        <v>32</v>
      </c>
      <c r="Q11" s="3" t="s">
        <v>36</v>
      </c>
      <c r="S11">
        <v>15</v>
      </c>
      <c r="U11">
        <v>20</v>
      </c>
      <c r="W11" t="str">
        <f ca="1"/>
        <v>Punjab Cricket Association Stadium, Mohali</v>
      </c>
      <c r="X11">
        <f ca="1"/>
        <v>0</v>
      </c>
      <c r="Y11">
        <f ca="1"/>
        <v>15</v>
      </c>
      <c r="Z11">
        <f ca="1"/>
        <v>0</v>
      </c>
      <c r="AA11">
        <f ca="1"/>
        <v>20</v>
      </c>
      <c r="AC11" t="str">
        <f ca="1"/>
        <v>Punjab Cricket Association Stadium, Mohali</v>
      </c>
      <c r="AD11">
        <f ca="1"/>
        <v>0</v>
      </c>
      <c r="AE11">
        <f ca="1"/>
        <v>15</v>
      </c>
      <c r="AF11">
        <f ca="1"/>
        <v>0</v>
      </c>
      <c r="AG11">
        <f ca="1"/>
        <v>20</v>
      </c>
    </row>
    <row r="12" spans="2:33" x14ac:dyDescent="0.3">
      <c r="B12" s="3" t="s">
        <v>105</v>
      </c>
      <c r="D12">
        <v>11</v>
      </c>
      <c r="E12">
        <v>2</v>
      </c>
      <c r="F12">
        <v>16</v>
      </c>
      <c r="Q12" s="3" t="s">
        <v>17</v>
      </c>
      <c r="S12">
        <v>15</v>
      </c>
      <c r="U12">
        <v>32</v>
      </c>
      <c r="W12" t="str">
        <f ca="1"/>
        <v>Sawai Mansingh Stadium</v>
      </c>
      <c r="X12">
        <f ca="1"/>
        <v>0</v>
      </c>
      <c r="Y12">
        <f ca="1"/>
        <v>15</v>
      </c>
      <c r="Z12">
        <f ca="1"/>
        <v>0</v>
      </c>
      <c r="AA12">
        <f ca="1"/>
        <v>32</v>
      </c>
      <c r="AC12" t="str">
        <f ca="1"/>
        <v>Sawai Mansingh Stadium</v>
      </c>
      <c r="AD12">
        <f ca="1"/>
        <v>0</v>
      </c>
      <c r="AE12">
        <f ca="1"/>
        <v>15</v>
      </c>
      <c r="AF12">
        <f ca="1"/>
        <v>0</v>
      </c>
      <c r="AG12">
        <f ca="1"/>
        <v>32</v>
      </c>
    </row>
    <row r="13" spans="2:33" x14ac:dyDescent="0.3">
      <c r="B13" s="3" t="s">
        <v>91</v>
      </c>
      <c r="D13">
        <v>35</v>
      </c>
      <c r="E13">
        <v>1</v>
      </c>
      <c r="F13">
        <v>37</v>
      </c>
      <c r="Q13" s="3" t="s">
        <v>185</v>
      </c>
      <c r="S13">
        <v>11</v>
      </c>
      <c r="U13">
        <v>6</v>
      </c>
      <c r="W13" t="str">
        <f ca="1"/>
        <v>Subrata Roy Sahara Stadium</v>
      </c>
      <c r="X13">
        <f ca="1"/>
        <v>0</v>
      </c>
      <c r="Y13">
        <f ca="1"/>
        <v>11</v>
      </c>
      <c r="Z13">
        <f ca="1"/>
        <v>0</v>
      </c>
      <c r="AA13">
        <f ca="1"/>
        <v>6</v>
      </c>
      <c r="AC13" t="str">
        <f ca="1"/>
        <v>Subrata Roy Sahara Stadium</v>
      </c>
      <c r="AD13">
        <f ca="1"/>
        <v>0</v>
      </c>
      <c r="AE13">
        <f ca="1"/>
        <v>11</v>
      </c>
      <c r="AF13">
        <f ca="1"/>
        <v>0</v>
      </c>
      <c r="AG13">
        <f ca="1"/>
        <v>6</v>
      </c>
    </row>
    <row r="14" spans="2:33" x14ac:dyDescent="0.3">
      <c r="Q14" s="3" t="s">
        <v>105</v>
      </c>
      <c r="S14">
        <v>11</v>
      </c>
      <c r="T14">
        <v>2</v>
      </c>
      <c r="U14">
        <v>16</v>
      </c>
      <c r="W14" t="str">
        <f ca="1"/>
        <v>Sheikh Zayed Stadium</v>
      </c>
      <c r="X14">
        <f ca="1"/>
        <v>0</v>
      </c>
      <c r="Y14">
        <f ca="1"/>
        <v>11</v>
      </c>
      <c r="Z14">
        <f ca="1"/>
        <v>2</v>
      </c>
      <c r="AA14">
        <f ca="1"/>
        <v>16</v>
      </c>
    </row>
    <row r="15" spans="2:33" x14ac:dyDescent="0.3">
      <c r="Q15" s="3" t="s">
        <v>44</v>
      </c>
      <c r="S15">
        <v>9</v>
      </c>
      <c r="U15">
        <v>6</v>
      </c>
      <c r="W15" t="str">
        <f ca="1"/>
        <v>Kingsmead</v>
      </c>
      <c r="X15">
        <f ca="1"/>
        <v>0</v>
      </c>
      <c r="Y15">
        <f ca="1"/>
        <v>9</v>
      </c>
      <c r="Z15">
        <f ca="1"/>
        <v>0</v>
      </c>
      <c r="AA15">
        <f ca="1"/>
        <v>6</v>
      </c>
    </row>
    <row r="16" spans="2:33" x14ac:dyDescent="0.3">
      <c r="Q16" s="3" t="s">
        <v>125</v>
      </c>
      <c r="S16">
        <v>9</v>
      </c>
      <c r="U16">
        <v>12</v>
      </c>
      <c r="W16" t="str">
        <f ca="1"/>
        <v>Punjab Cricket Association IS Bindra Stadium, Mohali</v>
      </c>
      <c r="X16">
        <f ca="1"/>
        <v>0</v>
      </c>
      <c r="Y16">
        <f ca="1"/>
        <v>9</v>
      </c>
      <c r="Z16">
        <f ca="1"/>
        <v>0</v>
      </c>
      <c r="AA16">
        <f ca="1"/>
        <v>12</v>
      </c>
    </row>
    <row r="17" spans="17:27" x14ac:dyDescent="0.3">
      <c r="Q17" s="3" t="s">
        <v>89</v>
      </c>
      <c r="S17">
        <v>7</v>
      </c>
      <c r="U17">
        <v>10</v>
      </c>
      <c r="W17" t="str">
        <f ca="1"/>
        <v>Dr DY Patil Sports Academy</v>
      </c>
      <c r="X17">
        <f ca="1"/>
        <v>0</v>
      </c>
      <c r="Y17">
        <f ca="1"/>
        <v>7</v>
      </c>
      <c r="Z17">
        <f ca="1"/>
        <v>0</v>
      </c>
      <c r="AA17">
        <f ca="1"/>
        <v>10</v>
      </c>
    </row>
    <row r="18" spans="17:27" x14ac:dyDescent="0.3">
      <c r="Q18" s="3" t="s">
        <v>118</v>
      </c>
      <c r="S18">
        <v>7</v>
      </c>
      <c r="U18">
        <v>6</v>
      </c>
      <c r="W18" t="str">
        <f ca="1"/>
        <v>Dr. Y.S. Rajasekhara Reddy ACA-VDCA Cricket Stadium</v>
      </c>
      <c r="X18">
        <f ca="1"/>
        <v>0</v>
      </c>
      <c r="Y18">
        <f ca="1"/>
        <v>7</v>
      </c>
      <c r="Z18">
        <f ca="1"/>
        <v>0</v>
      </c>
      <c r="AA18">
        <f ca="1"/>
        <v>6</v>
      </c>
    </row>
    <row r="19" spans="17:27" x14ac:dyDescent="0.3">
      <c r="Q19" s="3" t="s">
        <v>108</v>
      </c>
      <c r="S19">
        <v>7</v>
      </c>
      <c r="U19">
        <v>11</v>
      </c>
      <c r="W19" t="str">
        <f ca="1"/>
        <v>Sharjah Cricket Stadium</v>
      </c>
      <c r="X19">
        <f ca="1"/>
        <v>0</v>
      </c>
      <c r="Y19">
        <f ca="1"/>
        <v>7</v>
      </c>
      <c r="Z19">
        <f ca="1"/>
        <v>0</v>
      </c>
      <c r="AA19">
        <f ca="1"/>
        <v>11</v>
      </c>
    </row>
    <row r="20" spans="17:27" x14ac:dyDescent="0.3">
      <c r="Q20" s="3" t="s">
        <v>144</v>
      </c>
      <c r="R20">
        <v>1</v>
      </c>
      <c r="S20">
        <v>7</v>
      </c>
      <c r="U20">
        <v>7</v>
      </c>
      <c r="W20" t="str">
        <f ca="1"/>
        <v>M.Chinnaswamy Stadium</v>
      </c>
      <c r="X20">
        <f ca="1"/>
        <v>1</v>
      </c>
      <c r="Y20">
        <f ca="1"/>
        <v>7</v>
      </c>
      <c r="Z20">
        <f ca="1"/>
        <v>0</v>
      </c>
      <c r="AA20">
        <f ca="1"/>
        <v>7</v>
      </c>
    </row>
    <row r="21" spans="17:27" x14ac:dyDescent="0.3">
      <c r="Q21" s="3" t="s">
        <v>138</v>
      </c>
      <c r="S21">
        <v>7</v>
      </c>
      <c r="U21">
        <v>14</v>
      </c>
      <c r="W21" t="str">
        <f ca="1"/>
        <v>Maharashtra Cricket Association Stadium</v>
      </c>
      <c r="X21">
        <f ca="1"/>
        <v>0</v>
      </c>
      <c r="Y21">
        <f ca="1"/>
        <v>7</v>
      </c>
      <c r="Z21">
        <f ca="1"/>
        <v>0</v>
      </c>
      <c r="AA21">
        <f ca="1"/>
        <v>14</v>
      </c>
    </row>
    <row r="22" spans="17:27" x14ac:dyDescent="0.3">
      <c r="Q22" s="3" t="s">
        <v>174</v>
      </c>
      <c r="S22">
        <v>6</v>
      </c>
      <c r="U22">
        <v>5</v>
      </c>
      <c r="W22" t="str">
        <f ca="1"/>
        <v>Brabourne Stadium</v>
      </c>
      <c r="X22">
        <f ca="1"/>
        <v>0</v>
      </c>
      <c r="Y22">
        <f ca="1"/>
        <v>6</v>
      </c>
      <c r="Z22">
        <f ca="1"/>
        <v>0</v>
      </c>
      <c r="AA22">
        <f ca="1"/>
        <v>5</v>
      </c>
    </row>
    <row r="23" spans="17:27" x14ac:dyDescent="0.3">
      <c r="Q23" s="3" t="s">
        <v>61</v>
      </c>
      <c r="S23">
        <v>6</v>
      </c>
      <c r="T23">
        <v>1</v>
      </c>
      <c r="U23">
        <v>5</v>
      </c>
      <c r="W23" t="str">
        <f ca="1"/>
        <v>Sardar Patel Stadium, Motera</v>
      </c>
      <c r="X23">
        <f ca="1"/>
        <v>0</v>
      </c>
      <c r="Y23">
        <f ca="1"/>
        <v>6</v>
      </c>
      <c r="Z23">
        <f ca="1"/>
        <v>1</v>
      </c>
      <c r="AA23">
        <f ca="1"/>
        <v>5</v>
      </c>
    </row>
    <row r="24" spans="17:27" x14ac:dyDescent="0.3">
      <c r="Q24" s="3" t="s">
        <v>73</v>
      </c>
      <c r="S24">
        <v>5</v>
      </c>
      <c r="U24">
        <v>4</v>
      </c>
      <c r="W24" t="str">
        <f ca="1"/>
        <v>Himachal Pradesh Cricket Association Stadium</v>
      </c>
      <c r="X24">
        <f ca="1"/>
        <v>0</v>
      </c>
      <c r="Y24">
        <f ca="1"/>
        <v>5</v>
      </c>
      <c r="Z24">
        <f ca="1"/>
        <v>0</v>
      </c>
      <c r="AA24">
        <f ca="1"/>
        <v>4</v>
      </c>
    </row>
    <row r="25" spans="17:27" x14ac:dyDescent="0.3">
      <c r="Q25" s="3" t="s">
        <v>48</v>
      </c>
      <c r="S25">
        <v>4</v>
      </c>
      <c r="U25">
        <v>8</v>
      </c>
      <c r="W25" t="str">
        <f ca="1"/>
        <v>SuperSport Park</v>
      </c>
      <c r="X25">
        <f ca="1"/>
        <v>0</v>
      </c>
      <c r="Y25">
        <f ca="1"/>
        <v>4</v>
      </c>
      <c r="Z25">
        <f ca="1"/>
        <v>0</v>
      </c>
      <c r="AA25">
        <f ca="1"/>
        <v>8</v>
      </c>
    </row>
    <row r="26" spans="17:27" x14ac:dyDescent="0.3">
      <c r="Q26" s="3" t="s">
        <v>256</v>
      </c>
      <c r="S26">
        <v>4</v>
      </c>
      <c r="T26">
        <v>1</v>
      </c>
      <c r="U26">
        <v>2</v>
      </c>
      <c r="W26" t="str">
        <f ca="1"/>
        <v>Newlands</v>
      </c>
      <c r="X26">
        <f ca="1"/>
        <v>0</v>
      </c>
      <c r="Y26">
        <f ca="1"/>
        <v>4</v>
      </c>
      <c r="Z26">
        <f ca="1"/>
        <v>1</v>
      </c>
      <c r="AA26">
        <f ca="1"/>
        <v>2</v>
      </c>
    </row>
    <row r="27" spans="17:27" x14ac:dyDescent="0.3">
      <c r="Q27" s="3" t="s">
        <v>112</v>
      </c>
      <c r="S27">
        <v>4</v>
      </c>
      <c r="U27">
        <v>3</v>
      </c>
      <c r="W27" t="str">
        <f ca="1"/>
        <v>Barabati Stadium</v>
      </c>
      <c r="X27">
        <f ca="1"/>
        <v>0</v>
      </c>
      <c r="Y27">
        <f ca="1"/>
        <v>4</v>
      </c>
      <c r="Z27">
        <f ca="1"/>
        <v>0</v>
      </c>
      <c r="AA27">
        <f ca="1"/>
        <v>3</v>
      </c>
    </row>
    <row r="28" spans="17:27" x14ac:dyDescent="0.3">
      <c r="Q28" s="3" t="s">
        <v>40</v>
      </c>
      <c r="S28">
        <v>3</v>
      </c>
      <c r="U28">
        <v>4</v>
      </c>
      <c r="W28" t="str">
        <f ca="1"/>
        <v>St George's Park</v>
      </c>
      <c r="X28">
        <f ca="1"/>
        <v>0</v>
      </c>
      <c r="Y28">
        <f ca="1"/>
        <v>3</v>
      </c>
      <c r="Z28">
        <f ca="1"/>
        <v>0</v>
      </c>
      <c r="AA28">
        <f ca="1"/>
        <v>4</v>
      </c>
    </row>
    <row r="29" spans="17:27" x14ac:dyDescent="0.3">
      <c r="Q29" s="3" t="s">
        <v>56</v>
      </c>
      <c r="S29">
        <v>3</v>
      </c>
      <c r="U29">
        <v>5</v>
      </c>
      <c r="W29" t="str">
        <f ca="1"/>
        <v>New Wanderers Stadium</v>
      </c>
      <c r="X29">
        <f ca="1"/>
        <v>0</v>
      </c>
      <c r="Y29">
        <f ca="1"/>
        <v>3</v>
      </c>
      <c r="Z29">
        <f ca="1"/>
        <v>0</v>
      </c>
      <c r="AA29">
        <f ca="1"/>
        <v>5</v>
      </c>
    </row>
    <row r="30" spans="17:27" x14ac:dyDescent="0.3">
      <c r="Q30" s="3" t="s">
        <v>76</v>
      </c>
      <c r="S30">
        <v>3</v>
      </c>
      <c r="U30">
        <v>2</v>
      </c>
      <c r="W30" t="str">
        <f ca="1"/>
        <v>Nehru Stadium</v>
      </c>
      <c r="X30">
        <f ca="1"/>
        <v>0</v>
      </c>
      <c r="Y30">
        <f ca="1"/>
        <v>3</v>
      </c>
      <c r="Z30">
        <f ca="1"/>
        <v>0</v>
      </c>
      <c r="AA30">
        <f ca="1"/>
        <v>2</v>
      </c>
    </row>
    <row r="31" spans="17:27" x14ac:dyDescent="0.3">
      <c r="Q31" s="3" t="s">
        <v>129</v>
      </c>
      <c r="S31">
        <v>3</v>
      </c>
      <c r="T31">
        <v>1</v>
      </c>
      <c r="U31">
        <v>6</v>
      </c>
      <c r="W31" t="str">
        <f ca="1"/>
        <v>Saurashtra Cricket Association Stadium</v>
      </c>
      <c r="X31">
        <f ca="1"/>
        <v>0</v>
      </c>
      <c r="Y31">
        <f ca="1"/>
        <v>3</v>
      </c>
      <c r="Z31">
        <f ca="1"/>
        <v>1</v>
      </c>
      <c r="AA31">
        <f ca="1"/>
        <v>6</v>
      </c>
    </row>
    <row r="32" spans="17:27" x14ac:dyDescent="0.3">
      <c r="Q32" s="3" t="s">
        <v>67</v>
      </c>
      <c r="S32">
        <v>2</v>
      </c>
      <c r="U32">
        <v>1</v>
      </c>
      <c r="W32" t="str">
        <f ca="1"/>
        <v>Vidarbha Cricket Association Stadium, Jamtha</v>
      </c>
      <c r="X32">
        <f ca="1"/>
        <v>0</v>
      </c>
      <c r="Y32">
        <f ca="1"/>
        <v>2</v>
      </c>
      <c r="Z32">
        <f ca="1"/>
        <v>0</v>
      </c>
      <c r="AA32">
        <f ca="1"/>
        <v>1</v>
      </c>
    </row>
    <row r="33" spans="17:27" x14ac:dyDescent="0.3">
      <c r="Q33" s="3" t="s">
        <v>123</v>
      </c>
      <c r="S33">
        <v>2</v>
      </c>
      <c r="U33">
        <v>4</v>
      </c>
      <c r="W33" t="str">
        <f ca="1"/>
        <v>Shaheed Veer Narayan Singh International Stadium</v>
      </c>
      <c r="X33">
        <f ca="1"/>
        <v>0</v>
      </c>
      <c r="Y33">
        <f ca="1"/>
        <v>2</v>
      </c>
      <c r="Z33">
        <f ca="1"/>
        <v>0</v>
      </c>
      <c r="AA33">
        <f ca="1"/>
        <v>4</v>
      </c>
    </row>
    <row r="34" spans="17:27" x14ac:dyDescent="0.3">
      <c r="Q34" s="3" t="s">
        <v>115</v>
      </c>
      <c r="S34">
        <v>2</v>
      </c>
      <c r="U34">
        <v>5</v>
      </c>
      <c r="W34" t="str">
        <f ca="1"/>
        <v>JSCA International Stadium Complex</v>
      </c>
      <c r="X34">
        <f ca="1"/>
        <v>0</v>
      </c>
      <c r="Y34">
        <f ca="1"/>
        <v>2</v>
      </c>
      <c r="Z34">
        <f ca="1"/>
        <v>0</v>
      </c>
      <c r="AA34">
        <f ca="1"/>
        <v>5</v>
      </c>
    </row>
    <row r="35" spans="17:27" x14ac:dyDescent="0.3">
      <c r="Q35" s="3" t="s">
        <v>167</v>
      </c>
      <c r="S35">
        <v>2</v>
      </c>
      <c r="U35">
        <v>1</v>
      </c>
      <c r="W35" t="str">
        <f ca="1"/>
        <v>Buffalo Park</v>
      </c>
      <c r="X35">
        <f ca="1"/>
        <v>0</v>
      </c>
      <c r="Y35">
        <f ca="1"/>
        <v>2</v>
      </c>
      <c r="Z35">
        <f ca="1"/>
        <v>0</v>
      </c>
      <c r="AA35">
        <f ca="1"/>
        <v>1</v>
      </c>
    </row>
    <row r="36" spans="17:27" x14ac:dyDescent="0.3">
      <c r="Q36" s="3" t="s">
        <v>170</v>
      </c>
      <c r="S36">
        <v>1</v>
      </c>
      <c r="U36">
        <v>2</v>
      </c>
      <c r="W36" t="str">
        <f ca="1"/>
        <v>De Beers Diamond Oval</v>
      </c>
      <c r="X36">
        <f ca="1"/>
        <v>0</v>
      </c>
      <c r="Y36">
        <f ca="1"/>
        <v>1</v>
      </c>
      <c r="Z36">
        <f ca="1"/>
        <v>0</v>
      </c>
      <c r="AA36">
        <f ca="1"/>
        <v>2</v>
      </c>
    </row>
    <row r="37" spans="17:27" x14ac:dyDescent="0.3">
      <c r="Q37" s="3" t="s">
        <v>86</v>
      </c>
      <c r="S37">
        <v>1</v>
      </c>
      <c r="U37">
        <v>8</v>
      </c>
      <c r="W37" t="str">
        <f ca="1"/>
        <v>Holkar Cricket Stadium</v>
      </c>
      <c r="X37">
        <f ca="1"/>
        <v>0</v>
      </c>
      <c r="Y37">
        <f ca="1"/>
        <v>1</v>
      </c>
      <c r="Z37">
        <f ca="1"/>
        <v>0</v>
      </c>
      <c r="AA37">
        <f ca="1"/>
        <v>8</v>
      </c>
    </row>
    <row r="38" spans="17:27" x14ac:dyDescent="0.3">
      <c r="Q38" s="3" t="s">
        <v>53</v>
      </c>
      <c r="S38">
        <v>1</v>
      </c>
      <c r="U38">
        <v>1</v>
      </c>
      <c r="W38" t="str">
        <f ca="1"/>
        <v>OUTsurance Oval</v>
      </c>
      <c r="X38">
        <f ca="1"/>
        <v>0</v>
      </c>
      <c r="Y38">
        <f ca="1"/>
        <v>1</v>
      </c>
      <c r="Z38">
        <f ca="1"/>
        <v>0</v>
      </c>
      <c r="AA38">
        <f ca="1"/>
        <v>1</v>
      </c>
    </row>
    <row r="39" spans="17:27" x14ac:dyDescent="0.3">
      <c r="Q39" s="3" t="s">
        <v>134</v>
      </c>
      <c r="U39">
        <v>4</v>
      </c>
      <c r="W39" t="str" cm="1">
        <f t="array" aca="1" ref="W39:AA39" ca="1">OFFSET(Q39,0,0,1,5)</f>
        <v>Green Park</v>
      </c>
      <c r="X39">
        <f ca="1"/>
        <v>0</v>
      </c>
      <c r="Y39">
        <f ca="1"/>
        <v>0</v>
      </c>
      <c r="Z39">
        <f ca="1"/>
        <v>0</v>
      </c>
      <c r="AA39">
        <f ca="1"/>
        <v>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4F1F-2428-4A99-971E-2DEDC3309DEB}">
  <dimension ref="A2:Z21"/>
  <sheetViews>
    <sheetView topLeftCell="C1" workbookViewId="0">
      <selection activeCell="J7" sqref="J7"/>
    </sheetView>
  </sheetViews>
  <sheetFormatPr defaultRowHeight="14.4" x14ac:dyDescent="0.3"/>
  <cols>
    <col min="1" max="1" width="12.5546875" bestFit="1" customWidth="1"/>
    <col min="2" max="2" width="13.5546875" bestFit="1" customWidth="1"/>
    <col min="6" max="6" width="12.5546875" bestFit="1" customWidth="1"/>
    <col min="7" max="8" width="14.6640625" bestFit="1" customWidth="1"/>
    <col min="9" max="9" width="30.33203125" bestFit="1" customWidth="1"/>
    <col min="10" max="10" width="14.6640625" bestFit="1" customWidth="1"/>
    <col min="12" max="12" width="12.5546875" bestFit="1" customWidth="1"/>
    <col min="13" max="13" width="23.44140625" bestFit="1" customWidth="1"/>
    <col min="17" max="17" width="24.33203125" bestFit="1" customWidth="1"/>
    <col min="18" max="18" width="15.5546875" bestFit="1" customWidth="1"/>
    <col min="19" max="19" width="4.6640625" bestFit="1" customWidth="1"/>
    <col min="20" max="20" width="10.77734375" bestFit="1" customWidth="1"/>
    <col min="23" max="23" width="24.33203125" bestFit="1" customWidth="1"/>
    <col min="24" max="24" width="15.5546875" bestFit="1" customWidth="1"/>
    <col min="25" max="25" width="3.109375" bestFit="1" customWidth="1"/>
    <col min="26" max="27" width="7.21875" bestFit="1" customWidth="1"/>
  </cols>
  <sheetData>
    <row r="2" spans="1:26" x14ac:dyDescent="0.3">
      <c r="A2" s="2" t="s">
        <v>459</v>
      </c>
      <c r="B2" t="s">
        <v>462</v>
      </c>
      <c r="F2" s="2" t="s">
        <v>459</v>
      </c>
      <c r="G2" t="s">
        <v>463</v>
      </c>
      <c r="I2" s="2" t="s">
        <v>472</v>
      </c>
      <c r="J2" t="s">
        <v>463</v>
      </c>
      <c r="L2" s="2" t="s">
        <v>459</v>
      </c>
      <c r="M2" t="s">
        <v>467</v>
      </c>
      <c r="Q2" s="2" t="s">
        <v>463</v>
      </c>
      <c r="R2" s="2" t="s">
        <v>461</v>
      </c>
      <c r="W2" s="2" t="s">
        <v>468</v>
      </c>
      <c r="X2" s="2" t="s">
        <v>461</v>
      </c>
    </row>
    <row r="3" spans="1:26" x14ac:dyDescent="0.3">
      <c r="A3" s="3" t="s">
        <v>295</v>
      </c>
      <c r="B3" s="16">
        <v>27</v>
      </c>
      <c r="F3" s="3" t="s">
        <v>20</v>
      </c>
      <c r="G3" s="4">
        <v>0.45</v>
      </c>
      <c r="I3" s="3" t="s">
        <v>465</v>
      </c>
      <c r="J3" s="16">
        <v>35</v>
      </c>
      <c r="L3" s="3" t="s">
        <v>154</v>
      </c>
      <c r="M3" s="16">
        <v>2</v>
      </c>
      <c r="Q3" s="2" t="s">
        <v>459</v>
      </c>
      <c r="R3" t="s">
        <v>20</v>
      </c>
      <c r="S3" t="s">
        <v>29</v>
      </c>
      <c r="T3" t="s">
        <v>460</v>
      </c>
      <c r="W3" s="2" t="s">
        <v>459</v>
      </c>
      <c r="X3" t="s">
        <v>295</v>
      </c>
      <c r="Y3" t="s">
        <v>428</v>
      </c>
      <c r="Z3" t="s">
        <v>21</v>
      </c>
    </row>
    <row r="4" spans="1:26" x14ac:dyDescent="0.3">
      <c r="A4" s="3" t="s">
        <v>428</v>
      </c>
      <c r="B4" s="16">
        <v>4</v>
      </c>
      <c r="F4" s="3" t="s">
        <v>29</v>
      </c>
      <c r="G4" s="4">
        <v>0.55000000000000004</v>
      </c>
      <c r="I4" s="3" t="s">
        <v>466</v>
      </c>
      <c r="J4" s="16">
        <v>25</v>
      </c>
      <c r="L4" s="3" t="s">
        <v>75</v>
      </c>
      <c r="M4" s="16">
        <v>3</v>
      </c>
      <c r="Q4" s="3" t="s">
        <v>64</v>
      </c>
      <c r="R4" s="16">
        <v>5</v>
      </c>
      <c r="S4" s="16">
        <v>6</v>
      </c>
      <c r="T4" s="16">
        <v>11</v>
      </c>
      <c r="W4" s="3" t="s">
        <v>45</v>
      </c>
      <c r="X4" s="16">
        <v>1</v>
      </c>
      <c r="Y4" s="16"/>
      <c r="Z4" s="16">
        <v>5</v>
      </c>
    </row>
    <row r="5" spans="1:26" x14ac:dyDescent="0.3">
      <c r="A5" s="3" t="s">
        <v>21</v>
      </c>
      <c r="B5" s="16">
        <v>29</v>
      </c>
      <c r="L5" s="3" t="s">
        <v>211</v>
      </c>
      <c r="M5" s="16">
        <v>2</v>
      </c>
      <c r="Q5" s="3" t="s">
        <v>151</v>
      </c>
      <c r="R5" s="16">
        <v>3</v>
      </c>
      <c r="S5" s="16">
        <v>6</v>
      </c>
      <c r="T5" s="16">
        <v>9</v>
      </c>
      <c r="W5" s="3" t="s">
        <v>151</v>
      </c>
      <c r="X5" s="16">
        <v>6</v>
      </c>
      <c r="Y5" s="16">
        <v>1</v>
      </c>
      <c r="Z5" s="16">
        <v>2</v>
      </c>
    </row>
    <row r="6" spans="1:26" x14ac:dyDescent="0.3">
      <c r="A6" s="3" t="s">
        <v>460</v>
      </c>
      <c r="B6" s="16">
        <v>60</v>
      </c>
      <c r="J6">
        <f>GETPIVOTDATA("winner",$I$2,"Column1","Yes")</f>
        <v>25</v>
      </c>
      <c r="L6" s="3" t="s">
        <v>142</v>
      </c>
      <c r="M6" s="16">
        <v>3</v>
      </c>
      <c r="Q6" s="3" t="s">
        <v>101</v>
      </c>
      <c r="R6" s="16">
        <v>2</v>
      </c>
      <c r="S6" s="16">
        <v>6</v>
      </c>
      <c r="T6" s="16">
        <v>8</v>
      </c>
      <c r="W6" s="3" t="s">
        <v>19</v>
      </c>
      <c r="X6" s="16">
        <v>2</v>
      </c>
      <c r="Y6" s="16">
        <v>1</v>
      </c>
      <c r="Z6" s="16">
        <v>3</v>
      </c>
    </row>
    <row r="7" spans="1:26" x14ac:dyDescent="0.3">
      <c r="L7" s="3" t="s">
        <v>199</v>
      </c>
      <c r="M7" s="16">
        <v>2</v>
      </c>
      <c r="Q7" s="3" t="s">
        <v>28</v>
      </c>
      <c r="R7" s="16">
        <v>5</v>
      </c>
      <c r="S7" s="16">
        <v>2</v>
      </c>
      <c r="T7" s="16">
        <v>7</v>
      </c>
      <c r="W7" s="3" t="s">
        <v>33</v>
      </c>
      <c r="X7" s="16">
        <v>5</v>
      </c>
      <c r="Y7" s="16">
        <v>1</v>
      </c>
      <c r="Z7" s="16">
        <v>1</v>
      </c>
    </row>
    <row r="8" spans="1:26" x14ac:dyDescent="0.3">
      <c r="L8" s="3" t="s">
        <v>197</v>
      </c>
      <c r="M8" s="16">
        <v>2</v>
      </c>
      <c r="Q8" s="3" t="s">
        <v>33</v>
      </c>
      <c r="R8" s="16">
        <v>3</v>
      </c>
      <c r="S8" s="16">
        <v>4</v>
      </c>
      <c r="T8" s="16">
        <v>7</v>
      </c>
      <c r="W8" s="3" t="s">
        <v>64</v>
      </c>
      <c r="X8" s="16">
        <v>5</v>
      </c>
      <c r="Y8" s="16"/>
      <c r="Z8" s="16">
        <v>6</v>
      </c>
    </row>
    <row r="9" spans="1:26" x14ac:dyDescent="0.3">
      <c r="L9" s="3" t="s">
        <v>156</v>
      </c>
      <c r="M9" s="16">
        <v>3</v>
      </c>
      <c r="Q9" s="3" t="s">
        <v>18</v>
      </c>
      <c r="R9" s="16">
        <v>3</v>
      </c>
      <c r="S9" s="16">
        <v>3</v>
      </c>
      <c r="T9" s="16">
        <v>6</v>
      </c>
      <c r="W9" s="3" t="s">
        <v>18</v>
      </c>
      <c r="X9" s="16">
        <v>1</v>
      </c>
      <c r="Y9" s="16"/>
      <c r="Z9" s="16">
        <v>5</v>
      </c>
    </row>
    <row r="10" spans="1:26" x14ac:dyDescent="0.3">
      <c r="L10" s="3" t="s">
        <v>202</v>
      </c>
      <c r="M10" s="16">
        <v>2</v>
      </c>
      <c r="Q10" s="3" t="s">
        <v>19</v>
      </c>
      <c r="R10" s="16">
        <v>3</v>
      </c>
      <c r="S10" s="16">
        <v>3</v>
      </c>
      <c r="T10" s="16">
        <v>6</v>
      </c>
      <c r="W10" s="3" t="s">
        <v>28</v>
      </c>
      <c r="X10" s="16">
        <v>3</v>
      </c>
      <c r="Y10" s="16">
        <v>1</v>
      </c>
      <c r="Z10" s="16">
        <v>3</v>
      </c>
    </row>
    <row r="11" spans="1:26" x14ac:dyDescent="0.3">
      <c r="L11" s="3" t="s">
        <v>146</v>
      </c>
      <c r="M11" s="16">
        <v>2</v>
      </c>
      <c r="Q11" s="3" t="s">
        <v>45</v>
      </c>
      <c r="R11" s="16">
        <v>3</v>
      </c>
      <c r="S11" s="16">
        <v>3</v>
      </c>
      <c r="T11" s="16">
        <v>6</v>
      </c>
      <c r="W11" s="3" t="s">
        <v>101</v>
      </c>
      <c r="X11" s="16">
        <v>4</v>
      </c>
      <c r="Y11" s="16"/>
      <c r="Z11" s="16">
        <v>4</v>
      </c>
    </row>
    <row r="12" spans="1:26" x14ac:dyDescent="0.3">
      <c r="L12" s="3" t="s">
        <v>275</v>
      </c>
      <c r="M12" s="16">
        <v>2</v>
      </c>
      <c r="Q12" s="3" t="s">
        <v>460</v>
      </c>
      <c r="R12" s="16">
        <v>27</v>
      </c>
      <c r="S12" s="16">
        <v>33</v>
      </c>
      <c r="T12" s="16">
        <v>60</v>
      </c>
    </row>
    <row r="13" spans="1:26" x14ac:dyDescent="0.3">
      <c r="L13" s="3" t="s">
        <v>241</v>
      </c>
      <c r="M13" s="16">
        <v>3</v>
      </c>
    </row>
    <row r="14" spans="1:26" x14ac:dyDescent="0.3">
      <c r="L14" s="3" t="s">
        <v>277</v>
      </c>
      <c r="M14" s="16">
        <v>2</v>
      </c>
    </row>
    <row r="15" spans="1:26" x14ac:dyDescent="0.3">
      <c r="L15" s="3" t="s">
        <v>460</v>
      </c>
      <c r="M15" s="16">
        <v>28</v>
      </c>
    </row>
    <row r="21" spans="17:18" x14ac:dyDescent="0.3">
      <c r="Q21" t="str">
        <f>Q4</f>
        <v>Mumbai Indians</v>
      </c>
      <c r="R21">
        <f>VLOOKUP(Q21,Q4:T18,4,FALSE)</f>
        <v>11</v>
      </c>
    </row>
  </sheetData>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D985-D477-455E-93DB-8635D50B36B3}">
  <dimension ref="B2:R51"/>
  <sheetViews>
    <sheetView topLeftCell="H1" workbookViewId="0">
      <selection activeCell="C52" sqref="C52"/>
    </sheetView>
  </sheetViews>
  <sheetFormatPr defaultRowHeight="14.4" x14ac:dyDescent="0.3"/>
  <cols>
    <col min="2" max="2" width="12.5546875" bestFit="1" customWidth="1"/>
    <col min="3" max="3" width="10.33203125" bestFit="1" customWidth="1"/>
    <col min="4" max="4" width="18.21875" bestFit="1" customWidth="1"/>
    <col min="5" max="5" width="14.88671875" bestFit="1" customWidth="1"/>
    <col min="6" max="6" width="24.33203125" bestFit="1" customWidth="1"/>
    <col min="7" max="7" width="12.6640625" bestFit="1" customWidth="1"/>
    <col min="8" max="8" width="14.77734375" bestFit="1" customWidth="1"/>
    <col min="11" max="11" width="14" bestFit="1" customWidth="1"/>
    <col min="14" max="14" width="6.88671875" bestFit="1" customWidth="1"/>
    <col min="15" max="15" width="18.21875" bestFit="1" customWidth="1"/>
    <col min="16" max="16" width="24.33203125" bestFit="1" customWidth="1"/>
    <col min="17" max="17" width="19.6640625" bestFit="1" customWidth="1"/>
    <col min="18" max="18" width="18.77734375" bestFit="1" customWidth="1"/>
  </cols>
  <sheetData>
    <row r="2" spans="2:18" x14ac:dyDescent="0.3">
      <c r="B2" s="2" t="s">
        <v>459</v>
      </c>
      <c r="D2" s="2" t="s">
        <v>459</v>
      </c>
      <c r="F2" s="2" t="s">
        <v>459</v>
      </c>
      <c r="H2" s="2" t="s">
        <v>459</v>
      </c>
      <c r="K2" s="2" t="s">
        <v>459</v>
      </c>
    </row>
    <row r="3" spans="2:18" x14ac:dyDescent="0.3">
      <c r="B3" s="3">
        <v>2020</v>
      </c>
      <c r="D3" s="3" t="s">
        <v>45</v>
      </c>
      <c r="F3" s="3" t="s">
        <v>45</v>
      </c>
      <c r="H3" s="3" t="s">
        <v>456</v>
      </c>
      <c r="K3" s="3" t="s">
        <v>457</v>
      </c>
      <c r="N3" t="s">
        <v>3</v>
      </c>
      <c r="O3" t="s">
        <v>431</v>
      </c>
      <c r="P3" t="s">
        <v>432</v>
      </c>
      <c r="Q3" t="s">
        <v>433</v>
      </c>
      <c r="R3" t="s">
        <v>434</v>
      </c>
    </row>
    <row r="4" spans="2:18" x14ac:dyDescent="0.3">
      <c r="B4" s="3" t="s">
        <v>460</v>
      </c>
      <c r="D4" s="3" t="s">
        <v>37</v>
      </c>
      <c r="F4" s="3" t="s">
        <v>151</v>
      </c>
      <c r="H4" s="3" t="s">
        <v>437</v>
      </c>
      <c r="K4" s="3" t="s">
        <v>445</v>
      </c>
      <c r="N4">
        <v>2020</v>
      </c>
      <c r="O4" t="s">
        <v>64</v>
      </c>
      <c r="P4" t="s">
        <v>151</v>
      </c>
      <c r="Q4" t="s">
        <v>435</v>
      </c>
      <c r="R4" t="s">
        <v>436</v>
      </c>
    </row>
    <row r="5" spans="2:18" x14ac:dyDescent="0.3">
      <c r="D5" s="3" t="s">
        <v>33</v>
      </c>
      <c r="F5" s="3" t="s">
        <v>447</v>
      </c>
      <c r="H5" s="3" t="s">
        <v>442</v>
      </c>
      <c r="K5" s="3" t="s">
        <v>438</v>
      </c>
      <c r="N5">
        <v>2019</v>
      </c>
      <c r="O5" t="s">
        <v>64</v>
      </c>
      <c r="P5" t="s">
        <v>45</v>
      </c>
      <c r="Q5" t="s">
        <v>437</v>
      </c>
      <c r="R5" t="s">
        <v>438</v>
      </c>
    </row>
    <row r="6" spans="2:18" x14ac:dyDescent="0.3">
      <c r="D6" s="3" t="s">
        <v>64</v>
      </c>
      <c r="F6" s="3" t="s">
        <v>64</v>
      </c>
      <c r="H6" s="3" t="s">
        <v>452</v>
      </c>
      <c r="K6" s="3" t="s">
        <v>450</v>
      </c>
      <c r="N6">
        <v>2018</v>
      </c>
      <c r="O6" t="s">
        <v>45</v>
      </c>
      <c r="P6" t="s">
        <v>101</v>
      </c>
      <c r="Q6" t="s">
        <v>439</v>
      </c>
      <c r="R6" t="s">
        <v>440</v>
      </c>
    </row>
    <row r="7" spans="2:18" x14ac:dyDescent="0.3">
      <c r="D7" s="3" t="s">
        <v>18</v>
      </c>
      <c r="F7" s="3" t="s">
        <v>441</v>
      </c>
      <c r="H7" s="3" t="s">
        <v>448</v>
      </c>
      <c r="K7" s="3" t="s">
        <v>443</v>
      </c>
      <c r="N7">
        <v>2017</v>
      </c>
      <c r="O7" t="s">
        <v>64</v>
      </c>
      <c r="P7" t="s">
        <v>441</v>
      </c>
      <c r="Q7" t="s">
        <v>442</v>
      </c>
      <c r="R7" t="s">
        <v>443</v>
      </c>
    </row>
    <row r="8" spans="2:18" x14ac:dyDescent="0.3">
      <c r="D8" s="3" t="s">
        <v>101</v>
      </c>
      <c r="F8" s="3" t="s">
        <v>28</v>
      </c>
      <c r="H8" s="3" t="s">
        <v>435</v>
      </c>
      <c r="K8" s="3" t="s">
        <v>449</v>
      </c>
      <c r="N8">
        <v>2016</v>
      </c>
      <c r="O8" t="s">
        <v>101</v>
      </c>
      <c r="P8" t="s">
        <v>28</v>
      </c>
      <c r="Q8" t="s">
        <v>444</v>
      </c>
      <c r="R8" t="s">
        <v>445</v>
      </c>
    </row>
    <row r="9" spans="2:18" x14ac:dyDescent="0.3">
      <c r="D9" s="3" t="s">
        <v>460</v>
      </c>
      <c r="F9" s="3" t="s">
        <v>101</v>
      </c>
      <c r="H9" s="3" t="s">
        <v>454</v>
      </c>
      <c r="K9" s="3" t="s">
        <v>451</v>
      </c>
      <c r="N9">
        <v>2015</v>
      </c>
      <c r="O9" t="s">
        <v>64</v>
      </c>
      <c r="P9" t="s">
        <v>45</v>
      </c>
      <c r="Q9" t="s">
        <v>437</v>
      </c>
      <c r="R9" t="s">
        <v>446</v>
      </c>
    </row>
    <row r="10" spans="2:18" x14ac:dyDescent="0.3">
      <c r="F10" s="3" t="s">
        <v>460</v>
      </c>
      <c r="H10" s="3" t="s">
        <v>440</v>
      </c>
      <c r="K10" s="3" t="s">
        <v>453</v>
      </c>
      <c r="N10">
        <v>2014</v>
      </c>
      <c r="O10" t="s">
        <v>33</v>
      </c>
      <c r="P10" t="s">
        <v>447</v>
      </c>
      <c r="Q10" t="s">
        <v>448</v>
      </c>
      <c r="R10" t="s">
        <v>449</v>
      </c>
    </row>
    <row r="11" spans="2:18" x14ac:dyDescent="0.3">
      <c r="H11" s="3" t="s">
        <v>439</v>
      </c>
      <c r="K11" s="3" t="s">
        <v>446</v>
      </c>
      <c r="N11">
        <v>2013</v>
      </c>
      <c r="O11" t="s">
        <v>64</v>
      </c>
      <c r="P11" t="s">
        <v>45</v>
      </c>
      <c r="Q11" t="s">
        <v>440</v>
      </c>
      <c r="R11" t="s">
        <v>450</v>
      </c>
    </row>
    <row r="12" spans="2:18" x14ac:dyDescent="0.3">
      <c r="H12" s="3" t="s">
        <v>444</v>
      </c>
      <c r="K12" s="3" t="s">
        <v>440</v>
      </c>
      <c r="N12">
        <v>2012</v>
      </c>
      <c r="O12" t="s">
        <v>33</v>
      </c>
      <c r="P12" t="s">
        <v>45</v>
      </c>
      <c r="Q12" t="s">
        <v>439</v>
      </c>
      <c r="R12" t="s">
        <v>451</v>
      </c>
    </row>
    <row r="13" spans="2:18" x14ac:dyDescent="0.3">
      <c r="H13" s="3" t="s">
        <v>460</v>
      </c>
      <c r="K13" s="3" t="s">
        <v>455</v>
      </c>
      <c r="N13">
        <v>2011</v>
      </c>
      <c r="O13" t="s">
        <v>45</v>
      </c>
      <c r="P13" t="s">
        <v>28</v>
      </c>
      <c r="Q13" t="s">
        <v>452</v>
      </c>
      <c r="R13" t="s">
        <v>453</v>
      </c>
    </row>
    <row r="14" spans="2:18" x14ac:dyDescent="0.3">
      <c r="K14" s="3" t="s">
        <v>436</v>
      </c>
      <c r="N14">
        <v>2010</v>
      </c>
      <c r="O14" t="s">
        <v>45</v>
      </c>
      <c r="P14" t="s">
        <v>64</v>
      </c>
      <c r="Q14" t="s">
        <v>454</v>
      </c>
      <c r="R14" t="s">
        <v>455</v>
      </c>
    </row>
    <row r="15" spans="2:18" x14ac:dyDescent="0.3">
      <c r="K15" s="3" t="s">
        <v>458</v>
      </c>
      <c r="N15">
        <v>2009</v>
      </c>
      <c r="O15" t="s">
        <v>37</v>
      </c>
      <c r="P15" t="s">
        <v>28</v>
      </c>
      <c r="Q15" t="s">
        <v>456</v>
      </c>
      <c r="R15" t="s">
        <v>457</v>
      </c>
    </row>
    <row r="16" spans="2:18" x14ac:dyDescent="0.3">
      <c r="K16" s="3" t="s">
        <v>460</v>
      </c>
      <c r="N16">
        <v>2008</v>
      </c>
      <c r="O16" t="s">
        <v>18</v>
      </c>
      <c r="P16" t="s">
        <v>45</v>
      </c>
      <c r="Q16" t="s">
        <v>440</v>
      </c>
      <c r="R16" t="s">
        <v>458</v>
      </c>
    </row>
    <row r="19" spans="2:8" x14ac:dyDescent="0.3">
      <c r="B19" s="2" t="s">
        <v>459</v>
      </c>
      <c r="C19" t="s">
        <v>469</v>
      </c>
    </row>
    <row r="20" spans="2:8" x14ac:dyDescent="0.3">
      <c r="B20" s="3">
        <v>2008</v>
      </c>
      <c r="C20">
        <v>58</v>
      </c>
    </row>
    <row r="21" spans="2:8" x14ac:dyDescent="0.3">
      <c r="B21" s="3">
        <v>2009</v>
      </c>
      <c r="C21">
        <v>57</v>
      </c>
      <c r="D21" s="5">
        <f>B3</f>
        <v>2020</v>
      </c>
      <c r="E21" s="5" t="str">
        <f>VLOOKUP($D$21,Sheet15[],2,FALSE)</f>
        <v>Mumbai Indians</v>
      </c>
      <c r="F21" s="5" t="str">
        <f>VLOOKUP($D$21,Sheet15[],3,FALSE)</f>
        <v>Delhi Capitals</v>
      </c>
      <c r="G21" s="5" t="str">
        <f>VLOOKUP($D$21,Sheet15[],4,FALSE)</f>
        <v>Jofra Archer</v>
      </c>
      <c r="H21" s="5" t="str">
        <f>VLOOKUP($D$21,Sheet15[],5,FALSE)</f>
        <v>Trent Boult</v>
      </c>
    </row>
    <row r="22" spans="2:8" x14ac:dyDescent="0.3">
      <c r="B22" s="3">
        <v>2010</v>
      </c>
      <c r="C22">
        <v>60</v>
      </c>
    </row>
    <row r="23" spans="2:8" x14ac:dyDescent="0.3">
      <c r="B23" s="3">
        <v>2011</v>
      </c>
      <c r="C23">
        <v>73</v>
      </c>
    </row>
    <row r="24" spans="2:8" x14ac:dyDescent="0.3">
      <c r="B24" s="3">
        <v>2012</v>
      </c>
      <c r="C24">
        <v>74</v>
      </c>
    </row>
    <row r="25" spans="2:8" x14ac:dyDescent="0.3">
      <c r="B25" s="3">
        <v>2013</v>
      </c>
      <c r="C25">
        <v>76</v>
      </c>
    </row>
    <row r="26" spans="2:8" x14ac:dyDescent="0.3">
      <c r="B26" s="3">
        <v>2014</v>
      </c>
      <c r="C26">
        <v>60</v>
      </c>
    </row>
    <row r="27" spans="2:8" x14ac:dyDescent="0.3">
      <c r="B27" s="3">
        <v>2015</v>
      </c>
      <c r="C27">
        <v>59</v>
      </c>
    </row>
    <row r="28" spans="2:8" x14ac:dyDescent="0.3">
      <c r="B28" s="3">
        <v>2016</v>
      </c>
      <c r="C28">
        <v>60</v>
      </c>
    </row>
    <row r="29" spans="2:8" x14ac:dyDescent="0.3">
      <c r="B29" s="3">
        <v>2017</v>
      </c>
      <c r="C29">
        <v>59</v>
      </c>
    </row>
    <row r="30" spans="2:8" x14ac:dyDescent="0.3">
      <c r="B30" s="3">
        <v>2018</v>
      </c>
      <c r="C30">
        <v>60</v>
      </c>
    </row>
    <row r="31" spans="2:8" x14ac:dyDescent="0.3">
      <c r="B31" s="3">
        <v>2019</v>
      </c>
      <c r="C31">
        <v>60</v>
      </c>
    </row>
    <row r="32" spans="2:8" x14ac:dyDescent="0.3">
      <c r="B32" s="3">
        <v>2020</v>
      </c>
      <c r="C32">
        <v>60</v>
      </c>
    </row>
    <row r="33" spans="2:3" x14ac:dyDescent="0.3">
      <c r="B33" s="3" t="s">
        <v>460</v>
      </c>
      <c r="C33">
        <v>816</v>
      </c>
    </row>
    <row r="37" spans="2:3" x14ac:dyDescent="0.3">
      <c r="B37" cm="1">
        <f t="array" aca="1" ref="B37:C49" ca="1">OFFSET(B20:C32,0,0,13,2)</f>
        <v>2008</v>
      </c>
      <c r="C37">
        <f ca="1"/>
        <v>58</v>
      </c>
    </row>
    <row r="38" spans="2:3" x14ac:dyDescent="0.3">
      <c r="B38">
        <f ca="1"/>
        <v>2009</v>
      </c>
      <c r="C38">
        <f ca="1"/>
        <v>57</v>
      </c>
    </row>
    <row r="39" spans="2:3" x14ac:dyDescent="0.3">
      <c r="B39">
        <f ca="1"/>
        <v>2010</v>
      </c>
      <c r="C39">
        <f ca="1"/>
        <v>60</v>
      </c>
    </row>
    <row r="40" spans="2:3" x14ac:dyDescent="0.3">
      <c r="B40">
        <f ca="1"/>
        <v>2011</v>
      </c>
      <c r="C40">
        <f ca="1"/>
        <v>73</v>
      </c>
    </row>
    <row r="41" spans="2:3" x14ac:dyDescent="0.3">
      <c r="B41">
        <f ca="1"/>
        <v>2012</v>
      </c>
      <c r="C41">
        <f ca="1"/>
        <v>74</v>
      </c>
    </row>
    <row r="42" spans="2:3" x14ac:dyDescent="0.3">
      <c r="B42">
        <f ca="1"/>
        <v>2013</v>
      </c>
      <c r="C42">
        <f ca="1"/>
        <v>76</v>
      </c>
    </row>
    <row r="43" spans="2:3" x14ac:dyDescent="0.3">
      <c r="B43">
        <f ca="1"/>
        <v>2014</v>
      </c>
      <c r="C43">
        <f ca="1"/>
        <v>60</v>
      </c>
    </row>
    <row r="44" spans="2:3" x14ac:dyDescent="0.3">
      <c r="B44">
        <f ca="1"/>
        <v>2015</v>
      </c>
      <c r="C44">
        <f ca="1"/>
        <v>59</v>
      </c>
    </row>
    <row r="45" spans="2:3" x14ac:dyDescent="0.3">
      <c r="B45">
        <f ca="1"/>
        <v>2016</v>
      </c>
      <c r="C45">
        <f ca="1"/>
        <v>60</v>
      </c>
    </row>
    <row r="46" spans="2:3" x14ac:dyDescent="0.3">
      <c r="B46">
        <f ca="1"/>
        <v>2017</v>
      </c>
      <c r="C46">
        <f ca="1"/>
        <v>59</v>
      </c>
    </row>
    <row r="47" spans="2:3" x14ac:dyDescent="0.3">
      <c r="B47">
        <f ca="1"/>
        <v>2018</v>
      </c>
      <c r="C47">
        <f ca="1"/>
        <v>60</v>
      </c>
    </row>
    <row r="48" spans="2:3" x14ac:dyDescent="0.3">
      <c r="B48">
        <f ca="1"/>
        <v>2019</v>
      </c>
      <c r="C48">
        <f ca="1"/>
        <v>60</v>
      </c>
    </row>
    <row r="49" spans="2:3" x14ac:dyDescent="0.3">
      <c r="B49">
        <f ca="1"/>
        <v>2020</v>
      </c>
      <c r="C49">
        <f ca="1"/>
        <v>60</v>
      </c>
    </row>
    <row r="51" spans="2:3" x14ac:dyDescent="0.3">
      <c r="B51">
        <f>DASHBOARD!F10</f>
        <v>2015</v>
      </c>
      <c r="C51">
        <f ca="1">VLOOKUP(B51,_xlfn.ANCHORARRAY(B37),2,FALSE)</f>
        <v>59</v>
      </c>
    </row>
  </sheetData>
  <pageMargins left="0.7" right="0.7" top="0.75" bottom="0.75" header="0.3" footer="0.3"/>
  <drawing r:id="rId7"/>
  <tableParts count="1">
    <tablePart r:id="rId8"/>
  </tableParts>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7A8C-15D5-4274-BA70-A68E089EBDF0}">
  <dimension ref="B3:Z44"/>
  <sheetViews>
    <sheetView tabSelected="1" zoomScale="86" zoomScaleNormal="72" workbookViewId="0">
      <selection activeCell="F10" sqref="F10"/>
    </sheetView>
  </sheetViews>
  <sheetFormatPr defaultRowHeight="14.4" x14ac:dyDescent="0.3"/>
  <cols>
    <col min="1" max="1" width="6.21875" customWidth="1"/>
    <col min="6" max="6" width="11" customWidth="1"/>
    <col min="7" max="7" width="13.44140625" bestFit="1" customWidth="1"/>
  </cols>
  <sheetData>
    <row r="3" spans="2:26" x14ac:dyDescent="0.3">
      <c r="B3" s="6"/>
      <c r="C3" s="6"/>
      <c r="D3" s="6"/>
      <c r="E3" s="6"/>
      <c r="F3" s="6"/>
      <c r="G3" s="6"/>
      <c r="H3" s="6"/>
      <c r="I3" s="6"/>
      <c r="J3" s="6"/>
      <c r="K3" s="6"/>
      <c r="L3" s="6"/>
      <c r="M3" s="6"/>
      <c r="N3" s="6"/>
      <c r="O3" s="6"/>
      <c r="P3" s="6"/>
      <c r="Q3" s="6"/>
      <c r="R3" s="6"/>
      <c r="S3" s="6"/>
      <c r="T3" s="6"/>
      <c r="U3" s="6"/>
      <c r="V3" s="6"/>
      <c r="W3" s="6"/>
      <c r="X3" s="6"/>
      <c r="Y3" s="6"/>
      <c r="Z3" s="6"/>
    </row>
    <row r="4" spans="2:26" x14ac:dyDescent="0.3">
      <c r="B4" s="6"/>
      <c r="C4" s="6"/>
      <c r="D4" s="6"/>
      <c r="E4" s="6"/>
      <c r="F4" s="6"/>
      <c r="G4" s="6"/>
      <c r="H4" s="6"/>
      <c r="I4" s="6"/>
      <c r="J4" s="6"/>
      <c r="K4" s="6"/>
      <c r="L4" s="6"/>
      <c r="M4" s="6"/>
      <c r="N4" s="6"/>
      <c r="O4" s="6"/>
      <c r="P4" s="6"/>
      <c r="Q4" s="6"/>
      <c r="R4" s="6"/>
      <c r="S4" s="6"/>
      <c r="T4" s="6"/>
      <c r="U4" s="6"/>
      <c r="V4" s="6"/>
      <c r="W4" s="6"/>
      <c r="X4" s="6"/>
      <c r="Y4" s="6"/>
      <c r="Z4" s="6"/>
    </row>
    <row r="5" spans="2:26" x14ac:dyDescent="0.3">
      <c r="B5" s="6"/>
      <c r="C5" s="6"/>
      <c r="D5" s="6"/>
      <c r="E5" s="6"/>
      <c r="F5" s="6"/>
      <c r="G5" s="6"/>
      <c r="H5" s="6"/>
      <c r="I5" s="6"/>
      <c r="J5" s="6"/>
      <c r="K5" s="6"/>
      <c r="L5" s="6"/>
      <c r="M5" s="6"/>
      <c r="N5" s="6"/>
      <c r="O5" s="6"/>
      <c r="P5" s="6"/>
      <c r="Q5" s="6"/>
      <c r="R5" s="6"/>
      <c r="S5" s="6"/>
      <c r="T5" s="6"/>
      <c r="U5" s="6"/>
      <c r="V5" s="6"/>
      <c r="W5" s="6"/>
      <c r="X5" s="6"/>
      <c r="Y5" s="6"/>
      <c r="Z5" s="6"/>
    </row>
    <row r="6" spans="2:26" x14ac:dyDescent="0.3">
      <c r="B6" s="6"/>
      <c r="C6" s="6"/>
      <c r="D6" s="6"/>
      <c r="E6" s="6"/>
      <c r="F6" s="6"/>
      <c r="G6" s="6"/>
      <c r="H6" s="6"/>
      <c r="I6" s="6"/>
      <c r="J6" s="6"/>
      <c r="K6" s="6"/>
      <c r="L6" s="6"/>
      <c r="M6" s="6"/>
      <c r="N6" s="6"/>
      <c r="O6" s="6"/>
      <c r="P6" s="6"/>
      <c r="Q6" s="6"/>
      <c r="R6" s="6"/>
      <c r="S6" s="6"/>
      <c r="T6" s="6"/>
      <c r="U6" s="6"/>
      <c r="V6" s="6"/>
      <c r="W6" s="6"/>
      <c r="X6" s="6"/>
      <c r="Y6" s="6"/>
      <c r="Z6" s="6"/>
    </row>
    <row r="7" spans="2:26" x14ac:dyDescent="0.3">
      <c r="B7" s="6"/>
      <c r="C7" s="6"/>
      <c r="D7" s="6"/>
      <c r="E7" s="6"/>
      <c r="F7" s="6"/>
      <c r="G7" s="6"/>
      <c r="H7" s="6"/>
      <c r="I7" s="6"/>
      <c r="J7" s="6"/>
      <c r="K7" s="6"/>
      <c r="L7" s="6"/>
      <c r="M7" s="6"/>
      <c r="N7" s="6"/>
      <c r="O7" s="6"/>
      <c r="P7" s="6"/>
      <c r="Q7" s="6"/>
      <c r="R7" s="6"/>
      <c r="S7" s="6"/>
      <c r="T7" s="6"/>
      <c r="U7" s="6"/>
      <c r="V7" s="6"/>
      <c r="W7" s="6"/>
      <c r="X7" s="6"/>
      <c r="Y7" s="6"/>
      <c r="Z7" s="6"/>
    </row>
    <row r="8" spans="2:26" ht="15" x14ac:dyDescent="0.3">
      <c r="B8" s="6"/>
      <c r="C8" s="6"/>
      <c r="D8" s="6"/>
      <c r="E8" s="6"/>
      <c r="F8" s="8" t="s">
        <v>3</v>
      </c>
      <c r="G8" s="9" t="s">
        <v>470</v>
      </c>
      <c r="H8" s="6"/>
      <c r="I8" s="6"/>
      <c r="J8" s="6"/>
      <c r="K8" s="6"/>
      <c r="L8" s="6"/>
      <c r="M8" s="6"/>
      <c r="N8" s="6"/>
      <c r="O8" s="6"/>
      <c r="P8" s="6"/>
      <c r="Q8" s="6"/>
      <c r="R8" s="6"/>
      <c r="S8" s="6"/>
      <c r="T8" s="6"/>
      <c r="U8" s="6"/>
      <c r="V8" s="6"/>
      <c r="W8" s="6"/>
      <c r="X8" s="6"/>
      <c r="Y8" s="6"/>
      <c r="Z8" s="6"/>
    </row>
    <row r="9" spans="2:26" ht="15" x14ac:dyDescent="0.3">
      <c r="B9" s="6"/>
      <c r="C9" s="6"/>
      <c r="D9" s="6"/>
      <c r="E9" s="6"/>
      <c r="F9" s="10"/>
      <c r="G9" s="11"/>
      <c r="H9" s="6"/>
      <c r="I9" s="6"/>
      <c r="J9" s="6"/>
      <c r="K9" s="6"/>
      <c r="L9" s="6"/>
      <c r="M9" s="6"/>
      <c r="N9" s="6"/>
      <c r="O9" s="6"/>
      <c r="P9" s="6"/>
      <c r="Q9" s="6"/>
      <c r="R9" s="6"/>
      <c r="S9" s="6"/>
      <c r="T9" s="6"/>
      <c r="U9" s="6"/>
      <c r="V9" s="6"/>
      <c r="W9" s="6"/>
      <c r="X9" s="6"/>
      <c r="Y9" s="6"/>
      <c r="Z9" s="6"/>
    </row>
    <row r="10" spans="2:26" x14ac:dyDescent="0.3">
      <c r="B10" s="6"/>
      <c r="C10" s="6"/>
      <c r="D10" s="6"/>
      <c r="E10" s="6"/>
      <c r="F10" s="12">
        <v>2015</v>
      </c>
      <c r="G10" s="13">
        <f ca="1">'Ipl win by year'!C51</f>
        <v>59</v>
      </c>
      <c r="H10" s="6"/>
      <c r="I10" s="6"/>
      <c r="J10" s="6"/>
      <c r="K10" s="6"/>
      <c r="L10" s="6"/>
      <c r="M10" s="6"/>
      <c r="N10" s="6"/>
      <c r="O10" s="6"/>
      <c r="P10" s="6"/>
      <c r="Q10" s="6"/>
      <c r="R10" s="6"/>
      <c r="S10" s="6"/>
      <c r="T10" s="6"/>
      <c r="U10" s="6"/>
      <c r="V10" s="6"/>
      <c r="W10" s="6"/>
      <c r="X10" s="6"/>
      <c r="Y10" s="6"/>
      <c r="Z10" s="6"/>
    </row>
    <row r="11" spans="2:26" x14ac:dyDescent="0.3">
      <c r="B11" s="6"/>
      <c r="C11" s="6"/>
      <c r="D11" s="6"/>
      <c r="E11" s="6"/>
      <c r="F11" s="6"/>
      <c r="G11" s="6"/>
      <c r="H11" s="6"/>
      <c r="I11" s="6"/>
      <c r="J11" s="6"/>
      <c r="K11" s="6"/>
      <c r="L11" s="6"/>
      <c r="M11" s="6"/>
      <c r="N11" s="6"/>
      <c r="O11" s="6"/>
      <c r="P11" s="6"/>
      <c r="Q11" s="6"/>
      <c r="R11" s="6"/>
      <c r="S11" s="6"/>
      <c r="T11" s="6"/>
      <c r="U11" s="6"/>
      <c r="V11" s="6"/>
      <c r="W11" s="6"/>
      <c r="X11" s="6"/>
      <c r="Y11" s="6"/>
      <c r="Z11" s="6"/>
    </row>
    <row r="12" spans="2:26" ht="15.6" customHeight="1" x14ac:dyDescent="0.3">
      <c r="B12" s="6"/>
      <c r="C12" s="6"/>
      <c r="D12" s="14" t="s">
        <v>472</v>
      </c>
      <c r="E12" s="15"/>
      <c r="F12" s="15"/>
      <c r="G12" s="7">
        <f>'all from s1'!J6</f>
        <v>25</v>
      </c>
      <c r="H12" s="6"/>
      <c r="I12" s="6"/>
      <c r="J12" s="6"/>
      <c r="K12" s="6"/>
      <c r="L12" s="6"/>
      <c r="M12" s="6"/>
      <c r="N12" s="6"/>
      <c r="O12" s="6"/>
      <c r="P12" s="6"/>
      <c r="Q12" s="6"/>
      <c r="R12" s="6"/>
      <c r="S12" s="6"/>
      <c r="T12" s="6"/>
      <c r="U12" s="6"/>
      <c r="V12" s="6"/>
      <c r="W12" s="6"/>
      <c r="X12" s="6"/>
      <c r="Y12" s="6"/>
      <c r="Z12" s="6"/>
    </row>
    <row r="13" spans="2:26" x14ac:dyDescent="0.3">
      <c r="B13" s="6"/>
      <c r="C13" s="6"/>
      <c r="D13" s="6"/>
      <c r="E13" s="6"/>
      <c r="F13" s="6"/>
      <c r="G13" s="6"/>
      <c r="H13" s="6"/>
      <c r="I13" s="6"/>
      <c r="J13" s="6"/>
      <c r="K13" s="6"/>
      <c r="L13" s="6"/>
      <c r="M13" s="6"/>
      <c r="N13" s="6"/>
      <c r="O13" s="6"/>
      <c r="P13" s="6"/>
      <c r="Q13" s="6"/>
      <c r="R13" s="6"/>
      <c r="S13" s="6"/>
      <c r="T13" s="6"/>
      <c r="U13" s="6"/>
      <c r="V13" s="6"/>
      <c r="W13" s="6"/>
      <c r="X13" s="6"/>
      <c r="Y13" s="6"/>
      <c r="Z13" s="6"/>
    </row>
    <row r="14" spans="2:26" x14ac:dyDescent="0.3">
      <c r="B14" s="6"/>
      <c r="C14" s="6"/>
      <c r="D14" s="6"/>
      <c r="E14" s="6"/>
      <c r="F14" s="6"/>
      <c r="G14" s="6"/>
      <c r="H14" s="6"/>
      <c r="I14" s="6"/>
      <c r="J14" s="6"/>
      <c r="K14" s="6"/>
      <c r="L14" s="6"/>
      <c r="M14" s="6"/>
      <c r="N14" s="6"/>
      <c r="O14" s="6"/>
      <c r="P14" s="6"/>
      <c r="Q14" s="6"/>
      <c r="R14" s="6"/>
      <c r="S14" s="6"/>
      <c r="T14" s="6"/>
      <c r="U14" s="6"/>
      <c r="V14" s="6"/>
      <c r="W14" s="6"/>
      <c r="X14" s="6"/>
      <c r="Y14" s="6"/>
      <c r="Z14" s="6"/>
    </row>
    <row r="15" spans="2:26" x14ac:dyDescent="0.3">
      <c r="B15" s="6"/>
      <c r="C15" s="6"/>
      <c r="D15" s="6"/>
      <c r="E15" s="6"/>
      <c r="F15" s="6"/>
      <c r="G15" s="6"/>
      <c r="H15" s="6"/>
      <c r="I15" s="6"/>
      <c r="J15" s="6"/>
      <c r="K15" s="6"/>
      <c r="L15" s="6"/>
      <c r="M15" s="6"/>
      <c r="N15" s="6"/>
      <c r="O15" s="6"/>
      <c r="P15" s="6"/>
      <c r="Q15" s="6"/>
      <c r="R15" s="6"/>
      <c r="S15" s="6"/>
      <c r="T15" s="6"/>
      <c r="U15" s="6"/>
      <c r="V15" s="6"/>
      <c r="W15" s="6"/>
      <c r="X15" s="6"/>
      <c r="Y15" s="6"/>
      <c r="Z15" s="6"/>
    </row>
    <row r="16" spans="2:26" x14ac:dyDescent="0.3">
      <c r="B16" s="6"/>
      <c r="C16" s="6"/>
      <c r="D16" s="6"/>
      <c r="E16" s="6"/>
      <c r="F16" s="6"/>
      <c r="G16" s="6"/>
      <c r="H16" s="6"/>
      <c r="I16" s="6"/>
      <c r="J16" s="6"/>
      <c r="K16" s="6"/>
      <c r="L16" s="6"/>
      <c r="M16" s="6"/>
      <c r="N16" s="6"/>
      <c r="O16" s="6"/>
      <c r="P16" s="6"/>
      <c r="Q16" s="6"/>
      <c r="R16" s="6"/>
      <c r="S16" s="6"/>
      <c r="T16" s="6"/>
      <c r="U16" s="6"/>
      <c r="V16" s="6"/>
      <c r="W16" s="6"/>
      <c r="X16" s="6"/>
      <c r="Y16" s="6"/>
      <c r="Z16" s="6"/>
    </row>
    <row r="17" spans="2:26" x14ac:dyDescent="0.3">
      <c r="B17" s="6"/>
      <c r="C17" s="6"/>
      <c r="D17" s="6"/>
      <c r="E17" s="6"/>
      <c r="F17" s="6"/>
      <c r="G17" s="6"/>
      <c r="H17" s="6"/>
      <c r="I17" s="6"/>
      <c r="J17" s="6"/>
      <c r="K17" s="6"/>
      <c r="L17" s="6"/>
      <c r="M17" s="6"/>
      <c r="N17" s="6"/>
      <c r="O17" s="6"/>
      <c r="P17" s="6"/>
      <c r="Q17" s="6"/>
      <c r="R17" s="6"/>
      <c r="S17" s="6"/>
      <c r="T17" s="6"/>
      <c r="U17" s="6"/>
      <c r="V17" s="6"/>
      <c r="W17" s="6"/>
      <c r="X17" s="6"/>
      <c r="Y17" s="6"/>
      <c r="Z17" s="6"/>
    </row>
    <row r="18" spans="2:26" x14ac:dyDescent="0.3">
      <c r="B18" s="6"/>
      <c r="C18" s="6"/>
      <c r="D18" s="6"/>
      <c r="E18" s="6"/>
      <c r="F18" s="6"/>
      <c r="G18" s="6"/>
      <c r="H18" s="6"/>
      <c r="I18" s="6"/>
      <c r="J18" s="6"/>
      <c r="K18" s="6"/>
      <c r="L18" s="6"/>
      <c r="M18" s="6"/>
      <c r="N18" s="6"/>
      <c r="O18" s="6"/>
      <c r="P18" s="6"/>
      <c r="Q18" s="6"/>
      <c r="R18" s="6"/>
      <c r="S18" s="6"/>
      <c r="T18" s="6"/>
      <c r="U18" s="6"/>
      <c r="V18" s="6"/>
      <c r="W18" s="6"/>
      <c r="X18" s="6"/>
      <c r="Y18" s="6"/>
      <c r="Z18" s="6"/>
    </row>
    <row r="19" spans="2:26" x14ac:dyDescent="0.3">
      <c r="B19" s="6"/>
      <c r="C19" s="6"/>
      <c r="D19" s="6"/>
      <c r="E19" s="6"/>
      <c r="F19" s="6"/>
      <c r="G19" s="6"/>
      <c r="H19" s="6"/>
      <c r="I19" s="6"/>
      <c r="J19" s="6"/>
      <c r="K19" s="6"/>
      <c r="L19" s="6"/>
      <c r="M19" s="6"/>
      <c r="N19" s="6"/>
      <c r="O19" s="6"/>
      <c r="P19" s="6"/>
      <c r="Q19" s="6"/>
      <c r="R19" s="6"/>
      <c r="S19" s="6"/>
      <c r="T19" s="6"/>
      <c r="U19" s="6"/>
      <c r="V19" s="6"/>
      <c r="W19" s="6"/>
      <c r="X19" s="6"/>
      <c r="Y19" s="6"/>
      <c r="Z19" s="6"/>
    </row>
    <row r="20" spans="2:26" x14ac:dyDescent="0.3">
      <c r="B20" s="6"/>
      <c r="C20" s="6"/>
      <c r="D20" s="6"/>
      <c r="E20" s="6"/>
      <c r="F20" s="6"/>
      <c r="G20" s="6"/>
      <c r="H20" s="6"/>
      <c r="I20" s="6"/>
      <c r="J20" s="6"/>
      <c r="K20" s="6"/>
      <c r="L20" s="6"/>
      <c r="M20" s="6"/>
      <c r="N20" s="6"/>
      <c r="O20" s="6"/>
      <c r="P20" s="6"/>
      <c r="Q20" s="6"/>
      <c r="R20" s="6"/>
      <c r="S20" s="6"/>
      <c r="T20" s="6"/>
      <c r="U20" s="6"/>
      <c r="V20" s="6"/>
      <c r="W20" s="6"/>
      <c r="X20" s="6"/>
      <c r="Y20" s="6"/>
      <c r="Z20" s="6"/>
    </row>
    <row r="21" spans="2:26" x14ac:dyDescent="0.3">
      <c r="B21" s="6"/>
      <c r="C21" s="6"/>
      <c r="D21" s="6"/>
      <c r="E21" s="6"/>
      <c r="F21" s="6"/>
      <c r="G21" s="6"/>
      <c r="H21" s="6"/>
      <c r="I21" s="6"/>
      <c r="J21" s="6"/>
      <c r="K21" s="6"/>
      <c r="L21" s="6"/>
      <c r="M21" s="6"/>
      <c r="N21" s="6"/>
      <c r="O21" s="6"/>
      <c r="P21" s="6"/>
      <c r="Q21" s="6"/>
      <c r="R21" s="6"/>
      <c r="S21" s="6"/>
      <c r="T21" s="6"/>
      <c r="U21" s="6"/>
      <c r="V21" s="6"/>
      <c r="W21" s="6"/>
      <c r="X21" s="6"/>
      <c r="Y21" s="6"/>
      <c r="Z21" s="6"/>
    </row>
    <row r="22" spans="2:26" x14ac:dyDescent="0.3">
      <c r="B22" s="6"/>
      <c r="C22" s="6"/>
      <c r="D22" s="6"/>
      <c r="E22" s="6"/>
      <c r="F22" s="6"/>
      <c r="G22" s="6"/>
      <c r="H22" s="6"/>
      <c r="I22" s="6"/>
      <c r="J22" s="6"/>
      <c r="K22" s="6"/>
      <c r="L22" s="6"/>
      <c r="M22" s="6"/>
      <c r="N22" s="6"/>
      <c r="O22" s="6"/>
      <c r="P22" s="6"/>
      <c r="Q22" s="6"/>
      <c r="R22" s="6"/>
      <c r="S22" s="6"/>
      <c r="T22" s="6"/>
      <c r="U22" s="6"/>
      <c r="V22" s="6"/>
      <c r="W22" s="6"/>
      <c r="X22" s="6"/>
      <c r="Y22" s="6"/>
      <c r="Z22" s="6"/>
    </row>
    <row r="23" spans="2:26" x14ac:dyDescent="0.3">
      <c r="B23" s="6"/>
      <c r="C23" s="6"/>
      <c r="D23" s="6"/>
      <c r="E23" s="6"/>
      <c r="F23" s="6"/>
      <c r="G23" s="6"/>
      <c r="H23" s="6"/>
      <c r="I23" s="6"/>
      <c r="J23" s="6"/>
      <c r="K23" s="6"/>
      <c r="L23" s="6"/>
      <c r="M23" s="6"/>
      <c r="N23" s="6"/>
      <c r="O23" s="6"/>
      <c r="P23" s="6"/>
      <c r="Q23" s="6"/>
      <c r="R23" s="6"/>
      <c r="S23" s="6"/>
      <c r="T23" s="6"/>
      <c r="U23" s="6"/>
      <c r="V23" s="6"/>
      <c r="W23" s="6"/>
      <c r="X23" s="6"/>
      <c r="Y23" s="6"/>
      <c r="Z23" s="6"/>
    </row>
    <row r="24" spans="2:26" x14ac:dyDescent="0.3">
      <c r="B24" s="6"/>
      <c r="C24" s="6"/>
      <c r="D24" s="6"/>
      <c r="E24" s="6"/>
      <c r="F24" s="6"/>
      <c r="G24" s="6"/>
      <c r="H24" s="6"/>
      <c r="I24" s="6"/>
      <c r="J24" s="6"/>
      <c r="K24" s="6"/>
      <c r="L24" s="6"/>
      <c r="M24" s="6"/>
      <c r="N24" s="6"/>
      <c r="O24" s="6"/>
      <c r="P24" s="6"/>
      <c r="Q24" s="6"/>
      <c r="R24" s="6"/>
      <c r="S24" s="6"/>
      <c r="T24" s="6"/>
      <c r="U24" s="6"/>
      <c r="V24" s="6"/>
      <c r="W24" s="6"/>
      <c r="X24" s="6"/>
      <c r="Y24" s="6"/>
      <c r="Z24" s="6"/>
    </row>
    <row r="25" spans="2:26" x14ac:dyDescent="0.3">
      <c r="B25" s="6"/>
      <c r="C25" s="6"/>
      <c r="D25" s="6"/>
      <c r="E25" s="6"/>
      <c r="F25" s="6"/>
      <c r="G25" s="6"/>
      <c r="H25" s="6"/>
      <c r="I25" s="6"/>
      <c r="J25" s="6"/>
      <c r="K25" s="6"/>
      <c r="L25" s="6"/>
      <c r="M25" s="6"/>
      <c r="N25" s="6"/>
      <c r="O25" s="6"/>
      <c r="P25" s="6"/>
      <c r="Q25" s="6"/>
      <c r="R25" s="6"/>
      <c r="S25" s="6"/>
      <c r="T25" s="6"/>
      <c r="U25" s="6"/>
      <c r="V25" s="6"/>
      <c r="W25" s="6"/>
      <c r="X25" s="6"/>
      <c r="Y25" s="6"/>
      <c r="Z25" s="6"/>
    </row>
    <row r="26" spans="2:26" x14ac:dyDescent="0.3">
      <c r="B26" s="6"/>
      <c r="C26" s="6"/>
      <c r="D26" s="6"/>
      <c r="E26" s="6"/>
      <c r="F26" s="6"/>
      <c r="G26" s="6"/>
      <c r="H26" s="6"/>
      <c r="I26" s="6"/>
      <c r="J26" s="6"/>
      <c r="K26" s="6"/>
      <c r="L26" s="6"/>
      <c r="M26" s="6"/>
      <c r="N26" s="6"/>
      <c r="O26" s="6"/>
      <c r="P26" s="6"/>
      <c r="Q26" s="6"/>
      <c r="R26" s="6"/>
      <c r="S26" s="6"/>
      <c r="T26" s="6"/>
      <c r="U26" s="6"/>
      <c r="V26" s="6"/>
      <c r="W26" s="6"/>
      <c r="X26" s="6"/>
      <c r="Y26" s="6"/>
      <c r="Z26" s="6"/>
    </row>
    <row r="27" spans="2:26" x14ac:dyDescent="0.3">
      <c r="B27" s="6"/>
      <c r="C27" s="6"/>
      <c r="D27" s="6"/>
      <c r="E27" s="6"/>
      <c r="F27" s="6"/>
      <c r="G27" s="6"/>
      <c r="H27" s="6"/>
      <c r="I27" s="6"/>
      <c r="J27" s="6"/>
      <c r="K27" s="6"/>
      <c r="L27" s="6"/>
      <c r="M27" s="6"/>
      <c r="N27" s="6"/>
      <c r="O27" s="6"/>
      <c r="P27" s="6"/>
      <c r="Q27" s="6"/>
      <c r="R27" s="6"/>
      <c r="S27" s="6"/>
      <c r="T27" s="6"/>
      <c r="U27" s="6"/>
      <c r="V27" s="6"/>
      <c r="W27" s="6"/>
      <c r="X27" s="6"/>
      <c r="Y27" s="6"/>
      <c r="Z27" s="6"/>
    </row>
    <row r="28" spans="2:26" x14ac:dyDescent="0.3">
      <c r="B28" s="6"/>
      <c r="C28" s="6"/>
      <c r="D28" s="6"/>
      <c r="E28" s="6"/>
      <c r="F28" s="6"/>
      <c r="G28" s="6"/>
      <c r="H28" s="6"/>
      <c r="I28" s="6"/>
      <c r="J28" s="6"/>
      <c r="K28" s="6"/>
      <c r="L28" s="6"/>
      <c r="M28" s="6"/>
      <c r="N28" s="6"/>
      <c r="O28" s="6"/>
      <c r="P28" s="6"/>
      <c r="Q28" s="6"/>
      <c r="R28" s="6"/>
      <c r="S28" s="6"/>
      <c r="T28" s="6"/>
      <c r="U28" s="6"/>
      <c r="V28" s="6"/>
      <c r="W28" s="6"/>
      <c r="X28" s="6"/>
      <c r="Y28" s="6"/>
      <c r="Z28" s="6"/>
    </row>
    <row r="29" spans="2:26" x14ac:dyDescent="0.3">
      <c r="B29" s="6"/>
      <c r="C29" s="6"/>
      <c r="D29" s="6"/>
      <c r="E29" s="6"/>
      <c r="F29" s="6"/>
      <c r="G29" s="6"/>
      <c r="H29" s="6"/>
      <c r="I29" s="6"/>
      <c r="J29" s="6"/>
      <c r="K29" s="6"/>
      <c r="L29" s="6"/>
      <c r="M29" s="6"/>
      <c r="N29" s="6"/>
      <c r="O29" s="6"/>
      <c r="P29" s="6"/>
      <c r="Q29" s="6"/>
      <c r="R29" s="6"/>
      <c r="S29" s="6"/>
      <c r="T29" s="6"/>
      <c r="U29" s="6"/>
      <c r="V29" s="6"/>
      <c r="W29" s="6"/>
      <c r="X29" s="6"/>
      <c r="Y29" s="6"/>
      <c r="Z29" s="6"/>
    </row>
    <row r="30" spans="2:26" x14ac:dyDescent="0.3">
      <c r="B30" s="6"/>
      <c r="C30" s="6"/>
      <c r="D30" s="6"/>
      <c r="E30" s="6"/>
      <c r="F30" s="6"/>
      <c r="G30" s="6"/>
      <c r="H30" s="6"/>
      <c r="I30" s="6"/>
      <c r="J30" s="6"/>
      <c r="K30" s="6"/>
      <c r="L30" s="6"/>
      <c r="M30" s="6"/>
      <c r="N30" s="6"/>
      <c r="O30" s="6"/>
      <c r="P30" s="6"/>
      <c r="Q30" s="6"/>
      <c r="R30" s="6"/>
      <c r="S30" s="6"/>
      <c r="T30" s="6"/>
      <c r="U30" s="6"/>
      <c r="V30" s="6"/>
      <c r="W30" s="6"/>
      <c r="X30" s="6"/>
      <c r="Y30" s="6"/>
      <c r="Z30" s="6"/>
    </row>
    <row r="31" spans="2:26" x14ac:dyDescent="0.3">
      <c r="B31" s="6"/>
      <c r="C31" s="6"/>
      <c r="D31" s="6"/>
      <c r="E31" s="6"/>
      <c r="F31" s="6"/>
      <c r="G31" s="6"/>
      <c r="H31" s="6"/>
      <c r="I31" s="6"/>
      <c r="J31" s="6"/>
      <c r="K31" s="6"/>
      <c r="L31" s="6"/>
      <c r="M31" s="6"/>
      <c r="N31" s="6"/>
      <c r="O31" s="6"/>
      <c r="P31" s="6"/>
      <c r="Q31" s="6"/>
      <c r="R31" s="6"/>
      <c r="S31" s="6"/>
      <c r="T31" s="6"/>
      <c r="U31" s="6"/>
      <c r="V31" s="6"/>
      <c r="W31" s="6"/>
      <c r="X31" s="6"/>
      <c r="Y31" s="6"/>
      <c r="Z31" s="6"/>
    </row>
    <row r="32" spans="2:26" x14ac:dyDescent="0.3">
      <c r="B32" s="6"/>
      <c r="C32" s="6"/>
      <c r="D32" s="6"/>
      <c r="E32" s="6"/>
      <c r="F32" s="6"/>
      <c r="G32" s="6"/>
      <c r="H32" s="6"/>
      <c r="I32" s="6"/>
      <c r="J32" s="6"/>
      <c r="K32" s="6"/>
      <c r="L32" s="6"/>
      <c r="M32" s="6"/>
      <c r="N32" s="6"/>
      <c r="O32" s="6"/>
      <c r="P32" s="6"/>
      <c r="Q32" s="6"/>
      <c r="R32" s="6"/>
      <c r="S32" s="6"/>
      <c r="T32" s="6"/>
      <c r="U32" s="6"/>
      <c r="V32" s="6"/>
      <c r="W32" s="6"/>
      <c r="X32" s="6"/>
      <c r="Y32" s="6"/>
      <c r="Z32" s="6"/>
    </row>
    <row r="33" spans="2:26" x14ac:dyDescent="0.3">
      <c r="B33" s="6"/>
      <c r="C33" s="6"/>
      <c r="D33" s="6"/>
      <c r="E33" s="6"/>
      <c r="F33" s="6"/>
      <c r="G33" s="6"/>
      <c r="H33" s="6"/>
      <c r="I33" s="6"/>
      <c r="J33" s="6"/>
      <c r="K33" s="6"/>
      <c r="L33" s="6"/>
      <c r="M33" s="6"/>
      <c r="N33" s="6"/>
      <c r="O33" s="6"/>
      <c r="P33" s="6"/>
      <c r="Q33" s="6"/>
      <c r="R33" s="6"/>
      <c r="S33" s="6"/>
      <c r="T33" s="6"/>
      <c r="U33" s="6"/>
      <c r="V33" s="6"/>
      <c r="W33" s="6"/>
      <c r="X33" s="6"/>
      <c r="Y33" s="6"/>
      <c r="Z33" s="6"/>
    </row>
    <row r="34" spans="2:26" x14ac:dyDescent="0.3">
      <c r="B34" s="6"/>
      <c r="C34" s="6"/>
      <c r="D34" s="6"/>
      <c r="E34" s="6"/>
      <c r="F34" s="6"/>
      <c r="G34" s="6"/>
      <c r="H34" s="6"/>
      <c r="I34" s="6"/>
      <c r="J34" s="6"/>
      <c r="K34" s="6"/>
      <c r="L34" s="6"/>
      <c r="M34" s="6"/>
      <c r="N34" s="6"/>
      <c r="O34" s="6"/>
      <c r="P34" s="6"/>
      <c r="Q34" s="6"/>
      <c r="R34" s="6"/>
      <c r="S34" s="6"/>
      <c r="T34" s="6"/>
      <c r="U34" s="6"/>
      <c r="V34" s="6"/>
      <c r="W34" s="6"/>
      <c r="X34" s="6"/>
      <c r="Y34" s="6"/>
      <c r="Z34" s="6"/>
    </row>
    <row r="35" spans="2:26" x14ac:dyDescent="0.3">
      <c r="B35" s="6"/>
      <c r="C35" s="6"/>
      <c r="D35" s="6"/>
      <c r="E35" s="6"/>
      <c r="F35" s="6"/>
      <c r="G35" s="6"/>
      <c r="H35" s="6"/>
      <c r="I35" s="6"/>
      <c r="J35" s="6"/>
      <c r="K35" s="6"/>
      <c r="L35" s="6"/>
      <c r="M35" s="6"/>
      <c r="N35" s="6"/>
      <c r="O35" s="6"/>
      <c r="P35" s="6"/>
      <c r="Q35" s="6"/>
      <c r="R35" s="6"/>
      <c r="S35" s="6"/>
      <c r="T35" s="6"/>
      <c r="U35" s="6"/>
      <c r="V35" s="6"/>
      <c r="W35" s="6"/>
      <c r="X35" s="6"/>
      <c r="Y35" s="6"/>
      <c r="Z35" s="6"/>
    </row>
    <row r="36" spans="2:26" x14ac:dyDescent="0.3">
      <c r="B36" s="6"/>
      <c r="C36" s="6"/>
      <c r="D36" s="6"/>
      <c r="E36" s="6"/>
      <c r="F36" s="6"/>
      <c r="G36" s="6"/>
      <c r="H36" s="6"/>
      <c r="I36" s="6"/>
      <c r="J36" s="6"/>
      <c r="K36" s="6"/>
      <c r="L36" s="6"/>
      <c r="M36" s="6"/>
      <c r="N36" s="6"/>
      <c r="O36" s="6"/>
      <c r="P36" s="6"/>
      <c r="Q36" s="6"/>
      <c r="R36" s="6"/>
      <c r="S36" s="6"/>
      <c r="T36" s="6"/>
      <c r="U36" s="6"/>
      <c r="V36" s="6"/>
      <c r="W36" s="6"/>
      <c r="X36" s="6"/>
      <c r="Y36" s="6"/>
      <c r="Z36" s="6"/>
    </row>
    <row r="37" spans="2:26" x14ac:dyDescent="0.3">
      <c r="B37" s="6"/>
      <c r="C37" s="6"/>
      <c r="D37" s="6"/>
      <c r="E37" s="6"/>
      <c r="F37" s="6"/>
      <c r="G37" s="6"/>
      <c r="H37" s="6"/>
      <c r="I37" s="6"/>
      <c r="J37" s="6"/>
      <c r="K37" s="6"/>
      <c r="L37" s="6"/>
      <c r="M37" s="6"/>
      <c r="N37" s="6"/>
      <c r="O37" s="6"/>
      <c r="P37" s="6"/>
      <c r="Q37" s="6"/>
      <c r="R37" s="6"/>
      <c r="S37" s="6"/>
      <c r="T37" s="6"/>
      <c r="U37" s="6"/>
      <c r="V37" s="6"/>
      <c r="W37" s="6"/>
      <c r="X37" s="6"/>
      <c r="Y37" s="6"/>
      <c r="Z37" s="6"/>
    </row>
    <row r="38" spans="2:26" x14ac:dyDescent="0.3">
      <c r="B38" s="6"/>
      <c r="C38" s="6"/>
      <c r="D38" s="6"/>
      <c r="E38" s="6"/>
      <c r="F38" s="6"/>
      <c r="G38" s="6"/>
      <c r="H38" s="6"/>
      <c r="I38" s="6"/>
      <c r="J38" s="6"/>
      <c r="K38" s="6"/>
      <c r="L38" s="6"/>
      <c r="M38" s="6"/>
      <c r="N38" s="6"/>
      <c r="O38" s="6"/>
      <c r="P38" s="6"/>
      <c r="Q38" s="6"/>
      <c r="R38" s="6"/>
      <c r="S38" s="6"/>
      <c r="T38" s="6"/>
      <c r="U38" s="6"/>
      <c r="V38" s="6"/>
      <c r="W38" s="6"/>
      <c r="X38" s="6"/>
      <c r="Y38" s="6"/>
      <c r="Z38" s="6"/>
    </row>
    <row r="39" spans="2:26" x14ac:dyDescent="0.3">
      <c r="B39" s="6"/>
      <c r="C39" s="6"/>
      <c r="D39" s="6"/>
      <c r="E39" s="6"/>
      <c r="F39" s="6"/>
      <c r="G39" s="6"/>
      <c r="H39" s="6"/>
      <c r="I39" s="6"/>
      <c r="J39" s="6"/>
      <c r="K39" s="6"/>
      <c r="L39" s="6"/>
      <c r="M39" s="6"/>
      <c r="N39" s="6"/>
      <c r="O39" s="6"/>
      <c r="P39" s="6"/>
      <c r="Q39" s="6"/>
      <c r="R39" s="6"/>
      <c r="S39" s="6"/>
      <c r="T39" s="6"/>
      <c r="U39" s="6"/>
      <c r="V39" s="6"/>
      <c r="W39" s="6"/>
      <c r="X39" s="6"/>
      <c r="Y39" s="6"/>
      <c r="Z39" s="6"/>
    </row>
    <row r="40" spans="2:26" x14ac:dyDescent="0.3">
      <c r="B40" s="6"/>
      <c r="C40" s="6"/>
      <c r="D40" s="6"/>
      <c r="E40" s="6"/>
      <c r="F40" s="6"/>
      <c r="G40" s="6"/>
      <c r="H40" s="6"/>
      <c r="I40" s="6"/>
      <c r="J40" s="6"/>
      <c r="K40" s="6"/>
      <c r="L40" s="6"/>
      <c r="M40" s="6"/>
      <c r="N40" s="6"/>
      <c r="O40" s="6"/>
      <c r="P40" s="6"/>
      <c r="Q40" s="6"/>
      <c r="R40" s="6"/>
      <c r="S40" s="6"/>
      <c r="T40" s="6"/>
      <c r="U40" s="6"/>
      <c r="V40" s="6"/>
      <c r="W40" s="6"/>
      <c r="X40" s="6"/>
      <c r="Y40" s="6"/>
      <c r="Z40" s="6"/>
    </row>
    <row r="41" spans="2:26" x14ac:dyDescent="0.3">
      <c r="B41" s="6"/>
      <c r="C41" s="6"/>
      <c r="D41" s="6"/>
      <c r="E41" s="6"/>
      <c r="F41" s="6"/>
      <c r="G41" s="6"/>
      <c r="H41" s="6"/>
      <c r="I41" s="6"/>
      <c r="J41" s="6"/>
      <c r="K41" s="6"/>
      <c r="L41" s="6"/>
      <c r="M41" s="6"/>
      <c r="N41" s="6"/>
      <c r="O41" s="6"/>
      <c r="P41" s="6"/>
      <c r="Q41" s="6"/>
      <c r="R41" s="6"/>
      <c r="S41" s="6"/>
      <c r="T41" s="6"/>
      <c r="U41" s="6"/>
      <c r="V41" s="6"/>
      <c r="W41" s="6"/>
      <c r="X41" s="6"/>
      <c r="Y41" s="6"/>
      <c r="Z41" s="6"/>
    </row>
    <row r="42" spans="2:26" x14ac:dyDescent="0.3">
      <c r="B42" s="6"/>
      <c r="C42" s="6"/>
      <c r="D42" s="6"/>
      <c r="E42" s="6"/>
      <c r="F42" s="6"/>
      <c r="G42" s="6"/>
      <c r="H42" s="6"/>
      <c r="I42" s="6"/>
      <c r="J42" s="6"/>
      <c r="K42" s="6"/>
      <c r="L42" s="6"/>
      <c r="M42" s="6"/>
      <c r="N42" s="6"/>
      <c r="O42" s="6"/>
      <c r="P42" s="6"/>
      <c r="Q42" s="6"/>
      <c r="R42" s="6"/>
      <c r="S42" s="6"/>
      <c r="T42" s="6"/>
      <c r="U42" s="6"/>
      <c r="V42" s="6"/>
      <c r="W42" s="6"/>
      <c r="X42" s="6"/>
      <c r="Y42" s="6"/>
      <c r="Z42" s="6"/>
    </row>
    <row r="43" spans="2:26" x14ac:dyDescent="0.3">
      <c r="B43" s="6"/>
      <c r="C43" s="6"/>
      <c r="D43" s="6"/>
      <c r="E43" s="6"/>
      <c r="F43" s="6"/>
      <c r="G43" s="6"/>
      <c r="H43" s="6"/>
      <c r="I43" s="6"/>
      <c r="J43" s="6"/>
      <c r="K43" s="6"/>
      <c r="L43" s="6"/>
      <c r="M43" s="6"/>
      <c r="N43" s="6"/>
      <c r="O43" s="6"/>
      <c r="P43" s="6"/>
      <c r="Q43" s="6"/>
      <c r="R43" s="6"/>
      <c r="S43" s="6"/>
      <c r="T43" s="6"/>
      <c r="U43" s="6"/>
      <c r="V43" s="6"/>
      <c r="W43" s="6"/>
      <c r="X43" s="6"/>
      <c r="Y43" s="6"/>
      <c r="Z43" s="6"/>
    </row>
    <row r="44" spans="2:26" x14ac:dyDescent="0.3">
      <c r="B44" s="6"/>
      <c r="C44" s="6"/>
      <c r="D44" s="6"/>
      <c r="E44" s="6"/>
      <c r="F44" s="6"/>
      <c r="G44" s="6"/>
      <c r="H44" s="6"/>
      <c r="I44" s="6"/>
      <c r="J44" s="6"/>
      <c r="K44" s="6"/>
      <c r="L44" s="6"/>
      <c r="M44" s="6"/>
      <c r="N44" s="6"/>
      <c r="O44" s="6"/>
      <c r="P44" s="6"/>
      <c r="Q44" s="6"/>
      <c r="R44" s="6"/>
      <c r="S44" s="6"/>
      <c r="T44" s="6"/>
      <c r="U44" s="6"/>
      <c r="V44" s="6"/>
      <c r="W44" s="6"/>
      <c r="X44" s="6"/>
      <c r="Y44" s="6"/>
      <c r="Z44" s="6"/>
    </row>
  </sheetData>
  <mergeCells count="1">
    <mergeCell ref="D12:F12"/>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Scroll Bar 2">
              <controlPr defaultSize="0" autoPict="0">
                <anchor moveWithCells="1">
                  <from>
                    <xdr:col>10</xdr:col>
                    <xdr:colOff>518160</xdr:colOff>
                    <xdr:row>15</xdr:row>
                    <xdr:rowOff>160020</xdr:rowOff>
                  </from>
                  <to>
                    <xdr:col>11</xdr:col>
                    <xdr:colOff>114300</xdr:colOff>
                    <xdr:row>27</xdr:row>
                    <xdr:rowOff>30480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C0939EE8-A8A2-4929-8B56-F42699AC68D7}">
          <x14:formula1>
            <xm:f>'Ipl win by year'!$B$37:$B$49</xm:f>
          </x14:formula1>
          <xm:sqref>F10</xm:sqref>
        </x14:dataValidation>
      </x14:dataValidation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527B271-BAD0-4D85-9DED-729CAA455E91}">
  <ds:schemaRefs/>
</ds:datastoreItem>
</file>

<file path=customXml/itemProps2.xml><?xml version="1.0" encoding="utf-8"?>
<ds:datastoreItem xmlns:ds="http://schemas.openxmlformats.org/officeDocument/2006/customXml" ds:itemID="{0553DAC4-586E-4749-9EE7-5C7E3A2A5EF1}">
  <ds:schemaRefs/>
</ds:datastoreItem>
</file>

<file path=customXml/itemProps3.xml><?xml version="1.0" encoding="utf-8"?>
<ds:datastoreItem xmlns:ds="http://schemas.openxmlformats.org/officeDocument/2006/customXml" ds:itemID="{C472E024-9717-4C05-A40A-79E077D5F07E}">
  <ds:schemaRefs/>
</ds:datastoreItem>
</file>

<file path=customXml/itemProps4.xml><?xml version="1.0" encoding="utf-8"?>
<ds:datastoreItem xmlns:ds="http://schemas.openxmlformats.org/officeDocument/2006/customXml" ds:itemID="{A1FB4814-1B17-45C1-B817-DF639F7E9EDF}">
  <ds:schemaRefs/>
</ds:datastoreItem>
</file>

<file path=customXml/itemProps5.xml><?xml version="1.0" encoding="utf-8"?>
<ds:datastoreItem xmlns:ds="http://schemas.openxmlformats.org/officeDocument/2006/customXml" ds:itemID="{A2ABFF9C-0E63-4B31-8DF8-D4A013E202EB}">
  <ds:schemaRefs/>
</ds:datastoreItem>
</file>

<file path=customXml/itemProps6.xml><?xml version="1.0" encoding="utf-8"?>
<ds:datastoreItem xmlns:ds="http://schemas.openxmlformats.org/officeDocument/2006/customXml" ds:itemID="{16DE1FB6-7B70-40AB-928E-347CF52CE3E0}">
  <ds:schemaRefs>
    <ds:schemaRef ds:uri="http://schemas.microsoft.com/DataMashup"/>
  </ds:schemaRefs>
</ds:datastoreItem>
</file>

<file path=customXml/itemProps7.xml><?xml version="1.0" encoding="utf-8"?>
<ds:datastoreItem xmlns:ds="http://schemas.openxmlformats.org/officeDocument/2006/customXml" ds:itemID="{A8999709-99B7-45A8-A3DC-94FB39311BE7}">
  <ds:schemaRefs/>
</ds:datastoreItem>
</file>

<file path=customXml/itemProps8.xml><?xml version="1.0" encoding="utf-8"?>
<ds:datastoreItem xmlns:ds="http://schemas.openxmlformats.org/officeDocument/2006/customXml" ds:itemID="{35A01B3C-4815-40D7-87BC-44B7A17DBFC5}">
  <ds:schemaRefs/>
</ds:datastoreItem>
</file>

<file path=customXml/itemProps9.xml><?xml version="1.0" encoding="utf-8"?>
<ds:datastoreItem xmlns:ds="http://schemas.openxmlformats.org/officeDocument/2006/customXml" ds:itemID="{92C8EC9C-6F1A-46B2-BB29-E883DDBF3E43}">
  <ds:schemaRefs/>
</ds:datastoreItem>
</file>

<file path=customXml/itemProps10.xml><?xml version="1.0" encoding="utf-8"?>
<ds:datastoreItem xmlns:ds="http://schemas.openxmlformats.org/officeDocument/2006/customXml" ds:itemID="{E4C4CEE7-90C5-4921-8FF7-C62DA723734B}">
  <ds:schemaRefs/>
</ds:datastoreItem>
</file>

<file path=customXml/itemProps11.xml><?xml version="1.0" encoding="utf-8"?>
<ds:datastoreItem xmlns:ds="http://schemas.openxmlformats.org/officeDocument/2006/customXml" ds:itemID="{7698600C-41E0-4B9B-AC9B-6225DDE7BBDE}">
  <ds:schemaRefs/>
</ds:datastoreItem>
</file>

<file path=customXml/itemProps12.xml><?xml version="1.0" encoding="utf-8"?>
<ds:datastoreItem xmlns:ds="http://schemas.openxmlformats.org/officeDocument/2006/customXml" ds:itemID="{40FADED9-2DE5-40B9-99CB-92430A2D0222}">
  <ds:schemaRefs/>
</ds:datastoreItem>
</file>

<file path=customXml/itemProps13.xml><?xml version="1.0" encoding="utf-8"?>
<ds:datastoreItem xmlns:ds="http://schemas.openxmlformats.org/officeDocument/2006/customXml" ds:itemID="{22EAB10E-CC41-4E34-86A6-83BBEF513BD5}">
  <ds:schemaRefs/>
</ds:datastoreItem>
</file>

<file path=customXml/itemProps14.xml><?xml version="1.0" encoding="utf-8"?>
<ds:datastoreItem xmlns:ds="http://schemas.openxmlformats.org/officeDocument/2006/customXml" ds:itemID="{85AFDC39-66C4-4D40-B949-6DBD5A1CA8ED}">
  <ds:schemaRefs/>
</ds:datastoreItem>
</file>

<file path=customXml/itemProps15.xml><?xml version="1.0" encoding="utf-8"?>
<ds:datastoreItem xmlns:ds="http://schemas.openxmlformats.org/officeDocument/2006/customXml" ds:itemID="{BA83779C-9DC5-4B5D-8866-26238A5E8477}">
  <ds:schemaRefs/>
</ds:datastoreItem>
</file>

<file path=customXml/itemProps16.xml><?xml version="1.0" encoding="utf-8"?>
<ds:datastoreItem xmlns:ds="http://schemas.openxmlformats.org/officeDocument/2006/customXml" ds:itemID="{897968EB-82FE-4C41-98D4-4D3AD78B98F2}">
  <ds:schemaRefs/>
</ds:datastoreItem>
</file>

<file path=customXml/itemProps17.xml><?xml version="1.0" encoding="utf-8"?>
<ds:datastoreItem xmlns:ds="http://schemas.openxmlformats.org/officeDocument/2006/customXml" ds:itemID="{AD29E49B-5DC5-462A-A0E9-331148E24408}">
  <ds:schemaRefs/>
</ds:datastoreItem>
</file>

<file path=customXml/itemProps18.xml><?xml version="1.0" encoding="utf-8"?>
<ds:datastoreItem xmlns:ds="http://schemas.openxmlformats.org/officeDocument/2006/customXml" ds:itemID="{FC0EEE22-3117-4246-AAD4-5A3E0F257B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IPL Matches 2008-2020</vt:lpstr>
      <vt:lpstr>Sheet1</vt:lpstr>
      <vt:lpstr>Matches on Venue</vt:lpstr>
      <vt:lpstr>all from s1</vt:lpstr>
      <vt:lpstr>Ipl win by year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2024-08-03T18:34:35Z</dcterms:created>
  <dcterms:modified xsi:type="dcterms:W3CDTF">2024-08-04T18:50:43Z</dcterms:modified>
</cp:coreProperties>
</file>