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7235" windowHeight="62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35" i="1" l="1"/>
  <c r="N34" i="1"/>
  <c r="M28" i="1"/>
  <c r="O28" i="1" s="1"/>
  <c r="M29" i="1"/>
  <c r="O29" i="1" s="1"/>
  <c r="M30" i="1"/>
  <c r="O30" i="1" s="1"/>
  <c r="M31" i="1"/>
  <c r="O31" i="1" s="1"/>
  <c r="M27" i="1"/>
  <c r="O27" i="1" s="1"/>
  <c r="J24" i="1"/>
  <c r="J23" i="1"/>
  <c r="J22" i="1"/>
  <c r="R7" i="1"/>
  <c r="R8" i="1"/>
  <c r="R9" i="1"/>
  <c r="R10" i="1"/>
  <c r="R11" i="1"/>
  <c r="R12" i="1"/>
  <c r="R13" i="1"/>
  <c r="R14" i="1"/>
  <c r="R15" i="1"/>
  <c r="R6" i="1"/>
  <c r="Q6" i="1"/>
  <c r="Q7" i="1"/>
  <c r="Q8" i="1"/>
  <c r="Q10" i="1"/>
  <c r="Q11" i="1"/>
  <c r="Q12" i="1"/>
  <c r="Q13" i="1"/>
  <c r="Q14" i="1"/>
  <c r="Q15" i="1"/>
  <c r="P7" i="1"/>
  <c r="P8" i="1"/>
  <c r="P9" i="1"/>
  <c r="P10" i="1"/>
  <c r="P11" i="1"/>
  <c r="P12" i="1"/>
  <c r="P13" i="1"/>
  <c r="P14" i="1"/>
  <c r="P15" i="1"/>
  <c r="P6" i="1"/>
  <c r="O7" i="1"/>
  <c r="O8" i="1"/>
  <c r="O9" i="1"/>
  <c r="O10" i="1"/>
  <c r="O11" i="1"/>
  <c r="O12" i="1"/>
  <c r="O13" i="1"/>
  <c r="O14" i="1"/>
  <c r="O15" i="1"/>
  <c r="O6" i="1"/>
  <c r="N33" i="1" l="1"/>
</calcChain>
</file>

<file path=xl/sharedStrings.xml><?xml version="1.0" encoding="utf-8"?>
<sst xmlns="http://schemas.openxmlformats.org/spreadsheetml/2006/main" count="76" uniqueCount="55">
  <si>
    <t>MAKES SHEET</t>
  </si>
  <si>
    <t>S.no</t>
  </si>
  <si>
    <t>NAME</t>
  </si>
  <si>
    <t>Himanshu</t>
  </si>
  <si>
    <t>Rohit</t>
  </si>
  <si>
    <t>Aman</t>
  </si>
  <si>
    <t>Yash</t>
  </si>
  <si>
    <t>Aryan</t>
  </si>
  <si>
    <t>Jaya</t>
  </si>
  <si>
    <t>Kajal</t>
  </si>
  <si>
    <t>Annu</t>
  </si>
  <si>
    <t>Ankit</t>
  </si>
  <si>
    <t>Ram</t>
  </si>
  <si>
    <t>CLASS</t>
  </si>
  <si>
    <t>12th</t>
  </si>
  <si>
    <t>ROLL NO.</t>
  </si>
  <si>
    <t>MOTHER NAME</t>
  </si>
  <si>
    <t>FATHER NAME</t>
  </si>
  <si>
    <t>HINDI</t>
  </si>
  <si>
    <t>ENGLISH</t>
  </si>
  <si>
    <t>MATHS</t>
  </si>
  <si>
    <t>ACCOUNT</t>
  </si>
  <si>
    <t>ECO</t>
  </si>
  <si>
    <t>TOTAL</t>
  </si>
  <si>
    <t>PERCENTAGE</t>
  </si>
  <si>
    <t>GREAD</t>
  </si>
  <si>
    <t>PASS/FAIL</t>
  </si>
  <si>
    <t>ASDF</t>
  </si>
  <si>
    <t>FGHJ</t>
  </si>
  <si>
    <t>ZXCV</t>
  </si>
  <si>
    <t>QWER</t>
  </si>
  <si>
    <t>UYIY</t>
  </si>
  <si>
    <t>KJHY</t>
  </si>
  <si>
    <t>KJGJ</t>
  </si>
  <si>
    <t>PUEU</t>
  </si>
  <si>
    <t>JDBN</t>
  </si>
  <si>
    <t>IHIW</t>
  </si>
  <si>
    <t>GHJK</t>
  </si>
  <si>
    <t>IGLW</t>
  </si>
  <si>
    <t>MLKJ</t>
  </si>
  <si>
    <t>POVS</t>
  </si>
  <si>
    <t>VSWM</t>
  </si>
  <si>
    <t>EYWB</t>
  </si>
  <si>
    <t>HUNS</t>
  </si>
  <si>
    <t>MXNW</t>
  </si>
  <si>
    <t>USNS</t>
  </si>
  <si>
    <t>IFLA</t>
  </si>
  <si>
    <t>C</t>
  </si>
  <si>
    <t>REPORT CARD</t>
  </si>
  <si>
    <t>Roll no.</t>
  </si>
  <si>
    <t>SUB</t>
  </si>
  <si>
    <t>TOTAL MARKS</t>
  </si>
  <si>
    <t>PASSING MARKS</t>
  </si>
  <si>
    <t>OBTAIN MARKS/80</t>
  </si>
  <si>
    <t>OBTAIN MARKS/20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</si>
</sst>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35"/>
  <sheetViews>
    <sheetView tabSelected="1" topLeftCell="D1" workbookViewId="0">
      <selection activeCell="G32" sqref="G32"/>
    </sheetView>
  </sheetViews>
  <sheetFormatPr defaultRowHeight="15" x14ac:dyDescent="0.25"/>
  <cols>
    <col min="1" max="3" width="9.140625" customWidth="1"/>
    <col min="5" max="5" width="9.42578125" customWidth="1"/>
    <col min="8" max="8" width="14.42578125" customWidth="1"/>
    <col min="9" max="9" width="13.85546875" customWidth="1"/>
    <col min="11" max="11" width="13.28515625" customWidth="1"/>
    <col min="12" max="12" width="15.28515625" customWidth="1"/>
    <col min="13" max="13" width="17" customWidth="1"/>
    <col min="14" max="14" width="17.140625" customWidth="1"/>
    <col min="16" max="16" width="12.140625" customWidth="1"/>
    <col min="18" max="18" width="9.7109375" customWidth="1"/>
  </cols>
  <sheetData>
    <row r="1" spans="4:18" ht="15" customHeight="1" x14ac:dyDescent="0.25">
      <c r="D1" s="4" t="s">
        <v>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6"/>
    </row>
    <row r="2" spans="4:18" ht="15" customHeight="1" x14ac:dyDescent="0.25"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</row>
    <row r="3" spans="4:18" ht="15" customHeight="1" x14ac:dyDescent="0.25"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9"/>
    </row>
    <row r="4" spans="4:18" ht="15" customHeight="1" x14ac:dyDescent="0.25">
      <c r="D4" s="10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2"/>
    </row>
    <row r="5" spans="4:18" x14ac:dyDescent="0.25">
      <c r="D5" s="2" t="s">
        <v>1</v>
      </c>
      <c r="E5" s="2" t="s">
        <v>2</v>
      </c>
      <c r="F5" s="2" t="s">
        <v>13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  <c r="R5" s="2" t="s">
        <v>26</v>
      </c>
    </row>
    <row r="6" spans="4:18" x14ac:dyDescent="0.25">
      <c r="D6" s="2">
        <v>1</v>
      </c>
      <c r="E6" s="2" t="s">
        <v>3</v>
      </c>
      <c r="F6" s="2" t="s">
        <v>14</v>
      </c>
      <c r="G6" s="2">
        <v>1</v>
      </c>
      <c r="H6" s="2" t="s">
        <v>27</v>
      </c>
      <c r="I6" s="2" t="s">
        <v>38</v>
      </c>
      <c r="J6" s="2">
        <v>81</v>
      </c>
      <c r="K6" s="2">
        <v>61</v>
      </c>
      <c r="L6" s="2">
        <v>65</v>
      </c>
      <c r="M6" s="2">
        <v>62</v>
      </c>
      <c r="N6" s="2">
        <v>52</v>
      </c>
      <c r="O6" s="2">
        <f>SUM(J6,K6,L6,M6,N6,)</f>
        <v>321</v>
      </c>
      <c r="P6" s="2">
        <f>(O6/5)</f>
        <v>64.2</v>
      </c>
      <c r="Q6" s="2" t="str">
        <f>IF(P6&gt;=70,"A",IF(P6&gt;=60,"B",S12))</f>
        <v>B</v>
      </c>
      <c r="R6" s="2" t="str">
        <f>IF(O6&gt;=300,"PASS","FAIL")</f>
        <v>PASS</v>
      </c>
    </row>
    <row r="7" spans="4:18" x14ac:dyDescent="0.25">
      <c r="D7" s="2">
        <v>2</v>
      </c>
      <c r="E7" s="2" t="s">
        <v>4</v>
      </c>
      <c r="F7" s="2" t="s">
        <v>14</v>
      </c>
      <c r="G7" s="2">
        <v>2</v>
      </c>
      <c r="H7" s="2" t="s">
        <v>28</v>
      </c>
      <c r="I7" s="2" t="s">
        <v>37</v>
      </c>
      <c r="J7" s="2">
        <v>74</v>
      </c>
      <c r="K7" s="2">
        <v>58</v>
      </c>
      <c r="L7" s="2">
        <v>80</v>
      </c>
      <c r="M7" s="2">
        <v>70</v>
      </c>
      <c r="N7" s="2">
        <v>50</v>
      </c>
      <c r="O7" s="2">
        <f t="shared" ref="O7:O15" si="0">SUM(J7,K7,L7,M7,N7,)</f>
        <v>332</v>
      </c>
      <c r="P7" s="2">
        <f t="shared" ref="P7:P15" si="1">(O7/5)</f>
        <v>66.400000000000006</v>
      </c>
      <c r="Q7" s="2" t="str">
        <f t="shared" ref="Q7:Q15" si="2">IF(P7&gt;=70,"A",IF(P7&gt;=60,"B",))</f>
        <v>B</v>
      </c>
      <c r="R7" s="2" t="str">
        <f t="shared" ref="R7:R15" si="3">IF(O7&gt;=300,"PASS","FAIL")</f>
        <v>PASS</v>
      </c>
    </row>
    <row r="8" spans="4:18" x14ac:dyDescent="0.25">
      <c r="D8" s="2">
        <v>3</v>
      </c>
      <c r="E8" s="2" t="s">
        <v>5</v>
      </c>
      <c r="F8" s="2" t="s">
        <v>14</v>
      </c>
      <c r="G8" s="2">
        <v>3</v>
      </c>
      <c r="H8" s="2" t="s">
        <v>29</v>
      </c>
      <c r="I8" s="2" t="s">
        <v>39</v>
      </c>
      <c r="J8" s="2">
        <v>68</v>
      </c>
      <c r="K8" s="2">
        <v>85</v>
      </c>
      <c r="L8" s="2">
        <v>74</v>
      </c>
      <c r="M8" s="2">
        <v>48</v>
      </c>
      <c r="N8" s="2">
        <v>67</v>
      </c>
      <c r="O8" s="2">
        <f t="shared" si="0"/>
        <v>342</v>
      </c>
      <c r="P8" s="2">
        <f t="shared" si="1"/>
        <v>68.400000000000006</v>
      </c>
      <c r="Q8" s="2" t="str">
        <f t="shared" si="2"/>
        <v>B</v>
      </c>
      <c r="R8" s="2" t="str">
        <f t="shared" si="3"/>
        <v>PASS</v>
      </c>
    </row>
    <row r="9" spans="4:18" x14ac:dyDescent="0.25">
      <c r="D9" s="2">
        <v>4</v>
      </c>
      <c r="E9" s="2" t="s">
        <v>6</v>
      </c>
      <c r="F9" s="2" t="s">
        <v>14</v>
      </c>
      <c r="G9" s="2">
        <v>4</v>
      </c>
      <c r="H9" s="2" t="s">
        <v>30</v>
      </c>
      <c r="I9" s="2" t="s">
        <v>40</v>
      </c>
      <c r="J9" s="2">
        <v>45</v>
      </c>
      <c r="K9" s="2">
        <v>69</v>
      </c>
      <c r="L9" s="2">
        <v>59</v>
      </c>
      <c r="M9" s="2">
        <v>56</v>
      </c>
      <c r="N9" s="2">
        <v>66</v>
      </c>
      <c r="O9" s="2">
        <f t="shared" si="0"/>
        <v>295</v>
      </c>
      <c r="P9" s="2">
        <f t="shared" si="1"/>
        <v>59</v>
      </c>
      <c r="Q9" s="2" t="s">
        <v>47</v>
      </c>
      <c r="R9" s="2" t="str">
        <f t="shared" si="3"/>
        <v>FAIL</v>
      </c>
    </row>
    <row r="10" spans="4:18" x14ac:dyDescent="0.25">
      <c r="D10" s="2">
        <v>5</v>
      </c>
      <c r="E10" s="2" t="s">
        <v>7</v>
      </c>
      <c r="F10" s="2" t="s">
        <v>14</v>
      </c>
      <c r="G10" s="2">
        <v>5</v>
      </c>
      <c r="H10" s="2" t="s">
        <v>31</v>
      </c>
      <c r="I10" s="2" t="s">
        <v>41</v>
      </c>
      <c r="J10" s="2">
        <v>91</v>
      </c>
      <c r="K10" s="2">
        <v>74</v>
      </c>
      <c r="L10" s="2">
        <v>78</v>
      </c>
      <c r="M10" s="2">
        <v>70</v>
      </c>
      <c r="N10" s="2">
        <v>61</v>
      </c>
      <c r="O10" s="2">
        <f t="shared" si="0"/>
        <v>374</v>
      </c>
      <c r="P10" s="2">
        <f t="shared" si="1"/>
        <v>74.8</v>
      </c>
      <c r="Q10" s="2" t="str">
        <f t="shared" si="2"/>
        <v>A</v>
      </c>
      <c r="R10" s="2" t="str">
        <f t="shared" si="3"/>
        <v>PASS</v>
      </c>
    </row>
    <row r="11" spans="4:18" x14ac:dyDescent="0.25">
      <c r="D11" s="2">
        <v>6</v>
      </c>
      <c r="E11" s="2" t="s">
        <v>8</v>
      </c>
      <c r="F11" s="2" t="s">
        <v>14</v>
      </c>
      <c r="G11" s="2">
        <v>6</v>
      </c>
      <c r="H11" s="2" t="s">
        <v>32</v>
      </c>
      <c r="I11" s="2" t="s">
        <v>42</v>
      </c>
      <c r="J11" s="2">
        <v>88</v>
      </c>
      <c r="K11" s="2">
        <v>55</v>
      </c>
      <c r="L11" s="2">
        <v>81</v>
      </c>
      <c r="M11" s="2">
        <v>44</v>
      </c>
      <c r="N11" s="2">
        <v>70</v>
      </c>
      <c r="O11" s="2">
        <f t="shared" si="0"/>
        <v>338</v>
      </c>
      <c r="P11" s="2">
        <f t="shared" si="1"/>
        <v>67.599999999999994</v>
      </c>
      <c r="Q11" s="2" t="str">
        <f t="shared" si="2"/>
        <v>B</v>
      </c>
      <c r="R11" s="2" t="str">
        <f t="shared" si="3"/>
        <v>PASS</v>
      </c>
    </row>
    <row r="12" spans="4:18" x14ac:dyDescent="0.25">
      <c r="D12" s="2">
        <v>7</v>
      </c>
      <c r="E12" s="2" t="s">
        <v>9</v>
      </c>
      <c r="F12" s="2" t="s">
        <v>14</v>
      </c>
      <c r="G12" s="2">
        <v>7</v>
      </c>
      <c r="H12" s="2" t="s">
        <v>36</v>
      </c>
      <c r="I12" s="2" t="s">
        <v>43</v>
      </c>
      <c r="J12" s="2">
        <v>64</v>
      </c>
      <c r="K12" s="2">
        <v>77</v>
      </c>
      <c r="L12" s="2">
        <v>68</v>
      </c>
      <c r="M12" s="2">
        <v>91</v>
      </c>
      <c r="N12" s="2">
        <v>56</v>
      </c>
      <c r="O12" s="2">
        <f t="shared" si="0"/>
        <v>356</v>
      </c>
      <c r="P12" s="2">
        <f t="shared" si="1"/>
        <v>71.2</v>
      </c>
      <c r="Q12" s="2" t="str">
        <f t="shared" si="2"/>
        <v>A</v>
      </c>
      <c r="R12" s="2" t="str">
        <f t="shared" si="3"/>
        <v>PASS</v>
      </c>
    </row>
    <row r="13" spans="4:18" x14ac:dyDescent="0.25">
      <c r="D13" s="2">
        <v>8</v>
      </c>
      <c r="E13" s="2" t="s">
        <v>10</v>
      </c>
      <c r="F13" s="2" t="s">
        <v>14</v>
      </c>
      <c r="G13" s="2">
        <v>8</v>
      </c>
      <c r="H13" s="2" t="s">
        <v>33</v>
      </c>
      <c r="I13" s="2" t="s">
        <v>44</v>
      </c>
      <c r="J13" s="2">
        <v>64</v>
      </c>
      <c r="K13" s="2">
        <v>83</v>
      </c>
      <c r="L13" s="2">
        <v>91</v>
      </c>
      <c r="M13" s="2">
        <v>58</v>
      </c>
      <c r="N13" s="2">
        <v>93</v>
      </c>
      <c r="O13" s="2">
        <f t="shared" si="0"/>
        <v>389</v>
      </c>
      <c r="P13" s="2">
        <f t="shared" si="1"/>
        <v>77.8</v>
      </c>
      <c r="Q13" s="2" t="str">
        <f t="shared" si="2"/>
        <v>A</v>
      </c>
      <c r="R13" s="2" t="str">
        <f t="shared" si="3"/>
        <v>PASS</v>
      </c>
    </row>
    <row r="14" spans="4:18" x14ac:dyDescent="0.25">
      <c r="D14" s="2">
        <v>9</v>
      </c>
      <c r="E14" s="2" t="s">
        <v>11</v>
      </c>
      <c r="F14" s="2" t="s">
        <v>14</v>
      </c>
      <c r="G14" s="2">
        <v>9</v>
      </c>
      <c r="H14" s="2" t="s">
        <v>34</v>
      </c>
      <c r="I14" s="2" t="s">
        <v>45</v>
      </c>
      <c r="J14" s="2">
        <v>90</v>
      </c>
      <c r="K14" s="2">
        <v>71</v>
      </c>
      <c r="L14" s="2">
        <v>56</v>
      </c>
      <c r="M14" s="2">
        <v>90</v>
      </c>
      <c r="N14" s="2">
        <v>48</v>
      </c>
      <c r="O14" s="2">
        <f t="shared" si="0"/>
        <v>355</v>
      </c>
      <c r="P14" s="2">
        <f t="shared" si="1"/>
        <v>71</v>
      </c>
      <c r="Q14" s="2" t="str">
        <f t="shared" si="2"/>
        <v>A</v>
      </c>
      <c r="R14" s="2" t="str">
        <f t="shared" si="3"/>
        <v>PASS</v>
      </c>
    </row>
    <row r="15" spans="4:18" x14ac:dyDescent="0.25">
      <c r="D15" s="2">
        <v>10</v>
      </c>
      <c r="E15" s="2" t="s">
        <v>12</v>
      </c>
      <c r="F15" s="2" t="s">
        <v>14</v>
      </c>
      <c r="G15" s="2">
        <v>10</v>
      </c>
      <c r="H15" s="2" t="s">
        <v>35</v>
      </c>
      <c r="I15" s="2" t="s">
        <v>46</v>
      </c>
      <c r="J15" s="2">
        <v>63</v>
      </c>
      <c r="K15" s="2">
        <v>56</v>
      </c>
      <c r="L15" s="2">
        <v>43</v>
      </c>
      <c r="M15" s="2">
        <v>72</v>
      </c>
      <c r="N15" s="2">
        <v>78</v>
      </c>
      <c r="O15" s="2">
        <f t="shared" si="0"/>
        <v>312</v>
      </c>
      <c r="P15" s="2">
        <f t="shared" si="1"/>
        <v>62.4</v>
      </c>
      <c r="Q15" s="2" t="str">
        <f t="shared" si="2"/>
        <v>B</v>
      </c>
      <c r="R15" s="2" t="str">
        <f t="shared" si="3"/>
        <v>PASS</v>
      </c>
    </row>
    <row r="18" spans="9:17" x14ac:dyDescent="0.25">
      <c r="I18" s="13" t="s">
        <v>48</v>
      </c>
      <c r="J18" s="14"/>
      <c r="K18" s="14"/>
      <c r="L18" s="14"/>
      <c r="M18" s="14"/>
      <c r="N18" s="14"/>
      <c r="O18" s="14"/>
      <c r="P18" s="14"/>
      <c r="Q18" s="14"/>
    </row>
    <row r="19" spans="9:17" x14ac:dyDescent="0.25">
      <c r="I19" s="14"/>
      <c r="J19" s="14"/>
      <c r="K19" s="14"/>
      <c r="L19" s="14"/>
      <c r="M19" s="14"/>
      <c r="N19" s="14"/>
      <c r="O19" s="14"/>
      <c r="P19" s="14"/>
      <c r="Q19" s="14"/>
    </row>
    <row r="20" spans="9:17" x14ac:dyDescent="0.25">
      <c r="I20" s="14"/>
      <c r="J20" s="14"/>
      <c r="K20" s="14"/>
      <c r="L20" s="14"/>
      <c r="M20" s="14"/>
      <c r="N20" s="14"/>
      <c r="O20" s="14"/>
      <c r="P20" s="14"/>
      <c r="Q20" s="14"/>
    </row>
    <row r="21" spans="9:17" x14ac:dyDescent="0.25">
      <c r="I21" s="2" t="s">
        <v>49</v>
      </c>
      <c r="J21" s="2">
        <v>10</v>
      </c>
      <c r="Q21" s="15"/>
    </row>
    <row r="22" spans="9:17" x14ac:dyDescent="0.25">
      <c r="I22" s="2" t="s">
        <v>2</v>
      </c>
      <c r="J22" s="2" t="str">
        <f>VLOOKUP(J21,D5:R15,2,0)</f>
        <v>Ram</v>
      </c>
      <c r="Q22" s="16"/>
    </row>
    <row r="23" spans="9:17" x14ac:dyDescent="0.25">
      <c r="I23" s="2" t="s">
        <v>17</v>
      </c>
      <c r="J23" s="2" t="str">
        <f>VLOOKUP(J21,D5:R15,6,0)</f>
        <v>IFLA</v>
      </c>
      <c r="Q23" s="16"/>
    </row>
    <row r="24" spans="9:17" x14ac:dyDescent="0.25">
      <c r="I24" s="2" t="s">
        <v>16</v>
      </c>
      <c r="J24" s="2" t="str">
        <f>VLOOKUP(J21,D5:R15,5,0)</f>
        <v>JDBN</v>
      </c>
      <c r="Q24" s="16"/>
    </row>
    <row r="25" spans="9:17" x14ac:dyDescent="0.25">
      <c r="I25" s="19"/>
      <c r="Q25" s="16"/>
    </row>
    <row r="26" spans="9:17" x14ac:dyDescent="0.25">
      <c r="I26" s="20"/>
      <c r="J26" s="2" t="s">
        <v>50</v>
      </c>
      <c r="K26" s="2" t="s">
        <v>51</v>
      </c>
      <c r="L26" s="2" t="s">
        <v>52</v>
      </c>
      <c r="M26" s="2" t="s">
        <v>53</v>
      </c>
      <c r="N26" s="2" t="s">
        <v>54</v>
      </c>
      <c r="O26" s="2" t="s">
        <v>23</v>
      </c>
      <c r="Q26" s="16"/>
    </row>
    <row r="27" spans="9:17" x14ac:dyDescent="0.25">
      <c r="I27" s="20"/>
      <c r="J27" s="2" t="s">
        <v>18</v>
      </c>
      <c r="K27" s="3">
        <v>100</v>
      </c>
      <c r="L27" s="3">
        <v>33</v>
      </c>
      <c r="M27" s="3">
        <f>VLOOKUP(J21,D5:R15,7,0)</f>
        <v>63</v>
      </c>
      <c r="N27" s="3">
        <v>20</v>
      </c>
      <c r="O27" s="2">
        <f>SUM(M27,N27)</f>
        <v>83</v>
      </c>
      <c r="Q27" s="16"/>
    </row>
    <row r="28" spans="9:17" x14ac:dyDescent="0.25">
      <c r="I28" s="20"/>
      <c r="J28" s="2" t="s">
        <v>19</v>
      </c>
      <c r="K28" s="3">
        <v>100</v>
      </c>
      <c r="L28" s="3">
        <v>33</v>
      </c>
      <c r="M28" s="3">
        <f>VLOOKUP(J21,D5:R15,8,0)</f>
        <v>56</v>
      </c>
      <c r="N28" s="3">
        <v>20</v>
      </c>
      <c r="O28" s="2">
        <f t="shared" ref="O28:O31" si="4">SUM(M28,N28)</f>
        <v>76</v>
      </c>
      <c r="Q28" s="16"/>
    </row>
    <row r="29" spans="9:17" x14ac:dyDescent="0.25">
      <c r="I29" s="20"/>
      <c r="J29" s="2" t="s">
        <v>20</v>
      </c>
      <c r="K29" s="3">
        <v>100</v>
      </c>
      <c r="L29" s="3">
        <v>33</v>
      </c>
      <c r="M29" s="3">
        <f>VLOOKUP(J21,D5:R15,9,0)</f>
        <v>43</v>
      </c>
      <c r="N29" s="3">
        <v>20</v>
      </c>
      <c r="O29" s="2">
        <f t="shared" si="4"/>
        <v>63</v>
      </c>
      <c r="Q29" s="16"/>
    </row>
    <row r="30" spans="9:17" x14ac:dyDescent="0.25">
      <c r="I30" s="20"/>
      <c r="J30" s="2" t="s">
        <v>21</v>
      </c>
      <c r="K30" s="3">
        <v>100</v>
      </c>
      <c r="L30" s="3">
        <v>33</v>
      </c>
      <c r="M30" s="3">
        <f>VLOOKUP(J21,D5:R15,10,0)</f>
        <v>72</v>
      </c>
      <c r="N30" s="3">
        <v>20</v>
      </c>
      <c r="O30" s="2">
        <f t="shared" si="4"/>
        <v>92</v>
      </c>
      <c r="Q30" s="16"/>
    </row>
    <row r="31" spans="9:17" x14ac:dyDescent="0.25">
      <c r="I31" s="20"/>
      <c r="J31" s="2" t="s">
        <v>22</v>
      </c>
      <c r="K31" s="3">
        <v>100</v>
      </c>
      <c r="L31" s="3">
        <v>33</v>
      </c>
      <c r="M31" s="3">
        <f>VLOOKUP(J21,D5:R15,11,0)</f>
        <v>78</v>
      </c>
      <c r="N31" s="3">
        <v>20</v>
      </c>
      <c r="O31" s="2">
        <f t="shared" si="4"/>
        <v>98</v>
      </c>
      <c r="Q31" s="16"/>
    </row>
    <row r="32" spans="9:17" x14ac:dyDescent="0.25">
      <c r="I32" s="20"/>
      <c r="Q32" s="16"/>
    </row>
    <row r="33" spans="9:17" x14ac:dyDescent="0.25">
      <c r="I33" s="20"/>
      <c r="M33" s="2" t="s">
        <v>23</v>
      </c>
      <c r="N33" s="2">
        <f>SUM(O27,O28,O29,O30,O31)</f>
        <v>412</v>
      </c>
      <c r="Q33" s="16"/>
    </row>
    <row r="34" spans="9:17" x14ac:dyDescent="0.25">
      <c r="I34" s="20"/>
      <c r="M34" s="2" t="s">
        <v>25</v>
      </c>
      <c r="N34" s="2" t="str">
        <f>VLOOKUP(J21,D5:R15,14,0)</f>
        <v>B</v>
      </c>
      <c r="Q34" s="16"/>
    </row>
    <row r="35" spans="9:17" x14ac:dyDescent="0.25">
      <c r="I35" s="17"/>
      <c r="J35" s="1"/>
      <c r="K35" s="1"/>
      <c r="L35" s="18"/>
      <c r="M35" s="2" t="s">
        <v>26</v>
      </c>
      <c r="N35" s="2" t="str">
        <f>VLOOKUP(J21,D5:R15,15,0)</f>
        <v>PASS</v>
      </c>
      <c r="O35" s="17"/>
      <c r="P35" s="1"/>
      <c r="Q35" s="18"/>
    </row>
  </sheetData>
  <mergeCells count="2">
    <mergeCell ref="I18:Q20"/>
    <mergeCell ref="D1:R4"/>
  </mergeCells>
  <dataValidations count="1">
    <dataValidation type="list" allowBlank="1" showInputMessage="1" showErrorMessage="1" sqref="J21">
      <formula1>$G$6:$G$15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2024-06-07T06:23:24Z</dcterms:created>
  <dcterms:modified xsi:type="dcterms:W3CDTF">2024-06-07T08:05:33Z</dcterms:modified>
</cp:coreProperties>
</file>