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tables/table2.xml" ContentType="application/vnd.openxmlformats-officedocument.spreadsheetml.table+xml"/>
  <Override PartName="/xl/drawings/drawing4.xml" ContentType="application/vnd.openxmlformats-officedocument.drawing+xml"/>
  <Override PartName="/xl/charts/chart20.xml" ContentType="application/vnd.openxmlformats-officedocument.drawingml.chart+xml"/>
  <Override PartName="/xl/drawings/drawing5.xml" ContentType="application/vnd.openxmlformats-officedocument.drawing+xml"/>
  <Override PartName="/xl/tables/table3.xml" ContentType="application/vnd.openxmlformats-officedocument.spreadsheetml.table+xml"/>
  <Override PartName="/xl/charts/chart21.xml" ContentType="application/vnd.openxmlformats-officedocument.drawingml.chart+xml"/>
  <Override PartName="/xl/drawings/drawing6.xml" ContentType="application/vnd.openxmlformats-officedocument.drawing+xml"/>
  <Override PartName="/xl/charts/chart22.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7.xml" ContentType="application/vnd.openxmlformats-officedocument.drawing+xml"/>
  <Override PartName="/xl/charts/chart23.xml" ContentType="application/vnd.openxmlformats-officedocument.drawingml.chart+xml"/>
  <Override PartName="/xl/drawings/drawing8.xml" ContentType="application/vnd.openxmlformats-officedocument.drawing+xml"/>
  <Override PartName="/xl/charts/chart2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501"/>
  <workbookPr/>
  <mc:AlternateContent xmlns:mc="http://schemas.openxmlformats.org/markup-compatibility/2006">
    <mc:Choice Requires="x15">
      <x15ac:absPath xmlns:x15ac="http://schemas.microsoft.com/office/spreadsheetml/2010/11/ac" url="/Users/shynasachdeva/Library/Mobile Documents/com~apple~CloudDocs/Deakin/T1 2025/MIS771 Descriptive Analytics And Visualisation/Assignments/Assignment 2/Submission/"/>
    </mc:Choice>
  </mc:AlternateContent>
  <xr:revisionPtr revIDLastSave="0" documentId="13_ncr:1000001_{C50F146F-8588-7645-B587-63FFAB67E26E}" xr6:coauthVersionLast="47" xr6:coauthVersionMax="47" xr10:uidLastSave="{00000000-0000-0000-0000-000000000000}"/>
  <bookViews>
    <workbookView xWindow="0" yWindow="0" windowWidth="28800" windowHeight="18000" tabRatio="642" activeTab="10" xr2:uid="{00000000-000D-0000-FFFF-FFFF00000000}"/>
  </bookViews>
  <sheets>
    <sheet name="Copyright Statement " sheetId="23" r:id="rId1"/>
    <sheet name="Variable Descriptions" sheetId="2" r:id="rId2"/>
    <sheet name="Data" sheetId="21" r:id="rId3"/>
    <sheet name="Demand Planing" sheetId="5" r:id="rId4"/>
    <sheet name="Task 1.1" sheetId="25" r:id="rId5"/>
    <sheet name="Task 1.2" sheetId="34" r:id="rId6"/>
    <sheet name="Task 2.1" sheetId="29" r:id="rId7"/>
    <sheet name="2.2 Interaction-Continuous Va " sheetId="32" r:id="rId8"/>
    <sheet name="Task 3.1" sheetId="38" r:id="rId9"/>
    <sheet name="Task 3.2" sheetId="12" r:id="rId10"/>
    <sheet name="Task 4" sheetId="36" r:id="rId11"/>
    <sheet name="Interaction - Binary Var " sheetId="31" r:id="rId12"/>
    <sheet name="Interaction - Continuous Var" sheetId="19" r:id="rId13"/>
  </sheets>
  <externalReferences>
    <externalReference r:id="rId14"/>
    <externalReference r:id="rId15"/>
  </externalReferences>
  <definedNames>
    <definedName name="_xlnm._FilterDatabase" localSheetId="2" hidden="1">Data!$A$1:$P$1</definedName>
  </definedNames>
  <calcPr calcId="191028"/>
  <extLst>
    <ext xmlns:x14="http://schemas.microsoft.com/office/spreadsheetml/2009/9/main" uri="{79F54976-1DA5-4618-B147-4CDE4B953A38}">
      <x14:workbookPr defaultImageDpi="330"/>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5" i="38" l="1"/>
  <c r="J14" i="38"/>
  <c r="J13" i="38"/>
  <c r="AA12" i="38"/>
  <c r="Z4" i="38" a="1"/>
  <c r="AA8" i="38"/>
  <c r="X4" i="38" a="1"/>
  <c r="X6" i="38"/>
  <c r="S4" i="38" a="1"/>
  <c r="V7" i="38"/>
  <c r="P4" i="38" a="1"/>
  <c r="P10" i="38"/>
  <c r="G4" i="38" a="1"/>
  <c r="L8" i="38"/>
  <c r="S7" i="38"/>
  <c r="T4" i="38"/>
  <c r="U7" i="38"/>
  <c r="U4" i="38"/>
  <c r="S6" i="38"/>
  <c r="V4" i="38"/>
  <c r="S5" i="38"/>
  <c r="U5" i="38"/>
  <c r="V6" i="38"/>
  <c r="Z8" i="38"/>
  <c r="AC6" i="38"/>
  <c r="Z5" i="38"/>
  <c r="AB7" i="38"/>
  <c r="AA5" i="38"/>
  <c r="AB5" i="38"/>
  <c r="AB8" i="38"/>
  <c r="Z6" i="38"/>
  <c r="AC8" i="38"/>
  <c r="Q6" i="38"/>
  <c r="AB6" i="38"/>
  <c r="Q10" i="38"/>
  <c r="Z4" i="38"/>
  <c r="T6" i="38"/>
  <c r="AB4" i="38"/>
  <c r="Z7" i="38"/>
  <c r="S4" i="38"/>
  <c r="U6" i="38"/>
  <c r="AC4" i="38"/>
  <c r="AA7" i="38"/>
  <c r="N4" i="38"/>
  <c r="N5" i="38"/>
  <c r="N6" i="38"/>
  <c r="N7" i="38"/>
  <c r="N8" i="38"/>
  <c r="P7" i="38"/>
  <c r="P11" i="38"/>
  <c r="X4" i="38"/>
  <c r="Q12" i="38"/>
  <c r="M5" i="38"/>
  <c r="M7" i="38"/>
  <c r="Q11" i="38"/>
  <c r="H4" i="38"/>
  <c r="H7" i="38"/>
  <c r="P4" i="38"/>
  <c r="P12" i="38"/>
  <c r="I4" i="38"/>
  <c r="I5" i="38"/>
  <c r="I7" i="38"/>
  <c r="I8" i="38"/>
  <c r="Q4" i="38"/>
  <c r="Q8" i="38"/>
  <c r="X7" i="38"/>
  <c r="J4" i="38"/>
  <c r="J5" i="38"/>
  <c r="J6" i="38"/>
  <c r="J7" i="38"/>
  <c r="J8" i="38"/>
  <c r="P5" i="38"/>
  <c r="P9" i="38"/>
  <c r="P13" i="38"/>
  <c r="T5" i="38"/>
  <c r="T7" i="38"/>
  <c r="AC5" i="38"/>
  <c r="AC7" i="38"/>
  <c r="AA26" i="38"/>
  <c r="AA27" i="38"/>
  <c r="M4" i="38"/>
  <c r="M6" i="38"/>
  <c r="M8" i="38"/>
  <c r="G4" i="38"/>
  <c r="G5" i="38"/>
  <c r="G6" i="38"/>
  <c r="G7" i="38"/>
  <c r="G8" i="38"/>
  <c r="Q7" i="38"/>
  <c r="X5" i="38"/>
  <c r="H5" i="38"/>
  <c r="H6" i="38"/>
  <c r="H8" i="38"/>
  <c r="P8" i="38"/>
  <c r="I6" i="38"/>
  <c r="K4" i="38"/>
  <c r="K5" i="38"/>
  <c r="K6" i="38"/>
  <c r="K7" i="38"/>
  <c r="K8" i="38"/>
  <c r="Q5" i="38"/>
  <c r="Q9" i="38"/>
  <c r="Q13" i="38"/>
  <c r="L4" i="38"/>
  <c r="L5" i="38"/>
  <c r="L6" i="38"/>
  <c r="L7" i="38"/>
  <c r="P6" i="38"/>
  <c r="V5" i="38"/>
  <c r="AA4" i="38"/>
  <c r="AA6" i="38"/>
  <c r="J42" i="36"/>
  <c r="K42" i="36"/>
  <c r="J41" i="36"/>
  <c r="K41" i="36"/>
  <c r="J40" i="36"/>
  <c r="K40" i="36"/>
  <c r="J39" i="36"/>
  <c r="K39" i="36"/>
  <c r="J38" i="36"/>
  <c r="I38" i="36"/>
  <c r="J37" i="36"/>
  <c r="I37" i="36"/>
  <c r="E37" i="36"/>
  <c r="J36" i="36"/>
  <c r="I36" i="36"/>
  <c r="E36" i="36"/>
  <c r="F36" i="36"/>
  <c r="G36" i="36"/>
  <c r="J35" i="36"/>
  <c r="I35" i="36"/>
  <c r="E35" i="36"/>
  <c r="F35" i="36"/>
  <c r="G35" i="36"/>
  <c r="J34" i="36"/>
  <c r="I34" i="36"/>
  <c r="F34" i="36"/>
  <c r="G34" i="36"/>
  <c r="E34" i="36"/>
  <c r="J33" i="36"/>
  <c r="I33" i="36"/>
  <c r="G33" i="36"/>
  <c r="F33" i="36"/>
  <c r="E33" i="36"/>
  <c r="J32" i="36"/>
  <c r="I32" i="36"/>
  <c r="E32" i="36"/>
  <c r="F32" i="36"/>
  <c r="G32" i="36"/>
  <c r="J31" i="36"/>
  <c r="I31" i="36"/>
  <c r="E31" i="36"/>
  <c r="F31" i="36"/>
  <c r="G31" i="36"/>
  <c r="J30" i="36"/>
  <c r="I30" i="36"/>
  <c r="G30" i="36"/>
  <c r="F30" i="36"/>
  <c r="E30" i="36"/>
  <c r="J29" i="36"/>
  <c r="I29" i="36"/>
  <c r="G29" i="36"/>
  <c r="F29" i="36"/>
  <c r="E29" i="36"/>
  <c r="J28" i="36"/>
  <c r="I28" i="36"/>
  <c r="E28" i="36"/>
  <c r="F28" i="36"/>
  <c r="G28" i="36"/>
  <c r="J27" i="36"/>
  <c r="I27" i="36"/>
  <c r="F27" i="36"/>
  <c r="G27" i="36"/>
  <c r="E27" i="36"/>
  <c r="F26" i="36"/>
  <c r="G26" i="36"/>
  <c r="J26" i="36"/>
  <c r="I26" i="36"/>
  <c r="E26" i="36"/>
  <c r="F25" i="36"/>
  <c r="G25" i="36"/>
  <c r="J25" i="36"/>
  <c r="I25" i="36"/>
  <c r="E25" i="36"/>
  <c r="J24" i="36"/>
  <c r="I24" i="36"/>
  <c r="E24" i="36"/>
  <c r="F24" i="36"/>
  <c r="G24" i="36"/>
  <c r="J23" i="36"/>
  <c r="I23" i="36"/>
  <c r="E23" i="36"/>
  <c r="F23" i="36"/>
  <c r="G23" i="36"/>
  <c r="J22" i="36"/>
  <c r="I22" i="36"/>
  <c r="G22" i="36"/>
  <c r="F22" i="36"/>
  <c r="E22" i="36"/>
  <c r="J21" i="36"/>
  <c r="I21" i="36"/>
  <c r="G21" i="36"/>
  <c r="F21" i="36"/>
  <c r="E21" i="36"/>
  <c r="J20" i="36"/>
  <c r="I20" i="36"/>
  <c r="E20" i="36"/>
  <c r="F20" i="36"/>
  <c r="G20" i="36"/>
  <c r="J19" i="36"/>
  <c r="I19" i="36"/>
  <c r="F19" i="36"/>
  <c r="G19" i="36"/>
  <c r="E19" i="36"/>
  <c r="F18" i="36"/>
  <c r="G18" i="36"/>
  <c r="J18" i="36"/>
  <c r="I18" i="36"/>
  <c r="E18" i="36"/>
  <c r="F17" i="36"/>
  <c r="G17" i="36"/>
  <c r="J17" i="36"/>
  <c r="I17" i="36"/>
  <c r="E17" i="36"/>
  <c r="J16" i="36"/>
  <c r="I16" i="36"/>
  <c r="E16" i="36"/>
  <c r="F16" i="36"/>
  <c r="G16" i="36"/>
  <c r="J15" i="36"/>
  <c r="I15" i="36"/>
  <c r="E15" i="36"/>
  <c r="F15" i="36"/>
  <c r="G15" i="36"/>
  <c r="J14" i="36"/>
  <c r="I14" i="36"/>
  <c r="E14" i="36"/>
  <c r="T13" i="36"/>
  <c r="T14" i="36"/>
  <c r="S13" i="36"/>
  <c r="S14" i="36"/>
  <c r="R13" i="36"/>
  <c r="Q13" i="36"/>
  <c r="P13" i="36"/>
  <c r="P14" i="36"/>
  <c r="J13" i="36"/>
  <c r="I13" i="36"/>
  <c r="F13" i="36"/>
  <c r="G13" i="36"/>
  <c r="E13" i="36"/>
  <c r="F12" i="36"/>
  <c r="G12" i="36"/>
  <c r="J12" i="36"/>
  <c r="I12" i="36"/>
  <c r="E12" i="36"/>
  <c r="J11" i="36"/>
  <c r="I11" i="36"/>
  <c r="E11" i="36"/>
  <c r="F11" i="36"/>
  <c r="G11" i="36"/>
  <c r="J10" i="36"/>
  <c r="I10" i="36"/>
  <c r="E10" i="36"/>
  <c r="F10" i="36"/>
  <c r="G10" i="36"/>
  <c r="J9" i="36"/>
  <c r="I9" i="36"/>
  <c r="E9" i="36"/>
  <c r="F9" i="36"/>
  <c r="G9" i="36"/>
  <c r="J8" i="36"/>
  <c r="I8" i="36"/>
  <c r="G8" i="36"/>
  <c r="F8" i="36"/>
  <c r="E8" i="36"/>
  <c r="J7" i="36"/>
  <c r="I7" i="36"/>
  <c r="G7" i="36"/>
  <c r="F7" i="36"/>
  <c r="E7" i="36"/>
  <c r="J6" i="36"/>
  <c r="I6" i="36"/>
  <c r="F6" i="36"/>
  <c r="G6" i="36"/>
  <c r="E6" i="36"/>
  <c r="J5" i="36"/>
  <c r="I5" i="36"/>
  <c r="F5" i="36"/>
  <c r="G5" i="36"/>
  <c r="E5" i="36"/>
  <c r="F4" i="36"/>
  <c r="G4" i="36"/>
  <c r="J4" i="36"/>
  <c r="I4" i="36"/>
  <c r="E4" i="36"/>
  <c r="J3" i="36"/>
  <c r="I3" i="36"/>
  <c r="J2" i="36"/>
  <c r="I2" i="36"/>
  <c r="Q11" i="29"/>
  <c r="Q10" i="29"/>
  <c r="Q8" i="29"/>
  <c r="Q7" i="29"/>
  <c r="Q5" i="29"/>
  <c r="Q4" i="29"/>
  <c r="Q14" i="36"/>
  <c r="R14" i="36"/>
  <c r="F14" i="36"/>
  <c r="G14" i="36"/>
  <c r="B17" i="32"/>
  <c r="B18" i="32"/>
  <c r="B19" i="32"/>
  <c r="B20" i="32"/>
  <c r="B32" i="32"/>
  <c r="B31" i="32"/>
  <c r="D30" i="32"/>
  <c r="C30" i="32"/>
  <c r="D34" i="31"/>
  <c r="C34" i="31"/>
  <c r="B34" i="31"/>
  <c r="D33" i="31"/>
  <c r="C33" i="31"/>
  <c r="B33" i="31"/>
  <c r="D32" i="31"/>
  <c r="C32" i="31"/>
  <c r="C2" i="29"/>
  <c r="C3" i="29"/>
  <c r="C4" i="29"/>
  <c r="C5" i="29"/>
  <c r="C6" i="29"/>
  <c r="C7" i="29"/>
  <c r="C8" i="29"/>
  <c r="C9" i="29"/>
  <c r="C10" i="29"/>
  <c r="C11" i="29"/>
  <c r="C12" i="29"/>
  <c r="C13" i="29"/>
  <c r="C14" i="29"/>
  <c r="C15" i="29"/>
  <c r="C16" i="29"/>
  <c r="C17" i="29"/>
  <c r="C18" i="29"/>
  <c r="C19" i="29"/>
  <c r="C20" i="29"/>
  <c r="C21" i="29"/>
  <c r="C22" i="29"/>
  <c r="C23" i="29"/>
  <c r="C24" i="29"/>
  <c r="C25" i="29"/>
  <c r="C26" i="29"/>
  <c r="C27" i="29"/>
  <c r="C28" i="29"/>
  <c r="C29" i="29"/>
  <c r="C30" i="29"/>
  <c r="C31" i="29"/>
  <c r="C32" i="29"/>
  <c r="C33" i="29"/>
  <c r="C34" i="29"/>
  <c r="C35" i="29"/>
  <c r="C36" i="29"/>
  <c r="C37" i="29"/>
  <c r="C38" i="29"/>
  <c r="C39" i="29"/>
  <c r="C40" i="29"/>
  <c r="C41" i="29"/>
  <c r="C42" i="29"/>
  <c r="C43" i="29"/>
  <c r="C44" i="29"/>
  <c r="C45" i="29"/>
  <c r="C46" i="29"/>
  <c r="C47" i="29"/>
  <c r="C48" i="29"/>
  <c r="C49" i="29"/>
  <c r="C50" i="29"/>
  <c r="C51" i="29"/>
  <c r="C52" i="29"/>
  <c r="C53" i="29"/>
  <c r="C54" i="29"/>
  <c r="C55" i="29"/>
  <c r="C56" i="29"/>
  <c r="C57" i="29"/>
  <c r="C58" i="29"/>
  <c r="C59" i="29"/>
  <c r="C60" i="29"/>
  <c r="C61" i="29"/>
  <c r="C62" i="29"/>
  <c r="C63" i="29"/>
  <c r="C64" i="29"/>
  <c r="C65" i="29"/>
  <c r="C66" i="29"/>
  <c r="C67" i="29"/>
  <c r="C68" i="29"/>
  <c r="C69" i="29"/>
  <c r="C70" i="29"/>
  <c r="C71" i="29"/>
  <c r="C72" i="29"/>
  <c r="C73" i="29"/>
  <c r="C74" i="29"/>
  <c r="C75" i="29"/>
  <c r="C76" i="29"/>
  <c r="C77" i="29"/>
  <c r="C78" i="29"/>
  <c r="C79" i="29"/>
  <c r="C80" i="29"/>
  <c r="C81" i="29"/>
  <c r="C82" i="29"/>
  <c r="C83" i="29"/>
  <c r="C84" i="29"/>
  <c r="C85" i="29"/>
  <c r="C86" i="29"/>
  <c r="C87" i="29"/>
  <c r="C88" i="29"/>
  <c r="C89" i="29"/>
  <c r="C90" i="29"/>
  <c r="C91" i="29"/>
  <c r="C92" i="29"/>
  <c r="C93" i="29"/>
  <c r="C94" i="29"/>
  <c r="C95" i="29"/>
  <c r="C96" i="29"/>
  <c r="C97" i="29"/>
  <c r="C98" i="29"/>
  <c r="C99" i="29"/>
  <c r="C100" i="29"/>
  <c r="C101" i="29"/>
  <c r="C102" i="29"/>
  <c r="C103" i="29"/>
  <c r="C104" i="29"/>
  <c r="C105" i="29"/>
  <c r="C106" i="29"/>
  <c r="C107" i="29"/>
  <c r="C108" i="29"/>
  <c r="C109" i="29"/>
  <c r="C110" i="29"/>
  <c r="C111" i="29"/>
  <c r="C112" i="29"/>
  <c r="C113" i="29"/>
  <c r="C114" i="29"/>
  <c r="C115" i="29"/>
  <c r="C116" i="29"/>
  <c r="C117" i="29"/>
  <c r="C118" i="29"/>
  <c r="C119" i="29"/>
  <c r="C120" i="29"/>
  <c r="C121" i="29"/>
  <c r="C122" i="29"/>
  <c r="C123" i="29"/>
  <c r="C124" i="29"/>
  <c r="C125" i="29"/>
  <c r="C126" i="29"/>
  <c r="C127" i="29"/>
  <c r="C128" i="29"/>
  <c r="C129" i="29"/>
  <c r="C130" i="29"/>
  <c r="C131" i="29"/>
  <c r="C132" i="29"/>
  <c r="C133" i="29"/>
  <c r="C134" i="29"/>
  <c r="C135" i="29"/>
  <c r="C136" i="29"/>
  <c r="C137" i="29"/>
  <c r="C138" i="29"/>
  <c r="C139" i="29"/>
  <c r="C140" i="29"/>
  <c r="C141" i="29"/>
  <c r="C142" i="29"/>
  <c r="C143" i="29"/>
  <c r="C144" i="29"/>
  <c r="C145" i="29"/>
  <c r="C146" i="29"/>
  <c r="C147" i="29"/>
  <c r="C148" i="29"/>
  <c r="C149" i="29"/>
  <c r="C150" i="29"/>
  <c r="C151" i="29"/>
  <c r="C152" i="29"/>
  <c r="C153" i="29"/>
  <c r="C154" i="29"/>
  <c r="C155" i="29"/>
  <c r="C156" i="29"/>
  <c r="C157" i="29"/>
  <c r="C158" i="29"/>
  <c r="C159" i="29"/>
  <c r="C160" i="29"/>
  <c r="C161" i="29"/>
  <c r="C162" i="29"/>
  <c r="C163" i="29"/>
  <c r="C164" i="29"/>
  <c r="C165" i="29"/>
  <c r="C166" i="29"/>
  <c r="C167" i="29"/>
  <c r="C168" i="29"/>
  <c r="C169" i="29"/>
  <c r="C170" i="29"/>
  <c r="C171" i="29"/>
  <c r="C172" i="29"/>
  <c r="C173" i="29"/>
  <c r="C174" i="29"/>
  <c r="C175" i="29"/>
  <c r="C176" i="29"/>
  <c r="C177" i="29"/>
  <c r="C178" i="29"/>
  <c r="C179" i="29"/>
  <c r="C180" i="29"/>
  <c r="C181" i="29"/>
  <c r="C182" i="29"/>
  <c r="C183" i="29"/>
  <c r="C184" i="29"/>
  <c r="C185" i="29"/>
  <c r="C186" i="29"/>
  <c r="C187" i="29"/>
  <c r="C188" i="29"/>
  <c r="C189" i="29"/>
  <c r="C190" i="29"/>
  <c r="C191" i="29"/>
  <c r="C192" i="29"/>
  <c r="C193" i="29"/>
  <c r="C194" i="29"/>
  <c r="C195" i="29"/>
  <c r="C196" i="29"/>
  <c r="C197" i="29"/>
  <c r="C198" i="29"/>
  <c r="C199" i="29"/>
  <c r="C200" i="29"/>
  <c r="C201" i="29"/>
  <c r="D32" i="19"/>
  <c r="C32" i="19"/>
  <c r="B32" i="19"/>
  <c r="D31" i="19"/>
  <c r="C31" i="19"/>
  <c r="B31" i="19"/>
  <c r="D30" i="19"/>
  <c r="C30" i="19"/>
  <c r="D32" i="32"/>
  <c r="C32" i="32"/>
  <c r="C31" i="32"/>
  <c r="D31" i="32"/>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<sst xmlns="http://schemas.openxmlformats.org/spreadsheetml/2006/main" count="802" uniqueCount="434">
  <si>
    <t>ID</t>
  </si>
  <si>
    <t>Measurement Scale</t>
  </si>
  <si>
    <t>Customer Type</t>
  </si>
  <si>
    <t>Region</t>
  </si>
  <si>
    <t>Advertising</t>
  </si>
  <si>
    <t>Competitive Pricing</t>
  </si>
  <si>
    <t>Order &amp; Billing</t>
  </si>
  <si>
    <t>Price Flexibility</t>
  </si>
  <si>
    <t>Advert</t>
  </si>
  <si>
    <t>Short Description</t>
  </si>
  <si>
    <t>Extended Description</t>
  </si>
  <si>
    <t>Identification Number</t>
  </si>
  <si>
    <t>Customer location</t>
  </si>
  <si>
    <t>Perception that ordering and billing is handled efficiently and correctly</t>
  </si>
  <si>
    <t>A scale from 1 = Poor to 10 = Excellent</t>
  </si>
  <si>
    <t>Variable Label</t>
  </si>
  <si>
    <t>Q3</t>
  </si>
  <si>
    <t>Q4</t>
  </si>
  <si>
    <t>Q1</t>
  </si>
  <si>
    <t>Q2</t>
  </si>
  <si>
    <t>Quarter</t>
  </si>
  <si>
    <t>Year</t>
  </si>
  <si>
    <t>Financial Year</t>
  </si>
  <si>
    <t>Financial Quarter</t>
  </si>
  <si>
    <t>Quarter description</t>
  </si>
  <si>
    <t>Financial year description</t>
  </si>
  <si>
    <t>For further information see www.jeremydawson.co.uk/slopes.htm.</t>
  </si>
  <si>
    <t>Enter information from your regression in the shaded cells</t>
  </si>
  <si>
    <t>Variable names:</t>
  </si>
  <si>
    <t>Name of independent variable:</t>
  </si>
  <si>
    <t>IV</t>
  </si>
  <si>
    <t>Name of interacting variable (moderator):</t>
  </si>
  <si>
    <t>Moderator</t>
  </si>
  <si>
    <t>Regression Coefficients:</t>
  </si>
  <si>
    <t>Independent variable:</t>
  </si>
  <si>
    <t>Interacting variable (moderator):</t>
  </si>
  <si>
    <t>Interaction Term:</t>
  </si>
  <si>
    <t>Intercept / Constant:</t>
  </si>
  <si>
    <t>Means / SDs of variables:</t>
  </si>
  <si>
    <t>Mean of independent variable:</t>
  </si>
  <si>
    <t>SD of independent variable:</t>
  </si>
  <si>
    <t>Mean of moderator:</t>
  </si>
  <si>
    <t>SD of moderator:</t>
  </si>
  <si>
    <t>Do not type below this line</t>
  </si>
  <si>
    <t>This worksheet plots two-way interaction effects for a binary moderator. The moderator should have values 0 and 1. For further information see www.jeremydawson.co.uk/slopes.htm.</t>
  </si>
  <si>
    <t>Meaning of dummy variable value "0"</t>
  </si>
  <si>
    <t>Women</t>
  </si>
  <si>
    <t>Meaning of dummy variable value "1"</t>
  </si>
  <si>
    <t>Men</t>
  </si>
  <si>
    <t>Interacting variable:</t>
  </si>
  <si>
    <t>Recommend</t>
  </si>
  <si>
    <t>Cust_Type</t>
  </si>
  <si>
    <t>Dist_Channel</t>
  </si>
  <si>
    <t>Distribution Channel</t>
  </si>
  <si>
    <t>Quality</t>
  </si>
  <si>
    <t>Product Quality Perception</t>
  </si>
  <si>
    <t>A scale from 1 = Poor Quality to 10 = Excellent Quality</t>
  </si>
  <si>
    <t>SM_Presence</t>
  </si>
  <si>
    <t>Social Media Presence</t>
  </si>
  <si>
    <t>A scale from 1 = No Presence at all to 10 = Active Presence on SM platforms</t>
  </si>
  <si>
    <t>Brand_Image</t>
  </si>
  <si>
    <t>Brand Image Perception</t>
  </si>
  <si>
    <t>Comp_Pricing</t>
  </si>
  <si>
    <t>Flex_Price</t>
  </si>
  <si>
    <t>A scale from 1 = Not Flexible at all to 10 = Very Flexible</t>
  </si>
  <si>
    <t>0 = No, would not Recommend; 1 = Yes, would Definitely Recommend</t>
  </si>
  <si>
    <t>6646-VRFOL</t>
  </si>
  <si>
    <t>3460-TJBWI</t>
  </si>
  <si>
    <t>5917-HBSDW</t>
  </si>
  <si>
    <t>5685-IIXLY</t>
  </si>
  <si>
    <t>5671-UUNXD</t>
  </si>
  <si>
    <t>0956-ACVZC</t>
  </si>
  <si>
    <t>2325-NBPZG</t>
  </si>
  <si>
    <t>4250-ZBWLV</t>
  </si>
  <si>
    <t>4482-FTFFX</t>
  </si>
  <si>
    <t>8859-DZTGQ</t>
  </si>
  <si>
    <t>0440-MOGPM</t>
  </si>
  <si>
    <t>0020-JDNXP</t>
  </si>
  <si>
    <t>3752-CQSJI</t>
  </si>
  <si>
    <t>5025-GOOKI</t>
  </si>
  <si>
    <t>4698-KVLLG</t>
  </si>
  <si>
    <t>5095-AESKG</t>
  </si>
  <si>
    <t>2887-JPYLU</t>
  </si>
  <si>
    <t>4770-QAZXN</t>
  </si>
  <si>
    <t>4896-CPRPF</t>
  </si>
  <si>
    <t>1871-MOWRM</t>
  </si>
  <si>
    <t>9714-EDSUC</t>
  </si>
  <si>
    <t>2027-OAQQC</t>
  </si>
  <si>
    <t>0282-NVSJS</t>
  </si>
  <si>
    <t>9090-SGQXL</t>
  </si>
  <si>
    <t>6595-YGXIT</t>
  </si>
  <si>
    <t>7353-YOWFP</t>
  </si>
  <si>
    <t>9835-ZIITK</t>
  </si>
  <si>
    <t>8008-ESFLK</t>
  </si>
  <si>
    <t>7537-CBQUZ</t>
  </si>
  <si>
    <t>1555-DJEQW</t>
  </si>
  <si>
    <t>5649-TJHOV</t>
  </si>
  <si>
    <t>0519-XUZJU</t>
  </si>
  <si>
    <t>3363-EWLGO</t>
  </si>
  <si>
    <t>4750-UKWJK</t>
  </si>
  <si>
    <t>6338-AVWCY</t>
  </si>
  <si>
    <t>1689-YQBYY</t>
  </si>
  <si>
    <t>4487-ZYJZK</t>
  </si>
  <si>
    <t>2959-FENLU</t>
  </si>
  <si>
    <t>0708-LGSMF</t>
  </si>
  <si>
    <t>9253-QXKBE</t>
  </si>
  <si>
    <t>7634-HLQJR</t>
  </si>
  <si>
    <t>0487-RPVUM</t>
  </si>
  <si>
    <t>4079-ULGFR</t>
  </si>
  <si>
    <t>2516-XSJKX</t>
  </si>
  <si>
    <t>0057-QBUQH</t>
  </si>
  <si>
    <t>9445-SZLCH</t>
  </si>
  <si>
    <t>6599-SFQVE</t>
  </si>
  <si>
    <t>8331-ZXFOE</t>
  </si>
  <si>
    <t>4003-FUSHP</t>
  </si>
  <si>
    <t>0356-ERHVT</t>
  </si>
  <si>
    <t>7325-ENZFI</t>
  </si>
  <si>
    <t>4884-ZTHVF</t>
  </si>
  <si>
    <t>3920-HIHMQ</t>
  </si>
  <si>
    <t>3055-OYMSE</t>
  </si>
  <si>
    <t>0613-WUXUM</t>
  </si>
  <si>
    <t>7568-PODML</t>
  </si>
  <si>
    <t>4458-KVRBJ</t>
  </si>
  <si>
    <t>5349-IECLD</t>
  </si>
  <si>
    <t>1397-XKKWR</t>
  </si>
  <si>
    <t>3945-GFWQL</t>
  </si>
  <si>
    <t>8097-OMULG</t>
  </si>
  <si>
    <t>6013-BHCAW</t>
  </si>
  <si>
    <t>0401-WDBXM</t>
  </si>
  <si>
    <t>3387-PLKUI</t>
  </si>
  <si>
    <t>6096-EGVTU</t>
  </si>
  <si>
    <t>3797-VTIDR</t>
  </si>
  <si>
    <t>5081-NWSUP</t>
  </si>
  <si>
    <t>2580-ATZSQ</t>
  </si>
  <si>
    <t>8085-MSNLK</t>
  </si>
  <si>
    <t>9691-HKOVS</t>
  </si>
  <si>
    <t>9881-VCZEP</t>
  </si>
  <si>
    <t>9526-BIHHD</t>
  </si>
  <si>
    <t>8757-TFHHJ</t>
  </si>
  <si>
    <t>4523-WXCEF</t>
  </si>
  <si>
    <t>1468-DEFNC</t>
  </si>
  <si>
    <t>5119-KEPFY</t>
  </si>
  <si>
    <t>8364-TRMMK</t>
  </si>
  <si>
    <t>0916-KNFAJ</t>
  </si>
  <si>
    <t>8319-QBEHW</t>
  </si>
  <si>
    <t>3063-QFSZL</t>
  </si>
  <si>
    <t>8775-LHDJH</t>
  </si>
  <si>
    <t>9625-QNLUX</t>
  </si>
  <si>
    <t>3097-NQYSN</t>
  </si>
  <si>
    <t>4024-CSNBY</t>
  </si>
  <si>
    <t>7110-BDTWG</t>
  </si>
  <si>
    <t>7493-GVFIO</t>
  </si>
  <si>
    <t>0690-SRQID</t>
  </si>
  <si>
    <t>9605-WGJVW</t>
  </si>
  <si>
    <t>9114-DPSIA</t>
  </si>
  <si>
    <t>4700-UBQMV</t>
  </si>
  <si>
    <t>7711-GQBZC</t>
  </si>
  <si>
    <t>3565-UNOCC</t>
  </si>
  <si>
    <t>4627-MIHJH</t>
  </si>
  <si>
    <t>9795-NREXC</t>
  </si>
  <si>
    <t>8573-CGOCC</t>
  </si>
  <si>
    <t>7356-AYNJP</t>
  </si>
  <si>
    <t>9249-FXSCK</t>
  </si>
  <si>
    <t>5493-SDRDQ</t>
  </si>
  <si>
    <t>6286-SUUWT</t>
  </si>
  <si>
    <t>4819-HJPIW</t>
  </si>
  <si>
    <t>8654-DHAOW</t>
  </si>
  <si>
    <t>5438-QMDDL</t>
  </si>
  <si>
    <t>9812-GHVRI</t>
  </si>
  <si>
    <t>5553-AOINX</t>
  </si>
  <si>
    <t>1228-ZLNBX</t>
  </si>
  <si>
    <t>4226-KKDON</t>
  </si>
  <si>
    <t>3831-YCPUO</t>
  </si>
  <si>
    <t>7445-WMRBW</t>
  </si>
  <si>
    <t>3308-DGHKL</t>
  </si>
  <si>
    <t>9924-JPRMC</t>
  </si>
  <si>
    <t>0080-EMYVY</t>
  </si>
  <si>
    <t>6218-KNUBD</t>
  </si>
  <si>
    <t>7337-CINUD</t>
  </si>
  <si>
    <t>7609-NRNCA</t>
  </si>
  <si>
    <t>0623-EJQEG</t>
  </si>
  <si>
    <t>7153-CHRBV</t>
  </si>
  <si>
    <t>0871-URUWO</t>
  </si>
  <si>
    <t>9190-MFJLN</t>
  </si>
  <si>
    <t>6198-PNNSZ</t>
  </si>
  <si>
    <t>3317-VLGQT</t>
  </si>
  <si>
    <t>4132-POCZS</t>
  </si>
  <si>
    <t>5614-DNZCE</t>
  </si>
  <si>
    <t>1095-JUDTC</t>
  </si>
  <si>
    <t>3896-RCYYE</t>
  </si>
  <si>
    <t>9638-JIQYA</t>
  </si>
  <si>
    <t>3258-SANFR</t>
  </si>
  <si>
    <t>3726-TBHQT</t>
  </si>
  <si>
    <t>3190-ITQXP</t>
  </si>
  <si>
    <t>0870-VEMYL</t>
  </si>
  <si>
    <t>4833-QTJNO</t>
  </si>
  <si>
    <t>3039-MJSLN</t>
  </si>
  <si>
    <t>0178-CIIKR</t>
  </si>
  <si>
    <t>5385-SUIRI</t>
  </si>
  <si>
    <t>3982-XWFZQ</t>
  </si>
  <si>
    <t>5774-QPLTF</t>
  </si>
  <si>
    <t>2322-VCZHZ</t>
  </si>
  <si>
    <t>5010-IPEAQ</t>
  </si>
  <si>
    <t>4009-ALQFH</t>
  </si>
  <si>
    <t>6383-ZTSIW</t>
  </si>
  <si>
    <t>8990-YOZLV</t>
  </si>
  <si>
    <t>3069-SSVSN</t>
  </si>
  <si>
    <t>5222-IMUKT</t>
  </si>
  <si>
    <t>3627-FCRDW</t>
  </si>
  <si>
    <t>7562-GSUHK</t>
  </si>
  <si>
    <t>6685-XSHHU</t>
  </si>
  <si>
    <t>8901-UPRHR</t>
  </si>
  <si>
    <t>4903-UYAVB</t>
  </si>
  <si>
    <t>0118-JPNOY</t>
  </si>
  <si>
    <t>6776-TLWOI</t>
  </si>
  <si>
    <t>3845-FXCYS</t>
  </si>
  <si>
    <t>5857-XRECV</t>
  </si>
  <si>
    <t>0725-CXOTM</t>
  </si>
  <si>
    <t>4343-EJVQB</t>
  </si>
  <si>
    <t>9000-PLFUZ</t>
  </si>
  <si>
    <t>3427-GGZZI</t>
  </si>
  <si>
    <t>7779-ORAEL</t>
  </si>
  <si>
    <t>0644-OQMDK</t>
  </si>
  <si>
    <t>4077-CROMM</t>
  </si>
  <si>
    <t>3154-CFSZG</t>
  </si>
  <si>
    <t>2868-MZAGQ</t>
  </si>
  <si>
    <t>4847-QNOKA</t>
  </si>
  <si>
    <t>2220-IAHLS</t>
  </si>
  <si>
    <t>1658-XUHBX</t>
  </si>
  <si>
    <t>6379-RXJRQ</t>
  </si>
  <si>
    <t>2378-HTWFW</t>
  </si>
  <si>
    <t>8650-RHRKE</t>
  </si>
  <si>
    <t>4377-VDHYI</t>
  </si>
  <si>
    <t>0475-RIJEP</t>
  </si>
  <si>
    <t>1260-TTRXI</t>
  </si>
  <si>
    <t>3719-TDVQB</t>
  </si>
  <si>
    <t>6328-ZPBGN</t>
  </si>
  <si>
    <t>0201-MIBOL</t>
  </si>
  <si>
    <t>4937-QPZPO</t>
  </si>
  <si>
    <t>2925-VDZHY</t>
  </si>
  <si>
    <t>6981-TDRFT</t>
  </si>
  <si>
    <t>3413-CSSTH</t>
  </si>
  <si>
    <t>8033-VCZGH</t>
  </si>
  <si>
    <t>4789-KWMXN</t>
  </si>
  <si>
    <t>0224-NIJLP</t>
  </si>
  <si>
    <t>7542-CYDDM</t>
  </si>
  <si>
    <t>4718-WXBGI</t>
  </si>
  <si>
    <t>2867-UIMSS</t>
  </si>
  <si>
    <t>8495-PRWFH</t>
  </si>
  <si>
    <t>0439-IFYUN</t>
  </si>
  <si>
    <t>5716-LIBJC</t>
  </si>
  <si>
    <t>2868-LLSKM</t>
  </si>
  <si>
    <t>8111-RKSPX</t>
  </si>
  <si>
    <t>2988-QRAJY</t>
  </si>
  <si>
    <t>1585-MQSSU</t>
  </si>
  <si>
    <t>0071-NDAFP</t>
  </si>
  <si>
    <t>2856-NNASM</t>
  </si>
  <si>
    <t>7328-ZJAJO</t>
  </si>
  <si>
    <t>6458-CYIDZ</t>
  </si>
  <si>
    <t>8559-CIZFV</t>
  </si>
  <si>
    <t>1090-PYKCI</t>
  </si>
  <si>
    <t>3058-WQDRE</t>
  </si>
  <si>
    <t>7547-EKNFS</t>
  </si>
  <si>
    <t>2279-AXJJK</t>
  </si>
  <si>
    <t>6769-DYBQN</t>
  </si>
  <si>
    <t>0909-SELIE</t>
  </si>
  <si>
    <t>Loyalty</t>
  </si>
  <si>
    <t>Order_Fulfillment</t>
  </si>
  <si>
    <t>A scale from 1 = Very Slow to 10 = Very Fast</t>
  </si>
  <si>
    <t>Shipping Speed</t>
  </si>
  <si>
    <t>Shipping Cost</t>
  </si>
  <si>
    <t>Shipping_Speed</t>
  </si>
  <si>
    <t>Shipping_Cost</t>
  </si>
  <si>
    <t>A scale from 1 = Not Affordable at All to 10 = Definitely Affordable</t>
  </si>
  <si>
    <t>A scale from 1 = Negative Image to 10 = Positive Image</t>
  </si>
  <si>
    <t>Perception of delivery costs</t>
  </si>
  <si>
    <t>Number of years</t>
  </si>
  <si>
    <t>Order_Qty</t>
  </si>
  <si>
    <t>Quantity_Ordered</t>
  </si>
  <si>
    <t>You must not otherwise copy or share any part of this document for any other purpose except as expressly permitted under your local copyright laws or with Deakin University's prior consent.</t>
  </si>
  <si>
    <t>0 = Through a distribution network; 1 = Directly</t>
  </si>
  <si>
    <t>0 = Metro; 1 = Regional</t>
  </si>
  <si>
    <t>0 = Resellers; 1 = Consumers</t>
  </si>
  <si>
    <t>Kgs</t>
  </si>
  <si>
    <t xml:space="preserve">Hundreds </t>
  </si>
  <si>
    <t>Olives Jars (400g)</t>
  </si>
  <si>
    <t>DEAKIN UNIVERSITY 2025</t>
  </si>
  <si>
    <t>Length of Relationship with K-Olive</t>
  </si>
  <si>
    <t>Overall perception of K-Olive's online presence, especially on social media platforms</t>
  </si>
  <si>
    <t>Perceptions of K-Olive's advertising campaigns</t>
  </si>
  <si>
    <t>Overall image of K-Olive's brand</t>
  </si>
  <si>
    <t xml:space="preserve">Extent to which customers believe K-Olive offers competitive pricing </t>
  </si>
  <si>
    <t>Recommending K-Olive to Other Customers</t>
  </si>
  <si>
    <t>Length of time a particular customer has been buying from K-Olive</t>
  </si>
  <si>
    <t>Number of 400g Pitted Olive Jars ordered by the customer</t>
  </si>
  <si>
    <t>Production</t>
  </si>
  <si>
    <t>Past Production</t>
  </si>
  <si>
    <t>Past Production Volumes</t>
  </si>
  <si>
    <t>Type of customer that purchases K-Olive's product</t>
  </si>
  <si>
    <t>How K-Olive's product is sold to customers</t>
  </si>
  <si>
    <t>Perceived level of quality of K-Olive's product</t>
  </si>
  <si>
    <t>Perceived willingness of K-Olive to negotiate product price</t>
  </si>
  <si>
    <t>Perception of time it takes to deliver the product once an order has been confirmed</t>
  </si>
  <si>
    <t xml:space="preserve">Whether a customer would recommend K-Olive to others </t>
  </si>
  <si>
    <t>Quality_Brand_Interaction</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</si>
  <si>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</si>
  <si>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</si>
  <si>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</si>
  <si>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</si>
  <si>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</si>
  <si>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</si>
  <si>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</si>
  <si>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</si>
  <si>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</si>
  <si>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</si>
  <si>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</si>
  <si>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</si>
  <si>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</si>
  <si>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</si>
  <si>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</si>
  <si>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</si>
  <si>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</si>
  <si>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</si>
  <si>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</si>
  <si>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</si>
  <si>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</si>
  <si>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</si>
  <si>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</si>
  <si>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</si>
  <si>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The interaction term (Quality × Brand Image) is statistically significant (p &lt; 0.05), suggesting that the effect of quality on ordering behavior increases as brand image improves.</t>
  </si>
  <si>
    <r>
      <t xml:space="preserve">This implies a </t>
    </r>
    <r>
      <rPr>
        <b/>
        <sz val="10"/>
        <rFont val="Arial"/>
        <family val="2"/>
      </rPr>
      <t>moderation effect</t>
    </r>
    <r>
      <rPr>
        <sz val="10"/>
        <rFont val="Arial"/>
        <family val="2"/>
      </rPr>
      <t>: customers who perceive the brand more positively are more responsive to increases in quality perception when placing orders.</t>
    </r>
  </si>
  <si>
    <t>We will remove variables with weak correlation with Order_Qty as it seems irrelevant to include them in our further analysis.</t>
  </si>
  <si>
    <t>Variables to be excluded are: Cust_Type, Region, Advert, Comp_Pricing, Flex_Price, Shipping_Speed</t>
  </si>
  <si>
    <t xml:space="preserve">Collinearity was found between Shipping_Speed and Shipping_Cost. Therefore, We compared the correlation of both these variables with Order_Qty </t>
  </si>
  <si>
    <t>and removed Shipping_Speed as it has a lower correlation value with Order_Qty. This is done to avoid double inclusion of similar variables.</t>
  </si>
  <si>
    <t>We will exclude Recommend despite having a moderate correlation (r = 0.50) because it is a binary outcome better suited as a dependent variable in Task 3.</t>
  </si>
  <si>
    <t xml:space="preserve"> Including it here would reverse causality and overlap with its role in classification modelling.</t>
  </si>
  <si>
    <t xml:space="preserve">(NOTE: Although Dist_Channel is also binary, it was retained </t>
  </si>
  <si>
    <t xml:space="preserve">because it represents a valid process-related predictor of order quantity. </t>
  </si>
  <si>
    <t xml:space="preserve">In contrast, Recommend is a post-purchase outcome and better suited </t>
  </si>
  <si>
    <t>as a target variable in classification tasks.)</t>
  </si>
  <si>
    <t xml:space="preserve">(NOTE: Although Dist_Channel is also binary, it was retained because it represents </t>
  </si>
  <si>
    <t xml:space="preserve">a valid process-related predictor of order quantity. In contrast, Recommend is a </t>
  </si>
  <si>
    <t>post-purchase outcome and better suited as a target variable in classification tasks.)</t>
  </si>
  <si>
    <t>WORKINGS:</t>
  </si>
  <si>
    <t>FIRST ITERATION</t>
  </si>
  <si>
    <t>Removing Dist_Channel as its p-value&gt;0.05</t>
  </si>
  <si>
    <t>SECOND ITERATION</t>
  </si>
  <si>
    <t>Removing Brand_Image as its p-value&gt;0.05</t>
  </si>
  <si>
    <t>THIRD ITERATION</t>
  </si>
  <si>
    <t>The scatter plot of Quality in TASK1.(A) seemed to have a curvature, so I'm adding a column of Quality^2 to the dataset to check if my model improves or not.</t>
  </si>
  <si>
    <t>FOURTH ITERATION</t>
  </si>
  <si>
    <t>Quality^2</t>
  </si>
  <si>
    <t>Updated Dataset after correlation analysis</t>
  </si>
  <si>
    <t>Correlation Matrix</t>
  </si>
  <si>
    <t>Scatter Plots</t>
  </si>
  <si>
    <t xml:space="preserve">Adding a complexity (Quality^2) did not result in any improvement of the model, therefore removing this column and using the previous dataset. As there was no improvement in this step, my third iteration would be my Final Model. </t>
  </si>
  <si>
    <t>Final Output</t>
  </si>
  <si>
    <t>Quantity Ordered = 5.32 + 0.07*Loyalty + 0.26*Quality + 0.52*SM_Presence - 0.19*Order_Fulfillment + 0.38*Shipping_Cost</t>
  </si>
  <si>
    <t>RESIDUAL OUTPUT</t>
  </si>
  <si>
    <t>PROBABILITY OUTPUT</t>
  </si>
  <si>
    <t>Observation</t>
  </si>
  <si>
    <t>Predicted Order_Qty</t>
  </si>
  <si>
    <t>Residuals</t>
  </si>
  <si>
    <t>Standard Residuals</t>
  </si>
  <si>
    <t>Percentile</t>
  </si>
  <si>
    <t>Mean of Quality</t>
  </si>
  <si>
    <t>SD of quality</t>
  </si>
  <si>
    <t>Mean of Brand_Image</t>
  </si>
  <si>
    <t>SD of Brand_Image</t>
  </si>
  <si>
    <t>Min of Order_Qty</t>
  </si>
  <si>
    <t>Max of Order_Qty</t>
  </si>
  <si>
    <t>Logistic Regression</t>
  </si>
  <si>
    <t>LL statistics</t>
  </si>
  <si>
    <t>Covariance matrix</t>
  </si>
  <si>
    <t>Converge</t>
  </si>
  <si>
    <t>Classification Table</t>
  </si>
  <si>
    <t># Iter</t>
  </si>
  <si>
    <t>Alpha</t>
  </si>
  <si>
    <t>Cutoff</t>
  </si>
  <si>
    <t/>
  </si>
  <si>
    <t>coeff</t>
  </si>
  <si>
    <t>exp(b)</t>
  </si>
  <si>
    <t>intercept</t>
  </si>
  <si>
    <t>% of Change in Odds = [exp(b)-1]*100</t>
  </si>
  <si>
    <t>AUC</t>
  </si>
  <si>
    <r>
      <t xml:space="preserve">Customers ordering via the alternative distribution channel are </t>
    </r>
    <r>
      <rPr>
        <b/>
        <sz val="10"/>
        <rFont val="Arial"/>
        <family val="2"/>
      </rPr>
      <t>188.16% more likely</t>
    </r>
    <r>
      <rPr>
        <sz val="10"/>
        <rFont val="Arial"/>
        <family val="2"/>
      </rPr>
      <t xml:space="preserve"> to recommend the product than those using the base channel.</t>
    </r>
  </si>
  <si>
    <r>
      <t xml:space="preserve">For every one-point increase in perceived quality, the odds of recommending increase by </t>
    </r>
    <r>
      <rPr>
        <b/>
        <sz val="10"/>
        <rFont val="Arial"/>
        <family val="2"/>
      </rPr>
      <t>74.60%</t>
    </r>
    <r>
      <rPr>
        <sz val="10"/>
        <rFont val="Arial"/>
        <family val="2"/>
      </rPr>
      <t>.</t>
    </r>
  </si>
  <si>
    <r>
      <t xml:space="preserve">According to </t>
    </r>
    <r>
      <rPr>
        <u/>
        <sz val="10"/>
        <rFont val="Arial"/>
        <family val="2"/>
      </rPr>
      <t>Cox and Snell R</t>
    </r>
    <r>
      <rPr>
        <u/>
        <vertAlign val="superscript"/>
        <sz val="10"/>
        <rFont val="Arial"/>
        <family val="2"/>
      </rPr>
      <t>2</t>
    </r>
    <r>
      <rPr>
        <sz val="10"/>
        <rFont val="Arial"/>
        <family val="2"/>
      </rPr>
      <t xml:space="preserve">, </t>
    </r>
    <r>
      <rPr>
        <b/>
        <sz val="10"/>
        <rFont val="Arial"/>
        <family val="2"/>
      </rPr>
      <t>27% of variation</t>
    </r>
    <r>
      <rPr>
        <sz val="10"/>
        <rFont val="Arial"/>
        <family val="2"/>
      </rPr>
      <t xml:space="preserve"> in the dependent variable can be expained by the regression model.</t>
    </r>
  </si>
  <si>
    <r>
      <t xml:space="preserve">A one-unit increase in brand image boosts recommendation odds by </t>
    </r>
    <r>
      <rPr>
        <b/>
        <sz val="10"/>
        <rFont val="Arial"/>
        <family val="2"/>
      </rPr>
      <t>94.65%</t>
    </r>
    <r>
      <rPr>
        <sz val="10"/>
        <rFont val="Arial"/>
        <family val="2"/>
      </rPr>
      <t>.</t>
    </r>
  </si>
  <si>
    <t>Comparing Accuracy rate with Hit Ratio:</t>
  </si>
  <si>
    <r>
      <t xml:space="preserve">According to </t>
    </r>
    <r>
      <rPr>
        <u/>
        <sz val="10"/>
        <rFont val="Arial"/>
        <family val="2"/>
      </rPr>
      <t>Nagelkerke R</t>
    </r>
    <r>
      <rPr>
        <u/>
        <vertAlign val="superscript"/>
        <sz val="10"/>
        <rFont val="Arial"/>
        <family val="2"/>
      </rPr>
      <t>2</t>
    </r>
    <r>
      <rPr>
        <sz val="10"/>
        <rFont val="Arial"/>
        <family val="2"/>
      </rPr>
      <t xml:space="preserve">, </t>
    </r>
    <r>
      <rPr>
        <b/>
        <sz val="10"/>
        <rFont val="Arial"/>
        <family val="2"/>
      </rPr>
      <t>36% of variation</t>
    </r>
    <r>
      <rPr>
        <sz val="10"/>
        <rFont val="Arial"/>
        <family val="2"/>
      </rPr>
      <t xml:space="preserve"> in the dependent variable can be explained by the regression model. </t>
    </r>
  </si>
  <si>
    <t>Recommend = -8.34 + 1.06*Dist_Channel + 0.56*Quality + 0.67*Brand_Image</t>
  </si>
  <si>
    <t xml:space="preserve">PCC Hit Ratio </t>
  </si>
  <si>
    <t>Standard (rule of thumb)</t>
  </si>
  <si>
    <r>
      <t>Coupled with the practical significance of the model, along with overal model fit, these R</t>
    </r>
    <r>
      <rPr>
        <vertAlign val="superscript"/>
        <sz val="10"/>
        <rFont val="Arial"/>
        <family val="2"/>
      </rPr>
      <t>2</t>
    </r>
    <r>
      <rPr>
        <sz val="10"/>
        <rFont val="Arial"/>
        <family val="2"/>
      </rPr>
      <t xml:space="preserve"> values are deemed as </t>
    </r>
    <r>
      <rPr>
        <b/>
        <sz val="10"/>
        <rFont val="Arial"/>
        <family val="2"/>
      </rPr>
      <t>acceptable</t>
    </r>
    <r>
      <rPr>
        <sz val="10"/>
        <rFont val="Arial"/>
        <family val="2"/>
      </rPr>
      <t>.</t>
    </r>
  </si>
  <si>
    <r>
      <t xml:space="preserve">ROC curve shows a </t>
    </r>
    <r>
      <rPr>
        <b/>
        <sz val="10"/>
        <rFont val="Arial"/>
        <family val="2"/>
      </rPr>
      <t>strong upward lift</t>
    </r>
    <r>
      <rPr>
        <sz val="10"/>
        <rFont val="Arial"/>
        <family val="2"/>
      </rPr>
      <t xml:space="preserve">, especially in the early part of the curve, which suggests that the model is </t>
    </r>
    <r>
      <rPr>
        <b/>
        <sz val="10"/>
        <rFont val="Arial"/>
        <family val="2"/>
      </rPr>
      <t>good at distinguishing between recommending and non-recommending customers</t>
    </r>
    <r>
      <rPr>
        <sz val="10"/>
        <rFont val="Arial"/>
        <family val="2"/>
      </rPr>
      <t>.</t>
    </r>
  </si>
  <si>
    <r>
      <t xml:space="preserve">While the curve does flatten somewhat, it still maintains a shape </t>
    </r>
    <r>
      <rPr>
        <b/>
        <sz val="10"/>
        <rFont val="Arial"/>
        <family val="2"/>
      </rPr>
      <t>well above the diagonal (random guess line)</t>
    </r>
    <r>
      <rPr>
        <sz val="10"/>
        <rFont val="Arial"/>
        <family val="2"/>
      </rPr>
      <t xml:space="preserve">, confirming that my model is performing </t>
    </r>
    <r>
      <rPr>
        <b/>
        <sz val="10"/>
        <rFont val="Arial"/>
        <family val="2"/>
      </rPr>
      <t>significantly better than chance</t>
    </r>
    <r>
      <rPr>
        <sz val="10"/>
        <rFont val="Arial"/>
        <family val="2"/>
      </rPr>
      <t>.</t>
    </r>
  </si>
  <si>
    <t>Recommend K-Olive</t>
  </si>
  <si>
    <t>Logit</t>
  </si>
  <si>
    <t>Odds</t>
  </si>
  <si>
    <t>Probability</t>
  </si>
  <si>
    <t>Dist_Channel(Directly)</t>
  </si>
  <si>
    <t>PP</t>
  </si>
  <si>
    <t>Dist_Channel(Indirectly)</t>
  </si>
  <si>
    <t>Time Period</t>
  </si>
  <si>
    <t>4MA</t>
  </si>
  <si>
    <t>4Centered MA</t>
  </si>
  <si>
    <t>Ratio</t>
  </si>
  <si>
    <t>Index</t>
  </si>
  <si>
    <t>Deseasonalised</t>
  </si>
  <si>
    <t>Trend</t>
  </si>
  <si>
    <t xml:space="preserve">Forecast </t>
  </si>
  <si>
    <t>`</t>
  </si>
  <si>
    <t>SUM</t>
  </si>
  <si>
    <t>Average</t>
  </si>
  <si>
    <t>Indices</t>
  </si>
  <si>
    <t>the overall classification accuracy (hit ratio) was 71%, which means that 71% of survey customers were accurately classified by the logistic regression model. the remaining misclassification rate could have been captured accurately if more relevant ivs had been included in the model.</t>
  </si>
  <si>
    <t>of the 100 customers who did recommend k-olive (observed), 68 were accurately classified (predicted) as "recommended k-olive" and 32 inaccurately classified as "did not recommend k-olive" (68% of classification accuracy).</t>
  </si>
  <si>
    <t>compared to baseline model, the final logistic model significantly reduced ll value, providing evidence for statistical significance of overall model.</t>
  </si>
  <si>
    <t>of the 100 customers who did not recommend k-olive (observed), 73 were accurately classified (predicted) as "did not recommend k-olive" and 27 inaccurately classified as "recommended k-olive" (73% of classification accuracy).</t>
  </si>
  <si>
    <t>accuracy rate of 71% is greater than pcc hit ratio, providing evidence for practical significance of logistic model.</t>
  </si>
  <si>
    <t>accuracy rate of 71% is greater than standard hit ratio (i.e. one-fourth greater than achieved by chance), providing evidence for practical significance of logistic model.</t>
  </si>
  <si>
    <t>that is, logistic model is significantly better than a random process (chance) in classifying observations.</t>
  </si>
  <si>
    <t xml:space="preserve">Note for Marker </t>
  </si>
  <si>
    <t>To proceed with Task 3, I used a friend’s Windows laptop where the Real Statistics add-in was fully functional.</t>
  </si>
  <si>
    <t>and probability predictions — on that system.</t>
  </si>
  <si>
    <t xml:space="preserve">I completed all logistic regression tasks — including model fitting, classification table generation, ROC curve plotting, </t>
  </si>
  <si>
    <t xml:space="preserve">After completing the work, I copied the sheet back into my original workbook on my Mac. However, as Real Statistics </t>
  </si>
  <si>
    <t>is not installed on this device, some formulas and outputs now appear as #NAME? errors. The screenshot attached</t>
  </si>
  <si>
    <t>This serves as a visual reference to support my Excel submission for Task 3.</t>
  </si>
  <si>
    <t xml:space="preserve">here shows the correct and complete version of the logistic regression results as they appeared on the functional system. </t>
  </si>
  <si>
    <t xml:space="preserve">I was unable to successfully activate the Real Statistics add-in required to perform logistic regression analysis on my macbook. </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</si>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</sst>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27" x14ac:knownFonts="1">
    <font>
      <sz val="10"/>
      <name val="Arial"/>
      <family val="2"/>
    </font>
    <font>
      <sz val="11"/>
      <color theme="1"/>
      <name val="Calibri"/>
      <family val="2"/>
      <scheme val="minor"/>
    </font>
    <font>
      <b/>
      <sz val="10"/>
      <name val="Arial"/>
      <family val="2"/>
    </font>
    <font>
      <b/>
      <sz val="10"/>
      <color indexed="18"/>
      <name val="Arial"/>
      <family val="2"/>
    </font>
    <font>
      <sz val="10"/>
      <color indexed="18"/>
      <name val="Arial"/>
      <family val="2"/>
    </font>
    <font>
      <sz val="10"/>
      <color indexed="10"/>
      <name val="Arial"/>
      <family val="2"/>
    </font>
    <font>
      <b/>
      <sz val="10"/>
      <color indexed="9"/>
      <name val="Arial"/>
      <family val="2"/>
    </font>
    <font>
      <sz val="10"/>
      <color indexed="9"/>
      <name val="Arial"/>
      <family val="2"/>
    </font>
    <font>
      <sz val="14"/>
      <color theme="1"/>
      <name val="Calibri"/>
      <family val="2"/>
      <scheme val="minor"/>
    </font>
    <font>
      <sz val="16"/>
      <color rgb="FFFF0000"/>
      <name val="Calibri"/>
      <family val="2"/>
    </font>
    <font>
      <b/>
      <sz val="12"/>
      <name val="Calibri Light"/>
      <family val="2"/>
      <scheme val="major"/>
    </font>
    <font>
      <sz val="12"/>
      <name val="Arial"/>
      <family val="2"/>
    </font>
    <font>
      <sz val="12"/>
      <name val="Calibri Light"/>
      <family val="2"/>
      <scheme val="major"/>
    </font>
    <font>
      <b/>
      <sz val="12"/>
      <name val="Arial"/>
      <family val="2"/>
    </font>
    <font>
      <i/>
      <sz val="10"/>
      <name val="Arial"/>
      <family val="2"/>
    </font>
    <font>
      <sz val="10"/>
      <color rgb="FFFF0000"/>
      <name val="Arial"/>
      <family val="2"/>
    </font>
    <font>
      <sz val="10"/>
      <color theme="1"/>
      <name val="Arial"/>
      <family val="2"/>
    </font>
    <font>
      <b/>
      <u/>
      <sz val="14"/>
      <name val="Arial"/>
      <family val="2"/>
    </font>
    <font>
      <sz val="11"/>
      <name val="Arial"/>
      <family val="2"/>
    </font>
    <font>
      <sz val="8"/>
      <name val="Arial"/>
      <family val="2"/>
    </font>
    <font>
      <sz val="7"/>
      <name val="Arial"/>
      <family val="2"/>
    </font>
    <font>
      <u/>
      <sz val="10"/>
      <name val="Arial"/>
      <family val="2"/>
    </font>
    <font>
      <u/>
      <vertAlign val="superscript"/>
      <sz val="10"/>
      <name val="Arial"/>
      <family val="2"/>
    </font>
    <font>
      <b/>
      <sz val="11"/>
      <name val="Arial"/>
      <family val="2"/>
    </font>
    <font>
      <vertAlign val="superscript"/>
      <sz val="10"/>
      <name val="Arial"/>
      <family val="2"/>
    </font>
    <font>
      <b/>
      <sz val="11"/>
      <color theme="1"/>
      <name val="Calibri"/>
      <family val="2"/>
      <scheme val="minor"/>
    </font>
    <font>
      <b/>
      <sz val="10"/>
      <color theme="1"/>
      <name val="Arial"/>
      <family val="2"/>
    </font>
  </fonts>
  <fills count="22">
    <fill>
      <patternFill patternType="none"/>
    </fill>
    <fill>
      <patternFill patternType="gray125"/>
    </fill>
    <fill>
      <patternFill patternType="solid">
        <fgColor indexed="43"/>
        <bgColor indexed="64"/>
      </patternFill>
    </fill>
    <fill>
      <patternFill patternType="solid">
        <fgColor indexed="18"/>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theme="8" tint="0.39997558519241921"/>
        <bgColor indexed="64"/>
      </patternFill>
    </fill>
    <fill>
      <patternFill patternType="solid">
        <fgColor rgb="FFFFFF00"/>
        <bgColor indexed="64"/>
      </patternFill>
    </fill>
    <fill>
      <patternFill patternType="solid">
        <fgColor rgb="FFFFC000"/>
        <bgColor indexed="64"/>
      </patternFill>
    </fill>
    <fill>
      <patternFill patternType="solid">
        <fgColor rgb="FFFF0000"/>
        <bgColor indexed="64"/>
      </patternFill>
    </fill>
    <fill>
      <patternFill patternType="solid">
        <fgColor rgb="FF92D050"/>
        <bgColor indexed="64"/>
      </patternFill>
    </fill>
    <fill>
      <patternFill patternType="solid">
        <fgColor theme="5" tint="0.59999389629810485"/>
        <bgColor indexed="64"/>
      </patternFill>
    </fill>
    <fill>
      <patternFill patternType="solid">
        <fgColor theme="7" tint="0.39997558519241921"/>
        <bgColor indexed="64"/>
      </patternFill>
    </fill>
    <fill>
      <patternFill patternType="solid">
        <fgColor theme="5" tint="0.39997558519241921"/>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theme="8" tint="0.79998168889431442"/>
        <bgColor indexed="64"/>
      </patternFill>
    </fill>
    <fill>
      <patternFill patternType="solid">
        <fgColor theme="9" tint="0.59999389629810485"/>
        <bgColor rgb="FF000000"/>
      </patternFill>
    </fill>
    <fill>
      <patternFill patternType="solid">
        <fgColor theme="8" tint="0.59999389629810485"/>
        <bgColor rgb="FF000000"/>
      </patternFill>
    </fill>
    <fill>
      <patternFill patternType="solid">
        <fgColor theme="7" tint="0.79998168889431442"/>
        <bgColor rgb="FF000000"/>
      </patternFill>
    </fill>
    <fill>
      <patternFill patternType="solid">
        <fgColor theme="5" tint="0.59999389629810485"/>
        <bgColor rgb="FF000000"/>
      </patternFill>
    </fill>
  </fills>
  <borders count="41">
    <border>
      <left/>
      <right/>
      <top/>
      <bottom/>
      <diagonal/>
    </border>
    <border>
      <left/>
      <right/>
      <top/>
      <bottom style="double">
        <color auto="1"/>
      </bottom>
      <diagonal/>
    </border>
    <border>
      <left/>
      <right/>
      <top/>
      <bottom style="medium">
        <color indexed="64"/>
      </bottom>
      <diagonal/>
    </border>
    <border>
      <left/>
      <right/>
      <top style="medium">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double">
        <color indexed="64"/>
      </top>
      <bottom style="thin">
        <color indexed="64"/>
      </bottom>
      <diagonal/>
    </border>
    <border>
      <left style="thin">
        <color indexed="64"/>
      </left>
      <right style="thin">
        <color indexed="64"/>
      </right>
      <top style="thin">
        <color indexed="64"/>
      </top>
      <bottom/>
      <diagonal/>
    </border>
    <border>
      <left/>
      <right style="thin">
        <color indexed="8"/>
      </right>
      <top style="thin">
        <color indexed="8"/>
      </top>
      <bottom/>
      <diagonal/>
    </border>
    <border>
      <left style="thin">
        <color indexed="64"/>
      </left>
      <right style="thin">
        <color indexed="64"/>
      </right>
      <top/>
      <bottom/>
      <diagonal/>
    </border>
    <border>
      <left/>
      <right style="thin">
        <color indexed="8"/>
      </right>
      <top/>
      <bottom/>
      <diagonal/>
    </border>
    <border>
      <left style="thin">
        <color indexed="64"/>
      </left>
      <right style="thin">
        <color indexed="64"/>
      </right>
      <top/>
      <bottom style="thin">
        <color indexed="64"/>
      </bottom>
      <diagonal/>
    </border>
    <border>
      <left/>
      <right style="thin">
        <color indexed="8"/>
      </right>
      <top/>
      <bottom style="thin">
        <color indexed="8"/>
      </bottom>
      <diagonal/>
    </border>
    <border>
      <left style="thin">
        <color indexed="8"/>
      </left>
      <right/>
      <top style="thin">
        <color indexed="8"/>
      </top>
      <bottom/>
      <diagonal/>
    </border>
    <border>
      <left/>
      <right/>
      <top style="thin">
        <color indexed="8"/>
      </top>
      <bottom/>
      <diagonal/>
    </border>
    <border>
      <left style="thin">
        <color indexed="8"/>
      </left>
      <right/>
      <top/>
      <bottom/>
      <diagonal/>
    </border>
    <border>
      <left style="thin">
        <color indexed="8"/>
      </left>
      <right/>
      <top/>
      <bottom style="thin">
        <color indexed="8"/>
      </bottom>
      <diagonal/>
    </border>
    <border>
      <left/>
      <right/>
      <top/>
      <bottom style="thin">
        <color indexed="8"/>
      </bottom>
      <diagonal/>
    </border>
    <border>
      <left style="thin">
        <color indexed="8"/>
      </left>
      <right style="thin">
        <color indexed="8"/>
      </right>
      <top style="thin">
        <color indexed="8"/>
      </top>
      <bottom/>
      <diagonal/>
    </border>
    <border>
      <left style="thin">
        <color indexed="8"/>
      </left>
      <right style="thin">
        <color indexed="8"/>
      </right>
      <top/>
      <bottom/>
      <diagonal/>
    </border>
    <border>
      <left style="thin">
        <color indexed="8"/>
      </left>
      <right style="thin">
        <color indexed="8"/>
      </right>
      <top/>
      <bottom style="thin">
        <color indexed="8"/>
      </bottom>
      <diagonal/>
    </border>
    <border>
      <left style="thin">
        <color indexed="8"/>
      </left>
      <right style="thin">
        <color indexed="8"/>
      </right>
      <top style="thin">
        <color indexed="8"/>
      </top>
      <bottom style="thin">
        <color indexed="8"/>
      </bottom>
      <diagonal/>
    </border>
    <border>
      <left style="thin">
        <color indexed="64"/>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thin">
        <color indexed="64"/>
      </bottom>
      <diagonal/>
    </border>
    <border>
      <left/>
      <right style="medium">
        <color indexed="64"/>
      </right>
      <top/>
      <bottom style="thin">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style="thin">
        <color indexed="64"/>
      </right>
      <top/>
      <bottom style="medium">
        <color indexed="64"/>
      </bottom>
      <diagonal/>
    </border>
    <border>
      <left/>
      <right/>
      <top style="thin">
        <color indexed="64"/>
      </top>
      <bottom style="thin">
        <color indexed="64"/>
      </bottom>
      <diagonal/>
    </border>
    <border>
      <left/>
      <right style="thin">
        <color indexed="64"/>
      </right>
      <top/>
      <bottom/>
      <diagonal/>
    </border>
  </borders>
  <cellStyleXfs count="2">
    <xf numFmtId="0" fontId="0" fillId="0" borderId="0"/>
    <xf numFmtId="0" fontId="1" fillId="0" borderId="0"/>
  </cellStyleXfs>
  <cellXfs count="236">
    <xf numFmtId="0" fontId="0" fillId="0" borderId="0" xfId="0"/>
    <xf numFmtId="0" fontId="2" fillId="0" borderId="0" xfId="0" applyFont="1"/>
    <xf numFmtId="0" fontId="2" fillId="2" borderId="0" xfId="0" applyFont="1" applyFill="1" applyAlignment="1">
      <alignment horizontal="left" wrapText="1"/>
    </xf>
    <xf numFmtId="0" fontId="3" fillId="0" borderId="0" xfId="0" applyFont="1" applyAlignment="1">
      <alignment horizontal="right"/>
    </xf>
    <xf numFmtId="0" fontId="4" fillId="0" borderId="0" xfId="0" applyFont="1" applyAlignment="1">
      <alignment horizontal="right"/>
    </xf>
    <xf numFmtId="0" fontId="5" fillId="2" borderId="0" xfId="0" applyFont="1" applyFill="1" applyAlignment="1">
      <alignment horizontal="right"/>
    </xf>
    <xf numFmtId="0" fontId="4" fillId="0" borderId="0" xfId="0" applyFont="1"/>
    <xf numFmtId="0" fontId="5" fillId="0" borderId="0" xfId="0" applyFont="1"/>
    <xf numFmtId="0" fontId="5" fillId="2" borderId="0" xfId="0" applyFont="1" applyFill="1"/>
    <xf numFmtId="0" fontId="6" fillId="3" borderId="0" xfId="0" applyFont="1" applyFill="1"/>
    <xf numFmtId="0" fontId="0" fillId="3" borderId="0" xfId="0" applyFill="1"/>
    <xf numFmtId="0" fontId="7" fillId="0" borderId="0" xfId="0" applyFont="1"/>
    <xf numFmtId="0" fontId="7" fillId="0" borderId="0" xfId="0" applyFont="1" applyAlignment="1">
      <alignment horizontal="right"/>
    </xf>
    <xf numFmtId="0" fontId="1" fillId="0" borderId="0" xfId="1"/>
    <xf numFmtId="0" fontId="8" fillId="0" borderId="0" xfId="1" applyFont="1"/>
    <xf numFmtId="0" fontId="9" fillId="0" borderId="0" xfId="1" applyFont="1" applyAlignment="1">
      <alignment vertical="center"/>
    </xf>
    <xf numFmtId="0" fontId="10" fillId="0" borderId="1" xfId="0" applyFont="1" applyBorder="1" applyAlignment="1">
      <alignment horizontal="center" vertical="center"/>
    </xf>
    <xf numFmtId="0" fontId="11" fillId="0" borderId="0" xfId="0" applyFont="1"/>
    <xf numFmtId="0" fontId="12" fillId="0" borderId="0" xfId="0" applyFont="1" applyAlignment="1">
      <alignment horizontal="left" vertical="center"/>
    </xf>
    <xf numFmtId="0" fontId="12" fillId="4" borderId="0" xfId="0" applyFont="1" applyFill="1" applyAlignment="1">
      <alignment horizontal="left" vertical="center"/>
    </xf>
    <xf numFmtId="0" fontId="11" fillId="0" borderId="0" xfId="0" quotePrefix="1" applyFont="1"/>
    <xf numFmtId="0" fontId="13" fillId="0" borderId="0" xfId="0" applyFont="1" applyAlignment="1">
      <alignment horizontal="center" vertical="center"/>
    </xf>
    <xf numFmtId="0" fontId="11" fillId="0" borderId="0" xfId="0" applyFont="1" applyAlignment="1">
      <alignment horizontal="left" vertical="center"/>
    </xf>
    <xf numFmtId="1" fontId="11" fillId="0" borderId="0" xfId="0" applyNumberFormat="1" applyFont="1" applyAlignment="1">
      <alignment horizontal="center" vertical="center"/>
    </xf>
    <xf numFmtId="164" fontId="11" fillId="0" borderId="0" xfId="0" applyNumberFormat="1" applyFont="1" applyAlignment="1">
      <alignment horizontal="center" vertical="center"/>
    </xf>
    <xf numFmtId="0" fontId="11" fillId="0" borderId="0" xfId="0" applyFont="1" applyAlignment="1">
      <alignment horizontal="center"/>
    </xf>
    <xf numFmtId="0" fontId="11" fillId="0" borderId="0" xfId="0" applyFont="1" applyAlignment="1">
      <alignment horizontal="center" vertical="center"/>
    </xf>
    <xf numFmtId="0" fontId="12" fillId="5" borderId="0" xfId="0" applyFont="1" applyFill="1" applyAlignment="1">
      <alignment horizontal="left" vertical="center"/>
    </xf>
    <xf numFmtId="0" fontId="12" fillId="6" borderId="0" xfId="0" applyFont="1" applyFill="1" applyAlignment="1">
      <alignment horizontal="left" vertical="center"/>
    </xf>
    <xf numFmtId="0" fontId="12" fillId="6" borderId="1" xfId="0" applyFont="1" applyFill="1" applyBorder="1" applyAlignment="1">
      <alignment horizontal="left" vertical="center"/>
    </xf>
    <xf numFmtId="0" fontId="12" fillId="7" borderId="0" xfId="0" applyFont="1" applyFill="1" applyAlignment="1">
      <alignment horizontal="left" vertical="center"/>
    </xf>
    <xf numFmtId="0" fontId="12" fillId="7" borderId="0" xfId="0" applyFont="1" applyFill="1"/>
    <xf numFmtId="0" fontId="12" fillId="7" borderId="1" xfId="0" applyFont="1" applyFill="1" applyBorder="1" applyAlignment="1">
      <alignment horizontal="left" vertical="center"/>
    </xf>
    <xf numFmtId="0" fontId="12" fillId="7" borderId="1" xfId="0" applyFont="1" applyFill="1" applyBorder="1"/>
    <xf numFmtId="0" fontId="12" fillId="7" borderId="1" xfId="0" applyFont="1" applyFill="1" applyBorder="1" applyAlignment="1">
      <alignment horizontal="left"/>
    </xf>
    <xf numFmtId="0" fontId="12" fillId="7" borderId="1" xfId="0" quotePrefix="1" applyFont="1" applyFill="1" applyBorder="1"/>
    <xf numFmtId="0" fontId="13" fillId="0" borderId="0" xfId="0" applyFont="1"/>
    <xf numFmtId="2" fontId="0" fillId="0" borderId="0" xfId="0" applyNumberFormat="1"/>
    <xf numFmtId="2" fontId="14" fillId="0" borderId="3" xfId="0" applyNumberFormat="1" applyFont="1" applyBorder="1" applyAlignment="1">
      <alignment horizontal="centerContinuous"/>
    </xf>
    <xf numFmtId="2" fontId="0" fillId="0" borderId="2" xfId="0" applyNumberFormat="1" applyBorder="1"/>
    <xf numFmtId="2" fontId="14" fillId="0" borderId="3" xfId="0" applyNumberFormat="1" applyFont="1" applyBorder="1" applyAlignment="1">
      <alignment horizontal="center"/>
    </xf>
    <xf numFmtId="0" fontId="15" fillId="0" borderId="0" xfId="0" applyFont="1"/>
    <xf numFmtId="0" fontId="15" fillId="0" borderId="0" xfId="0" applyFont="1" applyAlignment="1">
      <alignment horizontal="right"/>
    </xf>
    <xf numFmtId="2" fontId="14" fillId="10" borderId="3" xfId="0" applyNumberFormat="1" applyFont="1" applyFill="1" applyBorder="1" applyAlignment="1">
      <alignment horizontal="center"/>
    </xf>
    <xf numFmtId="2" fontId="0" fillId="9" borderId="0" xfId="0" applyNumberFormat="1" applyFill="1"/>
    <xf numFmtId="2" fontId="0" fillId="8" borderId="2" xfId="0" applyNumberFormat="1" applyFill="1" applyBorder="1"/>
    <xf numFmtId="2" fontId="0" fillId="11" borderId="0" xfId="0" applyNumberFormat="1" applyFill="1"/>
    <xf numFmtId="2" fontId="0" fillId="10" borderId="2" xfId="0" applyNumberFormat="1" applyFill="1" applyBorder="1"/>
    <xf numFmtId="0" fontId="0" fillId="12" borderId="0" xfId="0" applyFill="1"/>
    <xf numFmtId="2" fontId="0" fillId="10" borderId="0" xfId="0" applyNumberFormat="1" applyFill="1"/>
    <xf numFmtId="2" fontId="0" fillId="13" borderId="0" xfId="0" applyNumberFormat="1" applyFill="1"/>
    <xf numFmtId="2" fontId="0" fillId="5" borderId="0" xfId="0" applyNumberFormat="1" applyFill="1"/>
    <xf numFmtId="0" fontId="2" fillId="12" borderId="0" xfId="0" applyFont="1" applyFill="1"/>
    <xf numFmtId="0" fontId="13" fillId="0" borderId="6" xfId="0" applyFont="1" applyBorder="1" applyAlignment="1">
      <alignment horizontal="center" vertical="center"/>
    </xf>
    <xf numFmtId="1" fontId="11" fillId="0" borderId="6" xfId="0" applyNumberFormat="1" applyFont="1" applyBorder="1" applyAlignment="1">
      <alignment horizontal="center" vertical="center"/>
    </xf>
    <xf numFmtId="164" fontId="11" fillId="0" borderId="6" xfId="0" applyNumberFormat="1" applyFont="1" applyBorder="1" applyAlignment="1">
      <alignment horizontal="center" vertical="center"/>
    </xf>
    <xf numFmtId="0" fontId="11" fillId="0" borderId="6" xfId="0" applyFont="1" applyBorder="1" applyAlignment="1">
      <alignment horizontal="center"/>
    </xf>
    <xf numFmtId="0" fontId="13" fillId="12" borderId="6" xfId="0" applyFont="1" applyFill="1" applyBorder="1"/>
    <xf numFmtId="0" fontId="11" fillId="12" borderId="6" xfId="0" applyFont="1" applyFill="1" applyBorder="1"/>
    <xf numFmtId="0" fontId="0" fillId="0" borderId="6" xfId="0" applyBorder="1"/>
    <xf numFmtId="0" fontId="0" fillId="0" borderId="12" xfId="0" applyBorder="1"/>
    <xf numFmtId="0" fontId="0" fillId="12" borderId="7" xfId="0" applyFill="1" applyBorder="1"/>
    <xf numFmtId="0" fontId="0" fillId="12" borderId="8" xfId="0" applyFill="1" applyBorder="1"/>
    <xf numFmtId="0" fontId="0" fillId="12" borderId="9" xfId="0" applyFill="1" applyBorder="1"/>
    <xf numFmtId="0" fontId="0" fillId="12" borderId="10" xfId="0" applyFill="1" applyBorder="1"/>
    <xf numFmtId="0" fontId="0" fillId="12" borderId="11" xfId="0" applyFill="1" applyBorder="1"/>
    <xf numFmtId="0" fontId="0" fillId="12" borderId="12" xfId="0" applyFill="1" applyBorder="1"/>
    <xf numFmtId="2" fontId="2" fillId="12" borderId="0" xfId="0" applyNumberFormat="1" applyFont="1" applyFill="1"/>
    <xf numFmtId="2" fontId="2" fillId="12" borderId="4" xfId="0" applyNumberFormat="1" applyFont="1" applyFill="1" applyBorder="1"/>
    <xf numFmtId="2" fontId="2" fillId="12" borderId="5" xfId="0" applyNumberFormat="1" applyFont="1" applyFill="1" applyBorder="1"/>
    <xf numFmtId="2" fontId="14" fillId="12" borderId="3" xfId="0" applyNumberFormat="1" applyFont="1" applyFill="1" applyBorder="1" applyAlignment="1">
      <alignment horizontal="centerContinuous"/>
    </xf>
    <xf numFmtId="2" fontId="14" fillId="12" borderId="3" xfId="0" applyNumberFormat="1" applyFont="1" applyFill="1" applyBorder="1" applyAlignment="1">
      <alignment horizontal="center"/>
    </xf>
    <xf numFmtId="2" fontId="0" fillId="0" borderId="6" xfId="0" applyNumberFormat="1" applyBorder="1"/>
    <xf numFmtId="164" fontId="0" fillId="0" borderId="6" xfId="0" applyNumberFormat="1" applyBorder="1"/>
    <xf numFmtId="2" fontId="0" fillId="12" borderId="6" xfId="0" applyNumberFormat="1" applyFill="1" applyBorder="1"/>
    <xf numFmtId="0" fontId="0" fillId="12" borderId="6" xfId="0" applyFill="1" applyBorder="1"/>
    <xf numFmtId="2" fontId="14" fillId="0" borderId="16" xfId="0" applyNumberFormat="1" applyFont="1" applyBorder="1" applyAlignment="1">
      <alignment horizontal="center"/>
    </xf>
    <xf numFmtId="2" fontId="0" fillId="0" borderId="11" xfId="0" applyNumberFormat="1" applyBorder="1"/>
    <xf numFmtId="2" fontId="0" fillId="5" borderId="11" xfId="0" applyNumberFormat="1" applyFill="1" applyBorder="1"/>
    <xf numFmtId="2" fontId="0" fillId="0" borderId="17" xfId="0" applyNumberFormat="1" applyBorder="1"/>
    <xf numFmtId="2" fontId="0" fillId="5" borderId="18" xfId="0" applyNumberFormat="1" applyFill="1" applyBorder="1"/>
    <xf numFmtId="2" fontId="0" fillId="0" borderId="19" xfId="0" applyNumberFormat="1" applyBorder="1"/>
    <xf numFmtId="2" fontId="0" fillId="5" borderId="20" xfId="0" applyNumberFormat="1" applyFill="1" applyBorder="1"/>
    <xf numFmtId="2" fontId="0" fillId="0" borderId="20" xfId="0" applyNumberFormat="1" applyBorder="1"/>
    <xf numFmtId="2" fontId="0" fillId="0" borderId="21" xfId="0" applyNumberFormat="1" applyBorder="1"/>
    <xf numFmtId="2" fontId="0" fillId="0" borderId="22" xfId="0" applyNumberFormat="1" applyBorder="1"/>
    <xf numFmtId="2" fontId="0" fillId="0" borderId="23" xfId="0" applyNumberFormat="1" applyBorder="1"/>
    <xf numFmtId="2" fontId="0" fillId="0" borderId="24" xfId="0" applyNumberFormat="1" applyBorder="1"/>
    <xf numFmtId="2" fontId="0" fillId="0" borderId="18" xfId="0" applyNumberFormat="1" applyBorder="1"/>
    <xf numFmtId="2" fontId="0" fillId="0" borderId="25" xfId="0" applyNumberFormat="1" applyBorder="1"/>
    <xf numFmtId="2" fontId="0" fillId="0" borderId="26" xfId="0" applyNumberFormat="1" applyBorder="1"/>
    <xf numFmtId="2" fontId="0" fillId="0" borderId="27" xfId="0" applyNumberFormat="1" applyBorder="1"/>
    <xf numFmtId="2" fontId="0" fillId="0" borderId="28" xfId="0" applyNumberFormat="1" applyBorder="1"/>
    <xf numFmtId="2" fontId="0" fillId="0" borderId="29" xfId="0" applyNumberFormat="1" applyBorder="1"/>
    <xf numFmtId="2" fontId="0" fillId="0" borderId="30" xfId="0" applyNumberFormat="1" applyBorder="1"/>
    <xf numFmtId="2" fontId="0" fillId="0" borderId="6" xfId="0" applyNumberFormat="1" applyBorder="1" applyAlignment="1">
      <alignment horizontal="right"/>
    </xf>
    <xf numFmtId="2" fontId="0" fillId="0" borderId="31" xfId="0" applyNumberFormat="1" applyBorder="1"/>
    <xf numFmtId="2" fontId="0" fillId="14" borderId="6" xfId="0" applyNumberFormat="1" applyFill="1" applyBorder="1"/>
    <xf numFmtId="0" fontId="0" fillId="0" borderId="0" xfId="0" applyAlignment="1">
      <alignment wrapText="1"/>
    </xf>
    <xf numFmtId="0" fontId="2" fillId="0" borderId="6" xfId="0" applyFont="1" applyBorder="1"/>
    <xf numFmtId="0" fontId="2" fillId="0" borderId="17" xfId="0" applyFont="1" applyBorder="1"/>
    <xf numFmtId="0" fontId="0" fillId="0" borderId="5" xfId="0" applyBorder="1"/>
    <xf numFmtId="0" fontId="2" fillId="0" borderId="5" xfId="0" applyFont="1" applyBorder="1"/>
    <xf numFmtId="0" fontId="2" fillId="0" borderId="21" xfId="0" applyFont="1" applyBorder="1"/>
    <xf numFmtId="2" fontId="0" fillId="0" borderId="12" xfId="0" applyNumberFormat="1" applyBorder="1"/>
    <xf numFmtId="0" fontId="13" fillId="0" borderId="6" xfId="0" applyFont="1" applyBorder="1" applyAlignment="1">
      <alignment horizontal="center"/>
    </xf>
    <xf numFmtId="0" fontId="13" fillId="0" borderId="6" xfId="0" applyFont="1" applyBorder="1"/>
    <xf numFmtId="165" fontId="13" fillId="0" borderId="6" xfId="0" applyNumberFormat="1" applyFont="1" applyBorder="1" applyAlignment="1">
      <alignment horizontal="center"/>
    </xf>
    <xf numFmtId="165" fontId="13" fillId="0" borderId="6" xfId="0" applyNumberFormat="1" applyFont="1" applyBorder="1"/>
    <xf numFmtId="0" fontId="11" fillId="0" borderId="6" xfId="0" applyFont="1" applyBorder="1" applyAlignment="1">
      <alignment horizontal="center" vertical="center"/>
    </xf>
    <xf numFmtId="165" fontId="11" fillId="0" borderId="6" xfId="0" applyNumberFormat="1" applyFont="1" applyBorder="1" applyAlignment="1">
      <alignment horizontal="center"/>
    </xf>
    <xf numFmtId="165" fontId="0" fillId="0" borderId="6" xfId="0" applyNumberFormat="1" applyBorder="1" applyAlignment="1">
      <alignment horizontal="center"/>
    </xf>
    <xf numFmtId="165" fontId="11" fillId="0" borderId="6" xfId="0" applyNumberFormat="1" applyFont="1" applyBorder="1"/>
    <xf numFmtId="0" fontId="25" fillId="0" borderId="0" xfId="0" applyFont="1" applyAlignment="1">
      <alignment horizontal="center" vertical="center"/>
    </xf>
    <xf numFmtId="0" fontId="25" fillId="0" borderId="11" xfId="0" applyFont="1" applyBorder="1" applyAlignment="1">
      <alignment horizontal="center" vertical="center"/>
    </xf>
    <xf numFmtId="2" fontId="0" fillId="0" borderId="0" xfId="0" applyNumberFormat="1" applyAlignment="1">
      <alignment horizontal="center" vertical="center"/>
    </xf>
    <xf numFmtId="0" fontId="25" fillId="0" borderId="39" xfId="0" applyFont="1" applyBorder="1" applyAlignment="1">
      <alignment horizontal="right" vertical="center"/>
    </xf>
    <xf numFmtId="165" fontId="0" fillId="0" borderId="39" xfId="0" applyNumberFormat="1" applyBorder="1" applyAlignment="1">
      <alignment horizontal="center" vertical="center"/>
    </xf>
    <xf numFmtId="0" fontId="25" fillId="0" borderId="0" xfId="0" applyFont="1" applyAlignment="1">
      <alignment horizontal="right" vertical="center"/>
    </xf>
    <xf numFmtId="165" fontId="11" fillId="0" borderId="6" xfId="0" applyNumberFormat="1" applyFont="1" applyBorder="1" applyAlignment="1">
      <alignment horizontal="center" vertical="center"/>
    </xf>
    <xf numFmtId="1" fontId="11" fillId="0" borderId="6" xfId="0" applyNumberFormat="1" applyFont="1" applyBorder="1" applyAlignment="1">
      <alignment horizontal="center"/>
    </xf>
    <xf numFmtId="0" fontId="11" fillId="0" borderId="6" xfId="0" applyFont="1" applyBorder="1"/>
    <xf numFmtId="165" fontId="11" fillId="6" borderId="6" xfId="0" applyNumberFormat="1" applyFont="1" applyFill="1" applyBorder="1"/>
    <xf numFmtId="165" fontId="11" fillId="0" borderId="0" xfId="0" applyNumberFormat="1" applyFont="1" applyAlignment="1">
      <alignment horizontal="center"/>
    </xf>
    <xf numFmtId="165" fontId="11" fillId="0" borderId="0" xfId="0" applyNumberFormat="1" applyFont="1"/>
    <xf numFmtId="2" fontId="0" fillId="6" borderId="4" xfId="0" applyNumberFormat="1" applyFill="1" applyBorder="1"/>
    <xf numFmtId="2" fontId="0" fillId="17" borderId="0" xfId="0" applyNumberFormat="1" applyFill="1"/>
    <xf numFmtId="0" fontId="2" fillId="0" borderId="4" xfId="0" applyFont="1" applyBorder="1"/>
    <xf numFmtId="0" fontId="14" fillId="16" borderId="7" xfId="0" applyFont="1" applyFill="1" applyBorder="1"/>
    <xf numFmtId="0" fontId="0" fillId="16" borderId="8" xfId="0" applyFill="1" applyBorder="1"/>
    <xf numFmtId="0" fontId="0" fillId="16" borderId="9" xfId="0" applyFill="1" applyBorder="1"/>
    <xf numFmtId="0" fontId="0" fillId="16" borderId="32" xfId="0" applyFill="1" applyBorder="1"/>
    <xf numFmtId="0" fontId="0" fillId="16" borderId="0" xfId="0" applyFill="1"/>
    <xf numFmtId="0" fontId="0" fillId="16" borderId="40" xfId="0" applyFill="1" applyBorder="1"/>
    <xf numFmtId="0" fontId="14" fillId="16" borderId="32" xfId="0" applyFont="1" applyFill="1" applyBorder="1"/>
    <xf numFmtId="0" fontId="0" fillId="16" borderId="10" xfId="0" applyFill="1" applyBorder="1"/>
    <xf numFmtId="0" fontId="0" fillId="16" borderId="11" xfId="0" applyFill="1" applyBorder="1"/>
    <xf numFmtId="0" fontId="0" fillId="16" borderId="12" xfId="0" applyFill="1" applyBorder="1"/>
    <xf numFmtId="0" fontId="2" fillId="16" borderId="4" xfId="0" applyFont="1" applyFill="1" applyBorder="1"/>
    <xf numFmtId="0" fontId="0" fillId="16" borderId="5" xfId="0" applyFill="1" applyBorder="1"/>
    <xf numFmtId="0" fontId="0" fillId="16" borderId="7" xfId="0" applyFill="1" applyBorder="1"/>
    <xf numFmtId="0" fontId="2" fillId="18" borderId="33" xfId="0" applyFont="1" applyFill="1" applyBorder="1" applyAlignment="1">
      <alignment horizontal="center"/>
    </xf>
    <xf numFmtId="0" fontId="2" fillId="18" borderId="15" xfId="0" applyFont="1" applyFill="1" applyBorder="1" applyAlignment="1">
      <alignment horizontal="center"/>
    </xf>
    <xf numFmtId="0" fontId="0" fillId="18" borderId="34" xfId="0" applyFill="1" applyBorder="1" applyAlignment="1">
      <alignment horizontal="center"/>
    </xf>
    <xf numFmtId="0" fontId="0" fillId="18" borderId="35" xfId="0" applyFill="1" applyBorder="1" applyAlignment="1">
      <alignment horizontal="center"/>
    </xf>
    <xf numFmtId="0" fontId="0" fillId="18" borderId="36" xfId="0" applyFill="1" applyBorder="1" applyAlignment="1">
      <alignment horizontal="center"/>
    </xf>
    <xf numFmtId="0" fontId="0" fillId="18" borderId="37" xfId="0" applyFill="1" applyBorder="1" applyAlignment="1">
      <alignment horizontal="center"/>
    </xf>
    <xf numFmtId="0" fontId="2" fillId="19" borderId="14" xfId="0" applyFont="1" applyFill="1" applyBorder="1" applyAlignment="1">
      <alignment horizontal="center"/>
    </xf>
    <xf numFmtId="0" fontId="2" fillId="19" borderId="33" xfId="0" applyFont="1" applyFill="1" applyBorder="1" applyAlignment="1">
      <alignment horizontal="center"/>
    </xf>
    <xf numFmtId="0" fontId="0" fillId="19" borderId="12" xfId="0" applyFill="1" applyBorder="1" applyAlignment="1">
      <alignment horizontal="center"/>
    </xf>
    <xf numFmtId="2" fontId="0" fillId="19" borderId="12" xfId="0" applyNumberFormat="1" applyFill="1" applyBorder="1"/>
    <xf numFmtId="0" fontId="0" fillId="19" borderId="38" xfId="0" applyFill="1" applyBorder="1" applyAlignment="1">
      <alignment horizontal="center"/>
    </xf>
    <xf numFmtId="2" fontId="0" fillId="19" borderId="38" xfId="0" applyNumberFormat="1" applyFill="1" applyBorder="1"/>
    <xf numFmtId="0" fontId="26" fillId="20" borderId="14" xfId="0" applyFont="1" applyFill="1" applyBorder="1" applyAlignment="1">
      <alignment horizontal="center"/>
    </xf>
    <xf numFmtId="0" fontId="26" fillId="20" borderId="33" xfId="0" applyFont="1" applyFill="1" applyBorder="1" applyAlignment="1">
      <alignment horizontal="center"/>
    </xf>
    <xf numFmtId="0" fontId="16" fillId="20" borderId="12" xfId="0" applyFont="1" applyFill="1" applyBorder="1" applyAlignment="1">
      <alignment horizontal="center"/>
    </xf>
    <xf numFmtId="2" fontId="16" fillId="20" borderId="35" xfId="0" applyNumberFormat="1" applyFont="1" applyFill="1" applyBorder="1"/>
    <xf numFmtId="0" fontId="16" fillId="20" borderId="38" xfId="0" applyFont="1" applyFill="1" applyBorder="1" applyAlignment="1">
      <alignment horizontal="center"/>
    </xf>
    <xf numFmtId="2" fontId="16" fillId="20" borderId="37" xfId="0" applyNumberFormat="1" applyFont="1" applyFill="1" applyBorder="1"/>
    <xf numFmtId="165" fontId="0" fillId="15" borderId="0" xfId="0" applyNumberFormat="1" applyFill="1" applyAlignment="1">
      <alignment horizontal="center" vertical="center"/>
    </xf>
    <xf numFmtId="2" fontId="0" fillId="15" borderId="0" xfId="0" applyNumberFormat="1" applyFill="1" applyAlignment="1">
      <alignment horizontal="center" vertical="center"/>
    </xf>
    <xf numFmtId="165" fontId="0" fillId="5" borderId="0" xfId="0" applyNumberFormat="1" applyFill="1" applyAlignment="1">
      <alignment horizontal="center" vertical="center"/>
    </xf>
    <xf numFmtId="165" fontId="0" fillId="12" borderId="6" xfId="0" applyNumberFormat="1" applyFill="1" applyBorder="1" applyAlignment="1">
      <alignment horizontal="center"/>
    </xf>
    <xf numFmtId="2" fontId="18" fillId="12" borderId="0" xfId="0" applyNumberFormat="1" applyFont="1" applyFill="1" applyAlignment="1">
      <alignment horizontal="left" wrapText="1"/>
    </xf>
    <xf numFmtId="0" fontId="2" fillId="0" borderId="4" xfId="0" applyFont="1" applyBorder="1" applyAlignment="1">
      <alignment horizontal="center"/>
    </xf>
    <xf numFmtId="0" fontId="2" fillId="0" borderId="5" xfId="0" applyFont="1" applyBorder="1" applyAlignment="1">
      <alignment horizontal="center"/>
    </xf>
    <xf numFmtId="2" fontId="11" fillId="12" borderId="0" xfId="0" applyNumberFormat="1" applyFont="1" applyFill="1" applyAlignment="1">
      <alignment horizontal="left" wrapText="1"/>
    </xf>
    <xf numFmtId="0" fontId="13" fillId="12" borderId="4" xfId="0" applyFont="1" applyFill="1" applyBorder="1" applyAlignment="1">
      <alignment horizontal="center"/>
    </xf>
    <xf numFmtId="0" fontId="13" fillId="12" borderId="5" xfId="0" applyFont="1" applyFill="1" applyBorder="1" applyAlignment="1">
      <alignment horizontal="center"/>
    </xf>
    <xf numFmtId="2" fontId="13" fillId="13" borderId="13" xfId="0" applyNumberFormat="1" applyFont="1" applyFill="1" applyBorder="1" applyAlignment="1">
      <alignment horizontal="center"/>
    </xf>
    <xf numFmtId="2" fontId="13" fillId="13" borderId="14" xfId="0" applyNumberFormat="1" applyFont="1" applyFill="1" applyBorder="1" applyAlignment="1">
      <alignment horizontal="center"/>
    </xf>
    <xf numFmtId="2" fontId="13" fillId="13" borderId="15" xfId="0" applyNumberFormat="1" applyFont="1" applyFill="1" applyBorder="1" applyAlignment="1">
      <alignment horizontal="center"/>
    </xf>
    <xf numFmtId="0" fontId="17" fillId="12" borderId="0" xfId="0" applyFont="1" applyFill="1" applyAlignment="1">
      <alignment horizontal="center" vertical="center"/>
    </xf>
    <xf numFmtId="0" fontId="2" fillId="10" borderId="0" xfId="0" applyFont="1" applyFill="1" applyAlignment="1">
      <alignment horizontal="center" wrapText="1"/>
    </xf>
    <xf numFmtId="2" fontId="0" fillId="0" borderId="32" xfId="0" applyNumberFormat="1" applyBorder="1" applyAlignment="1">
      <alignment horizontal="center"/>
    </xf>
    <xf numFmtId="2" fontId="0" fillId="0" borderId="0" xfId="0" applyNumberFormat="1" applyAlignment="1">
      <alignment horizontal="center"/>
    </xf>
    <xf numFmtId="2" fontId="2" fillId="12" borderId="0" xfId="0" applyNumberFormat="1" applyFont="1" applyFill="1" applyAlignment="1">
      <alignment horizontal="center"/>
    </xf>
    <xf numFmtId="2" fontId="19" fillId="12" borderId="7" xfId="0" applyNumberFormat="1" applyFont="1" applyFill="1" applyBorder="1" applyAlignment="1">
      <alignment horizontal="left" wrapText="1"/>
    </xf>
    <xf numFmtId="2" fontId="19" fillId="12" borderId="8" xfId="0" applyNumberFormat="1" applyFont="1" applyFill="1" applyBorder="1" applyAlignment="1">
      <alignment horizontal="left" wrapText="1"/>
    </xf>
    <xf numFmtId="2" fontId="19" fillId="12" borderId="9" xfId="0" applyNumberFormat="1" applyFont="1" applyFill="1" applyBorder="1" applyAlignment="1">
      <alignment horizontal="left" wrapText="1"/>
    </xf>
    <xf numFmtId="2" fontId="19" fillId="12" borderId="32" xfId="0" applyNumberFormat="1" applyFont="1" applyFill="1" applyBorder="1" applyAlignment="1">
      <alignment horizontal="left" wrapText="1"/>
    </xf>
    <xf numFmtId="2" fontId="19" fillId="12" borderId="0" xfId="0" applyNumberFormat="1" applyFont="1" applyFill="1" applyAlignment="1">
      <alignment horizontal="left" wrapText="1"/>
    </xf>
    <xf numFmtId="2" fontId="19" fillId="12" borderId="40" xfId="0" applyNumberFormat="1" applyFont="1" applyFill="1" applyBorder="1" applyAlignment="1">
      <alignment horizontal="left" wrapText="1"/>
    </xf>
    <xf numFmtId="2" fontId="19" fillId="12" borderId="10" xfId="0" applyNumberFormat="1" applyFont="1" applyFill="1" applyBorder="1" applyAlignment="1">
      <alignment horizontal="left" wrapText="1"/>
    </xf>
    <xf numFmtId="2" fontId="19" fillId="12" borderId="11" xfId="0" applyNumberFormat="1" applyFont="1" applyFill="1" applyBorder="1" applyAlignment="1">
      <alignment horizontal="left" wrapText="1"/>
    </xf>
    <xf numFmtId="2" fontId="19" fillId="12" borderId="12" xfId="0" applyNumberFormat="1" applyFont="1" applyFill="1" applyBorder="1" applyAlignment="1">
      <alignment horizontal="left" wrapText="1"/>
    </xf>
    <xf numFmtId="0" fontId="23" fillId="14" borderId="6" xfId="0" applyFont="1" applyFill="1" applyBorder="1" applyAlignment="1">
      <alignment horizontal="center" wrapText="1"/>
    </xf>
    <xf numFmtId="0" fontId="18" fillId="14" borderId="6" xfId="0" applyFont="1" applyFill="1" applyBorder="1" applyAlignment="1">
      <alignment horizontal="center" wrapText="1"/>
    </xf>
    <xf numFmtId="0" fontId="0" fillId="12" borderId="4" xfId="0" applyFill="1" applyBorder="1" applyAlignment="1">
      <alignment horizontal="left"/>
    </xf>
    <xf numFmtId="0" fontId="0" fillId="12" borderId="39" xfId="0" applyFill="1" applyBorder="1" applyAlignment="1">
      <alignment horizontal="left"/>
    </xf>
    <xf numFmtId="0" fontId="0" fillId="12" borderId="5" xfId="0" applyFill="1" applyBorder="1" applyAlignment="1">
      <alignment horizontal="left"/>
    </xf>
    <xf numFmtId="2" fontId="20" fillId="12" borderId="7" xfId="0" applyNumberFormat="1" applyFont="1" applyFill="1" applyBorder="1" applyAlignment="1">
      <alignment horizontal="left" wrapText="1"/>
    </xf>
    <xf numFmtId="2" fontId="20" fillId="12" borderId="8" xfId="0" applyNumberFormat="1" applyFont="1" applyFill="1" applyBorder="1" applyAlignment="1">
      <alignment horizontal="left" wrapText="1"/>
    </xf>
    <xf numFmtId="2" fontId="20" fillId="12" borderId="9" xfId="0" applyNumberFormat="1" applyFont="1" applyFill="1" applyBorder="1" applyAlignment="1">
      <alignment horizontal="left" wrapText="1"/>
    </xf>
    <xf numFmtId="2" fontId="20" fillId="12" borderId="32" xfId="0" applyNumberFormat="1" applyFont="1" applyFill="1" applyBorder="1" applyAlignment="1">
      <alignment horizontal="left" wrapText="1"/>
    </xf>
    <xf numFmtId="2" fontId="20" fillId="12" borderId="0" xfId="0" applyNumberFormat="1" applyFont="1" applyFill="1" applyAlignment="1">
      <alignment horizontal="left" wrapText="1"/>
    </xf>
    <xf numFmtId="2" fontId="20" fillId="12" borderId="40" xfId="0" applyNumberFormat="1" applyFont="1" applyFill="1" applyBorder="1" applyAlignment="1">
      <alignment horizontal="left" wrapText="1"/>
    </xf>
    <xf numFmtId="2" fontId="20" fillId="12" borderId="10" xfId="0" applyNumberFormat="1" applyFont="1" applyFill="1" applyBorder="1" applyAlignment="1">
      <alignment horizontal="left" wrapText="1"/>
    </xf>
    <xf numFmtId="2" fontId="20" fillId="12" borderId="11" xfId="0" applyNumberFormat="1" applyFont="1" applyFill="1" applyBorder="1" applyAlignment="1">
      <alignment horizontal="left" wrapText="1"/>
    </xf>
    <xf numFmtId="2" fontId="20" fillId="12" borderId="12" xfId="0" applyNumberFormat="1" applyFont="1" applyFill="1" applyBorder="1" applyAlignment="1">
      <alignment horizontal="left" wrapText="1"/>
    </xf>
    <xf numFmtId="0" fontId="19" fillId="12" borderId="7" xfId="0" applyFont="1" applyFill="1" applyBorder="1" applyAlignment="1">
      <alignment horizontal="left" wrapText="1"/>
    </xf>
    <xf numFmtId="0" fontId="19" fillId="12" borderId="8" xfId="0" applyFont="1" applyFill="1" applyBorder="1" applyAlignment="1">
      <alignment horizontal="left" wrapText="1"/>
    </xf>
    <xf numFmtId="0" fontId="19" fillId="12" borderId="9" xfId="0" applyFont="1" applyFill="1" applyBorder="1" applyAlignment="1">
      <alignment horizontal="left" wrapText="1"/>
    </xf>
    <xf numFmtId="0" fontId="19" fillId="12" borderId="32" xfId="0" applyFont="1" applyFill="1" applyBorder="1" applyAlignment="1">
      <alignment horizontal="left" wrapText="1"/>
    </xf>
    <xf numFmtId="0" fontId="19" fillId="12" borderId="0" xfId="0" applyFont="1" applyFill="1" applyAlignment="1">
      <alignment horizontal="left" wrapText="1"/>
    </xf>
    <xf numFmtId="0" fontId="19" fillId="12" borderId="40" xfId="0" applyFont="1" applyFill="1" applyBorder="1" applyAlignment="1">
      <alignment horizontal="left" wrapText="1"/>
    </xf>
    <xf numFmtId="0" fontId="19" fillId="12" borderId="10" xfId="0" applyFont="1" applyFill="1" applyBorder="1" applyAlignment="1">
      <alignment horizontal="left" wrapText="1"/>
    </xf>
    <xf numFmtId="0" fontId="19" fillId="12" borderId="11" xfId="0" applyFont="1" applyFill="1" applyBorder="1" applyAlignment="1">
      <alignment horizontal="left" wrapText="1"/>
    </xf>
    <xf numFmtId="0" fontId="19" fillId="12" borderId="12" xfId="0" applyFont="1" applyFill="1" applyBorder="1" applyAlignment="1">
      <alignment horizontal="left" wrapText="1"/>
    </xf>
    <xf numFmtId="0" fontId="0" fillId="17" borderId="0" xfId="0" applyFill="1" applyAlignment="1">
      <alignment horizontal="left" wrapText="1"/>
    </xf>
    <xf numFmtId="0" fontId="0" fillId="12" borderId="7" xfId="0" applyFill="1" applyBorder="1" applyAlignment="1">
      <alignment horizontal="left" wrapText="1"/>
    </xf>
    <xf numFmtId="0" fontId="0" fillId="12" borderId="8" xfId="0" applyFill="1" applyBorder="1" applyAlignment="1">
      <alignment horizontal="left" wrapText="1"/>
    </xf>
    <xf numFmtId="0" fontId="0" fillId="12" borderId="9" xfId="0" applyFill="1" applyBorder="1" applyAlignment="1">
      <alignment horizontal="left" wrapText="1"/>
    </xf>
    <xf numFmtId="0" fontId="0" fillId="12" borderId="32" xfId="0" applyFill="1" applyBorder="1" applyAlignment="1">
      <alignment horizontal="left" wrapText="1"/>
    </xf>
    <xf numFmtId="0" fontId="0" fillId="12" borderId="0" xfId="0" applyFill="1" applyAlignment="1">
      <alignment horizontal="left" wrapText="1"/>
    </xf>
    <xf numFmtId="0" fontId="0" fillId="12" borderId="40" xfId="0" applyFill="1" applyBorder="1" applyAlignment="1">
      <alignment horizontal="left" wrapText="1"/>
    </xf>
    <xf numFmtId="0" fontId="0" fillId="12" borderId="10" xfId="0" applyFill="1" applyBorder="1" applyAlignment="1">
      <alignment horizontal="left" wrapText="1"/>
    </xf>
    <xf numFmtId="0" fontId="0" fillId="12" borderId="11" xfId="0" applyFill="1" applyBorder="1" applyAlignment="1">
      <alignment horizontal="left" wrapText="1"/>
    </xf>
    <xf numFmtId="0" fontId="0" fillId="12" borderId="12" xfId="0" applyFill="1" applyBorder="1" applyAlignment="1">
      <alignment horizontal="left" wrapText="1"/>
    </xf>
    <xf numFmtId="0" fontId="0" fillId="17" borderId="0" xfId="0" applyFill="1" applyAlignment="1">
      <alignment horizontal="left"/>
    </xf>
    <xf numFmtId="0" fontId="0" fillId="17" borderId="7" xfId="0" applyFill="1" applyBorder="1" applyAlignment="1">
      <alignment horizontal="left" wrapText="1"/>
    </xf>
    <xf numFmtId="0" fontId="0" fillId="17" borderId="8" xfId="0" applyFill="1" applyBorder="1" applyAlignment="1">
      <alignment horizontal="left" wrapText="1"/>
    </xf>
    <xf numFmtId="0" fontId="0" fillId="17" borderId="9" xfId="0" applyFill="1" applyBorder="1" applyAlignment="1">
      <alignment horizontal="left" wrapText="1"/>
    </xf>
    <xf numFmtId="0" fontId="0" fillId="17" borderId="32" xfId="0" applyFill="1" applyBorder="1" applyAlignment="1">
      <alignment horizontal="left" wrapText="1"/>
    </xf>
    <xf numFmtId="0" fontId="0" fillId="17" borderId="40" xfId="0" applyFill="1" applyBorder="1" applyAlignment="1">
      <alignment horizontal="left" wrapText="1"/>
    </xf>
    <xf numFmtId="0" fontId="0" fillId="17" borderId="10" xfId="0" applyFill="1" applyBorder="1" applyAlignment="1">
      <alignment horizontal="left" wrapText="1"/>
    </xf>
    <xf numFmtId="0" fontId="0" fillId="17" borderId="11" xfId="0" applyFill="1" applyBorder="1" applyAlignment="1">
      <alignment horizontal="left" wrapText="1"/>
    </xf>
    <xf numFmtId="0" fontId="0" fillId="17" borderId="12" xfId="0" applyFill="1" applyBorder="1" applyAlignment="1">
      <alignment horizontal="left" wrapText="1"/>
    </xf>
    <xf numFmtId="0" fontId="2" fillId="14" borderId="6" xfId="0" applyFont="1" applyFill="1" applyBorder="1" applyAlignment="1">
      <alignment horizontal="center"/>
    </xf>
    <xf numFmtId="0" fontId="23" fillId="21" borderId="7" xfId="0" applyFont="1" applyFill="1" applyBorder="1" applyAlignment="1">
      <alignment horizontal="center" wrapText="1"/>
    </xf>
    <xf numFmtId="0" fontId="23" fillId="21" borderId="8" xfId="0" applyFont="1" applyFill="1" applyBorder="1" applyAlignment="1">
      <alignment horizontal="center" wrapText="1"/>
    </xf>
    <xf numFmtId="0" fontId="23" fillId="21" borderId="9" xfId="0" applyFont="1" applyFill="1" applyBorder="1" applyAlignment="1">
      <alignment horizontal="center" wrapText="1"/>
    </xf>
    <xf numFmtId="0" fontId="23" fillId="21" borderId="10" xfId="0" applyFont="1" applyFill="1" applyBorder="1" applyAlignment="1">
      <alignment horizontal="center" wrapText="1"/>
    </xf>
    <xf numFmtId="0" fontId="23" fillId="21" borderId="11" xfId="0" applyFont="1" applyFill="1" applyBorder="1" applyAlignment="1">
      <alignment horizontal="center" wrapText="1"/>
    </xf>
    <xf numFmtId="0" fontId="23" fillId="21" borderId="12" xfId="0" applyFont="1" applyFill="1" applyBorder="1" applyAlignment="1">
      <alignment horizontal="center" wrapText="1"/>
    </xf>
    <xf numFmtId="0" fontId="2" fillId="0" borderId="0" xfId="0" applyFont="1" applyAlignment="1">
      <alignment horizontal="left" wrapText="1"/>
    </xf>
  </cellXfs>
  <cellStyles count="2">
    <cellStyle name="Normal" xfId="0" builtinId="0"/>
    <cellStyle name="Normal 2" xfId="1" xr:uid="{E467671E-8F8F-4E10-8626-004831F50B15}"/>
  </cellStyles>
  <dxfs count="21">
    <dxf>
      <font>
        <b val="0"/>
        <i val="0"/>
        <strike val="0"/>
        <condense val="0"/>
        <extend val="0"/>
        <outline val="0"/>
        <shadow val="0"/>
        <u val="none"/>
        <vertAlign val="baseline"/>
        <sz val="12"/>
        <color auto="1"/>
        <name val="Arial"/>
        <family val="2"/>
        <scheme val="none"/>
      </font>
      <numFmt numFmtId="1" formatCode="0"/>
      <alignment horizontal="center"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center"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alignment horizontal="center"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alignment horizontal="center"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center" vertical="center" textRotation="0" wrapText="0" indent="0" justifyLastLine="0" shrinkToFit="0" readingOrder="0"/>
    </dxf>
    <dxf>
      <font>
        <b/>
        <i val="0"/>
        <strike val="0"/>
        <condense val="0"/>
        <extend val="0"/>
        <outline val="0"/>
        <shadow val="0"/>
        <u val="none"/>
        <vertAlign val="baseline"/>
        <sz val="12"/>
        <color auto="1"/>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center"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center"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center"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center" vertical="center" textRotation="0" wrapText="0" indent="0" justifyLastLine="0" shrinkToFit="0" readingOrder="0"/>
    </dxf>
    <dxf>
      <font>
        <b/>
        <i val="0"/>
        <strike val="0"/>
        <condense val="0"/>
        <extend val="0"/>
        <outline val="0"/>
        <shadow val="0"/>
        <u val="none"/>
        <vertAlign val="baseline"/>
        <sz val="12"/>
        <color auto="1"/>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center"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center"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center"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center"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center"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alignment horizontal="center"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alignment horizontal="center"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center" vertical="center" textRotation="0" wrapText="0" indent="0" justifyLastLine="0" shrinkToFit="0" readingOrder="0"/>
    </dxf>
    <dxf>
      <font>
        <b/>
        <i val="0"/>
        <strike val="0"/>
        <condense val="0"/>
        <extend val="0"/>
        <outline val="0"/>
        <shadow val="0"/>
        <u val="none"/>
        <vertAlign val="baseline"/>
        <sz val="12"/>
        <color auto="1"/>
        <name val="Arial"/>
        <family val="2"/>
        <scheme val="none"/>
      </font>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microsoft.com/office/2017/06/relationships/rdRichValue" Target="richData/rdrichvalue.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microsoft.com/office/2022/10/relationships/richValueRel" Target="richData/richValueRel.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externalLink" Target="externalLinks/externalLink2.xml"/><Relationship Id="rId23" Type="http://schemas.microsoft.com/office/2017/06/relationships/rdRichValueTypes" Target="richData/rdRichValueTypes.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 Id="rId22" Type="http://schemas.microsoft.com/office/2017/06/relationships/rdRichValueStructure" Target="richData/rdrichvaluestructur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2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70" baseline="0">
                <a:solidFill>
                  <a:schemeClr val="dk1">
                    <a:lumMod val="50000"/>
                    <a:lumOff val="50000"/>
                  </a:schemeClr>
                </a:solidFill>
                <a:latin typeface="+mn-lt"/>
                <a:ea typeface="+mn-ea"/>
                <a:cs typeface="+mn-cs"/>
              </a:defRPr>
            </a:pPr>
            <a:r>
              <a:rPr lang="en-GB"/>
              <a:t>Loyalty Vs. Order</a:t>
            </a:r>
            <a:r>
              <a:rPr lang="en-GB" baseline="0"/>
              <a:t> </a:t>
            </a:r>
            <a:r>
              <a:rPr lang="en-GB"/>
              <a:t>Quantity</a:t>
            </a:r>
          </a:p>
        </c:rich>
      </c:tx>
      <c:overlay val="0"/>
      <c:spPr>
        <a:noFill/>
        <a:ln>
          <a:noFill/>
        </a:ln>
        <a:effectLst/>
      </c:spPr>
      <c:txPr>
        <a:bodyPr rot="0" spcFirstLastPara="1" vertOverflow="ellipsis" vert="horz" wrap="square" anchor="ctr" anchorCtr="1"/>
        <a:lstStyle/>
        <a:p>
          <a:pPr>
            <a:defRPr sz="1600" b="0" i="0" u="none" strike="noStrike" kern="1200" spc="70" baseline="0">
              <a:solidFill>
                <a:schemeClr val="dk1">
                  <a:lumMod val="50000"/>
                  <a:lumOff val="50000"/>
                </a:schemeClr>
              </a:solidFill>
              <a:latin typeface="+mn-lt"/>
              <a:ea typeface="+mn-ea"/>
              <a:cs typeface="+mn-cs"/>
            </a:defRPr>
          </a:pPr>
          <a:endParaRPr lang="en-US"/>
        </a:p>
      </c:txPr>
    </c:title>
    <c:autoTitleDeleted val="0"/>
    <c:plotArea>
      <c:layout/>
      <c:scatterChart>
        <c:scatterStyle val="lineMarker"/>
        <c:varyColors val="0"/>
        <c:ser>
          <c:idx val="0"/>
          <c:order val="0"/>
          <c:tx>
            <c:strRef>
              <c:f>'Task 1.1'!$B$34</c:f>
              <c:strCache>
                <c:ptCount val="1"/>
                <c:pt idx="0">
                  <c:v>Order_Qty</c:v>
                </c:pt>
              </c:strCache>
            </c:strRef>
          </c:tx>
          <c:spPr>
            <a:ln w="25400">
              <a:noFill/>
            </a:ln>
            <a:effectLst/>
          </c:spPr>
          <c:marker>
            <c:symbol val="circle"/>
            <c:size val="4"/>
            <c:spPr>
              <a:solidFill>
                <a:schemeClr val="accent1"/>
              </a:solidFill>
              <a:ln w="9525" cap="flat" cmpd="sng" algn="ctr">
                <a:solidFill>
                  <a:schemeClr val="accent1"/>
                </a:solidFill>
                <a:round/>
              </a:ln>
              <a:effectLst/>
            </c:spPr>
          </c:marker>
          <c:trendline>
            <c:spPr>
              <a:ln w="63500" cap="rnd" cmpd="sng" algn="ctr">
                <a:solidFill>
                  <a:schemeClr val="accent1">
                    <a:alpha val="25000"/>
                  </a:schemeClr>
                </a:solidFill>
                <a:round/>
              </a:ln>
              <a:effectLst/>
            </c:spPr>
            <c:trendlineType val="linear"/>
            <c:dispRSqr val="0"/>
            <c:dispEq val="0"/>
          </c:trendline>
          <c:trendline>
            <c:spPr>
              <a:ln w="31750" cap="rnd" cmpd="sng" algn="ctr">
                <a:solidFill>
                  <a:srgbClr val="FF0000"/>
                </a:solidFill>
                <a:prstDash val="dash"/>
                <a:round/>
              </a:ln>
              <a:effectLst/>
            </c:spPr>
            <c:trendlineType val="linear"/>
            <c:dispRSqr val="1"/>
            <c:dispEq val="1"/>
            <c:trendlineLbl>
              <c:layout>
                <c:manualLayout>
                  <c:x val="3.9414561131665769E-2"/>
                  <c:y val="0.37688755611156083"/>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dk1">
                          <a:lumMod val="50000"/>
                          <a:lumOff val="50000"/>
                        </a:schemeClr>
                      </a:solidFill>
                      <a:latin typeface="+mn-lt"/>
                      <a:ea typeface="+mn-ea"/>
                      <a:cs typeface="+mn-cs"/>
                    </a:defRPr>
                  </a:pPr>
                  <a:endParaRPr lang="en-US"/>
                </a:p>
              </c:txPr>
            </c:trendlineLbl>
          </c:trendline>
          <c:xVal>
            <c:numRef>
              <c:f>'Task 1.1'!$A$35:$A$234</c:f>
              <c:numCache>
                <c:formatCode>0</c:formatCode>
                <c:ptCount val="200"/>
                <c:pt idx="0">
                  <c:v>9</c:v>
                </c:pt>
                <c:pt idx="1">
                  <c:v>1</c:v>
                </c:pt>
                <c:pt idx="2">
                  <c:v>6</c:v>
                </c:pt>
                <c:pt idx="3">
                  <c:v>2</c:v>
                </c:pt>
                <c:pt idx="4">
                  <c:v>8</c:v>
                </c:pt>
                <c:pt idx="5">
                  <c:v>15</c:v>
                </c:pt>
                <c:pt idx="6">
                  <c:v>15</c:v>
                </c:pt>
                <c:pt idx="7">
                  <c:v>13</c:v>
                </c:pt>
                <c:pt idx="8">
                  <c:v>4</c:v>
                </c:pt>
                <c:pt idx="9">
                  <c:v>7</c:v>
                </c:pt>
                <c:pt idx="10">
                  <c:v>15</c:v>
                </c:pt>
                <c:pt idx="11">
                  <c:v>8</c:v>
                </c:pt>
                <c:pt idx="12">
                  <c:v>10</c:v>
                </c:pt>
                <c:pt idx="13">
                  <c:v>3</c:v>
                </c:pt>
                <c:pt idx="14">
                  <c:v>8</c:v>
                </c:pt>
                <c:pt idx="15">
                  <c:v>7</c:v>
                </c:pt>
                <c:pt idx="16">
                  <c:v>2</c:v>
                </c:pt>
                <c:pt idx="17">
                  <c:v>7</c:v>
                </c:pt>
                <c:pt idx="18">
                  <c:v>2</c:v>
                </c:pt>
                <c:pt idx="19">
                  <c:v>11</c:v>
                </c:pt>
                <c:pt idx="20">
                  <c:v>9</c:v>
                </c:pt>
                <c:pt idx="21">
                  <c:v>12</c:v>
                </c:pt>
                <c:pt idx="22">
                  <c:v>9</c:v>
                </c:pt>
                <c:pt idx="23">
                  <c:v>13</c:v>
                </c:pt>
                <c:pt idx="24">
                  <c:v>13</c:v>
                </c:pt>
                <c:pt idx="25">
                  <c:v>14</c:v>
                </c:pt>
                <c:pt idx="26">
                  <c:v>10</c:v>
                </c:pt>
                <c:pt idx="27">
                  <c:v>4</c:v>
                </c:pt>
                <c:pt idx="28">
                  <c:v>8</c:v>
                </c:pt>
                <c:pt idx="29">
                  <c:v>13</c:v>
                </c:pt>
                <c:pt idx="30">
                  <c:v>11</c:v>
                </c:pt>
                <c:pt idx="31">
                  <c:v>10</c:v>
                </c:pt>
                <c:pt idx="32">
                  <c:v>12</c:v>
                </c:pt>
                <c:pt idx="33">
                  <c:v>7</c:v>
                </c:pt>
                <c:pt idx="34">
                  <c:v>4</c:v>
                </c:pt>
                <c:pt idx="35">
                  <c:v>2</c:v>
                </c:pt>
                <c:pt idx="36">
                  <c:v>13</c:v>
                </c:pt>
                <c:pt idx="37">
                  <c:v>3</c:v>
                </c:pt>
                <c:pt idx="38">
                  <c:v>12</c:v>
                </c:pt>
                <c:pt idx="39">
                  <c:v>6</c:v>
                </c:pt>
                <c:pt idx="40">
                  <c:v>10</c:v>
                </c:pt>
                <c:pt idx="41">
                  <c:v>12</c:v>
                </c:pt>
                <c:pt idx="42">
                  <c:v>12</c:v>
                </c:pt>
                <c:pt idx="43">
                  <c:v>7</c:v>
                </c:pt>
                <c:pt idx="44">
                  <c:v>1</c:v>
                </c:pt>
                <c:pt idx="45">
                  <c:v>7</c:v>
                </c:pt>
                <c:pt idx="46">
                  <c:v>8</c:v>
                </c:pt>
                <c:pt idx="47">
                  <c:v>5</c:v>
                </c:pt>
                <c:pt idx="48">
                  <c:v>3</c:v>
                </c:pt>
                <c:pt idx="49">
                  <c:v>6</c:v>
                </c:pt>
                <c:pt idx="50">
                  <c:v>1</c:v>
                </c:pt>
                <c:pt idx="51">
                  <c:v>11</c:v>
                </c:pt>
                <c:pt idx="52">
                  <c:v>9</c:v>
                </c:pt>
                <c:pt idx="53">
                  <c:v>14</c:v>
                </c:pt>
                <c:pt idx="54">
                  <c:v>11</c:v>
                </c:pt>
                <c:pt idx="55">
                  <c:v>8</c:v>
                </c:pt>
                <c:pt idx="56">
                  <c:v>14</c:v>
                </c:pt>
                <c:pt idx="57">
                  <c:v>10</c:v>
                </c:pt>
                <c:pt idx="58">
                  <c:v>15</c:v>
                </c:pt>
                <c:pt idx="59">
                  <c:v>1</c:v>
                </c:pt>
                <c:pt idx="60">
                  <c:v>5</c:v>
                </c:pt>
                <c:pt idx="61">
                  <c:v>7</c:v>
                </c:pt>
                <c:pt idx="62">
                  <c:v>9</c:v>
                </c:pt>
                <c:pt idx="63">
                  <c:v>1</c:v>
                </c:pt>
                <c:pt idx="64">
                  <c:v>11</c:v>
                </c:pt>
                <c:pt idx="65">
                  <c:v>7</c:v>
                </c:pt>
                <c:pt idx="66">
                  <c:v>8</c:v>
                </c:pt>
                <c:pt idx="67">
                  <c:v>4</c:v>
                </c:pt>
                <c:pt idx="68">
                  <c:v>4</c:v>
                </c:pt>
                <c:pt idx="69">
                  <c:v>7</c:v>
                </c:pt>
                <c:pt idx="70">
                  <c:v>14</c:v>
                </c:pt>
                <c:pt idx="71">
                  <c:v>13</c:v>
                </c:pt>
                <c:pt idx="72">
                  <c:v>4</c:v>
                </c:pt>
                <c:pt idx="73">
                  <c:v>4</c:v>
                </c:pt>
                <c:pt idx="74">
                  <c:v>7</c:v>
                </c:pt>
                <c:pt idx="75">
                  <c:v>15</c:v>
                </c:pt>
                <c:pt idx="76">
                  <c:v>7</c:v>
                </c:pt>
                <c:pt idx="77">
                  <c:v>10</c:v>
                </c:pt>
                <c:pt idx="78">
                  <c:v>1</c:v>
                </c:pt>
                <c:pt idx="79">
                  <c:v>1</c:v>
                </c:pt>
                <c:pt idx="80">
                  <c:v>10</c:v>
                </c:pt>
                <c:pt idx="81">
                  <c:v>6</c:v>
                </c:pt>
                <c:pt idx="82">
                  <c:v>5</c:v>
                </c:pt>
                <c:pt idx="83">
                  <c:v>2</c:v>
                </c:pt>
                <c:pt idx="84">
                  <c:v>2</c:v>
                </c:pt>
                <c:pt idx="85">
                  <c:v>15</c:v>
                </c:pt>
                <c:pt idx="86">
                  <c:v>2</c:v>
                </c:pt>
                <c:pt idx="87">
                  <c:v>14</c:v>
                </c:pt>
                <c:pt idx="88">
                  <c:v>13</c:v>
                </c:pt>
                <c:pt idx="89">
                  <c:v>7</c:v>
                </c:pt>
                <c:pt idx="90">
                  <c:v>9</c:v>
                </c:pt>
                <c:pt idx="91">
                  <c:v>7</c:v>
                </c:pt>
                <c:pt idx="92">
                  <c:v>9</c:v>
                </c:pt>
                <c:pt idx="93">
                  <c:v>10</c:v>
                </c:pt>
                <c:pt idx="94">
                  <c:v>5</c:v>
                </c:pt>
                <c:pt idx="95">
                  <c:v>13</c:v>
                </c:pt>
                <c:pt idx="96">
                  <c:v>14</c:v>
                </c:pt>
                <c:pt idx="97">
                  <c:v>8</c:v>
                </c:pt>
                <c:pt idx="98">
                  <c:v>3</c:v>
                </c:pt>
                <c:pt idx="99">
                  <c:v>8</c:v>
                </c:pt>
                <c:pt idx="100">
                  <c:v>12</c:v>
                </c:pt>
                <c:pt idx="101">
                  <c:v>1</c:v>
                </c:pt>
                <c:pt idx="102">
                  <c:v>11</c:v>
                </c:pt>
                <c:pt idx="103">
                  <c:v>2</c:v>
                </c:pt>
                <c:pt idx="104">
                  <c:v>5</c:v>
                </c:pt>
                <c:pt idx="105">
                  <c:v>3</c:v>
                </c:pt>
                <c:pt idx="106">
                  <c:v>5</c:v>
                </c:pt>
                <c:pt idx="107">
                  <c:v>3</c:v>
                </c:pt>
                <c:pt idx="108">
                  <c:v>15</c:v>
                </c:pt>
                <c:pt idx="109">
                  <c:v>8</c:v>
                </c:pt>
                <c:pt idx="110">
                  <c:v>10</c:v>
                </c:pt>
                <c:pt idx="111">
                  <c:v>5</c:v>
                </c:pt>
                <c:pt idx="112">
                  <c:v>10</c:v>
                </c:pt>
                <c:pt idx="113">
                  <c:v>9</c:v>
                </c:pt>
                <c:pt idx="114">
                  <c:v>15</c:v>
                </c:pt>
                <c:pt idx="115">
                  <c:v>7</c:v>
                </c:pt>
                <c:pt idx="116">
                  <c:v>11</c:v>
                </c:pt>
                <c:pt idx="117">
                  <c:v>1</c:v>
                </c:pt>
                <c:pt idx="118">
                  <c:v>11</c:v>
                </c:pt>
                <c:pt idx="119">
                  <c:v>2</c:v>
                </c:pt>
                <c:pt idx="120">
                  <c:v>12</c:v>
                </c:pt>
                <c:pt idx="121">
                  <c:v>10</c:v>
                </c:pt>
                <c:pt idx="122">
                  <c:v>1</c:v>
                </c:pt>
                <c:pt idx="123">
                  <c:v>14</c:v>
                </c:pt>
                <c:pt idx="124">
                  <c:v>14</c:v>
                </c:pt>
                <c:pt idx="125">
                  <c:v>5</c:v>
                </c:pt>
                <c:pt idx="126">
                  <c:v>6</c:v>
                </c:pt>
                <c:pt idx="127">
                  <c:v>3</c:v>
                </c:pt>
                <c:pt idx="128">
                  <c:v>13</c:v>
                </c:pt>
                <c:pt idx="129">
                  <c:v>13</c:v>
                </c:pt>
                <c:pt idx="130">
                  <c:v>4</c:v>
                </c:pt>
                <c:pt idx="131">
                  <c:v>10</c:v>
                </c:pt>
                <c:pt idx="132">
                  <c:v>9</c:v>
                </c:pt>
                <c:pt idx="133">
                  <c:v>1</c:v>
                </c:pt>
                <c:pt idx="134">
                  <c:v>1</c:v>
                </c:pt>
                <c:pt idx="135">
                  <c:v>3</c:v>
                </c:pt>
                <c:pt idx="136">
                  <c:v>4</c:v>
                </c:pt>
                <c:pt idx="137">
                  <c:v>13</c:v>
                </c:pt>
                <c:pt idx="138">
                  <c:v>12</c:v>
                </c:pt>
                <c:pt idx="139">
                  <c:v>4</c:v>
                </c:pt>
                <c:pt idx="140">
                  <c:v>12</c:v>
                </c:pt>
                <c:pt idx="141">
                  <c:v>10</c:v>
                </c:pt>
                <c:pt idx="142">
                  <c:v>2</c:v>
                </c:pt>
                <c:pt idx="143">
                  <c:v>11</c:v>
                </c:pt>
                <c:pt idx="144">
                  <c:v>6</c:v>
                </c:pt>
                <c:pt idx="145">
                  <c:v>11</c:v>
                </c:pt>
                <c:pt idx="146">
                  <c:v>11</c:v>
                </c:pt>
                <c:pt idx="147">
                  <c:v>12</c:v>
                </c:pt>
                <c:pt idx="148">
                  <c:v>8</c:v>
                </c:pt>
                <c:pt idx="149">
                  <c:v>7</c:v>
                </c:pt>
                <c:pt idx="150">
                  <c:v>15</c:v>
                </c:pt>
                <c:pt idx="151">
                  <c:v>14</c:v>
                </c:pt>
                <c:pt idx="152">
                  <c:v>6</c:v>
                </c:pt>
                <c:pt idx="153">
                  <c:v>5</c:v>
                </c:pt>
                <c:pt idx="154">
                  <c:v>10</c:v>
                </c:pt>
                <c:pt idx="155">
                  <c:v>9</c:v>
                </c:pt>
                <c:pt idx="156">
                  <c:v>13</c:v>
                </c:pt>
                <c:pt idx="157">
                  <c:v>4</c:v>
                </c:pt>
                <c:pt idx="158">
                  <c:v>5</c:v>
                </c:pt>
                <c:pt idx="159">
                  <c:v>13</c:v>
                </c:pt>
                <c:pt idx="160">
                  <c:v>8</c:v>
                </c:pt>
                <c:pt idx="161">
                  <c:v>11</c:v>
                </c:pt>
                <c:pt idx="162">
                  <c:v>13</c:v>
                </c:pt>
                <c:pt idx="163">
                  <c:v>9</c:v>
                </c:pt>
                <c:pt idx="164">
                  <c:v>9</c:v>
                </c:pt>
                <c:pt idx="165">
                  <c:v>11</c:v>
                </c:pt>
                <c:pt idx="166">
                  <c:v>14</c:v>
                </c:pt>
                <c:pt idx="167">
                  <c:v>13</c:v>
                </c:pt>
                <c:pt idx="168">
                  <c:v>7</c:v>
                </c:pt>
                <c:pt idx="169">
                  <c:v>2</c:v>
                </c:pt>
                <c:pt idx="170">
                  <c:v>9</c:v>
                </c:pt>
                <c:pt idx="171">
                  <c:v>12</c:v>
                </c:pt>
                <c:pt idx="172">
                  <c:v>5</c:v>
                </c:pt>
                <c:pt idx="173">
                  <c:v>8</c:v>
                </c:pt>
                <c:pt idx="174">
                  <c:v>3</c:v>
                </c:pt>
                <c:pt idx="175">
                  <c:v>9</c:v>
                </c:pt>
                <c:pt idx="176">
                  <c:v>4</c:v>
                </c:pt>
                <c:pt idx="177">
                  <c:v>5</c:v>
                </c:pt>
                <c:pt idx="178">
                  <c:v>14</c:v>
                </c:pt>
                <c:pt idx="179">
                  <c:v>5</c:v>
                </c:pt>
                <c:pt idx="180">
                  <c:v>10</c:v>
                </c:pt>
                <c:pt idx="181">
                  <c:v>15</c:v>
                </c:pt>
                <c:pt idx="182">
                  <c:v>6</c:v>
                </c:pt>
                <c:pt idx="183">
                  <c:v>7</c:v>
                </c:pt>
                <c:pt idx="184">
                  <c:v>13</c:v>
                </c:pt>
                <c:pt idx="185">
                  <c:v>8</c:v>
                </c:pt>
                <c:pt idx="186">
                  <c:v>10</c:v>
                </c:pt>
                <c:pt idx="187">
                  <c:v>10</c:v>
                </c:pt>
                <c:pt idx="188">
                  <c:v>3</c:v>
                </c:pt>
                <c:pt idx="189">
                  <c:v>12</c:v>
                </c:pt>
                <c:pt idx="190">
                  <c:v>8</c:v>
                </c:pt>
                <c:pt idx="191">
                  <c:v>14</c:v>
                </c:pt>
                <c:pt idx="192">
                  <c:v>5</c:v>
                </c:pt>
                <c:pt idx="193">
                  <c:v>10</c:v>
                </c:pt>
                <c:pt idx="194">
                  <c:v>14</c:v>
                </c:pt>
                <c:pt idx="195">
                  <c:v>13</c:v>
                </c:pt>
                <c:pt idx="196">
                  <c:v>13</c:v>
                </c:pt>
                <c:pt idx="197">
                  <c:v>6</c:v>
                </c:pt>
                <c:pt idx="198">
                  <c:v>14</c:v>
                </c:pt>
                <c:pt idx="199">
                  <c:v>12</c:v>
                </c:pt>
              </c:numCache>
            </c:numRef>
          </c:xVal>
          <c:yVal>
            <c:numRef>
              <c:f>'Task 1.1'!$B$35:$B$234</c:f>
              <c:numCache>
                <c:formatCode>0.0</c:formatCode>
                <c:ptCount val="200"/>
                <c:pt idx="0">
                  <c:v>10.5</c:v>
                </c:pt>
                <c:pt idx="1">
                  <c:v>11.850000000000001</c:v>
                </c:pt>
                <c:pt idx="2">
                  <c:v>10.050000000000001</c:v>
                </c:pt>
                <c:pt idx="3">
                  <c:v>9.9</c:v>
                </c:pt>
                <c:pt idx="4">
                  <c:v>10.649999999999999</c:v>
                </c:pt>
                <c:pt idx="5">
                  <c:v>12.149999999999999</c:v>
                </c:pt>
                <c:pt idx="6">
                  <c:v>12.600000000000001</c:v>
                </c:pt>
                <c:pt idx="7">
                  <c:v>10.8</c:v>
                </c:pt>
                <c:pt idx="8">
                  <c:v>8.3999999999999986</c:v>
                </c:pt>
                <c:pt idx="9">
                  <c:v>10.350000000000001</c:v>
                </c:pt>
                <c:pt idx="10">
                  <c:v>13.950000000000001</c:v>
                </c:pt>
                <c:pt idx="11">
                  <c:v>11.100000000000001</c:v>
                </c:pt>
                <c:pt idx="12">
                  <c:v>13.5</c:v>
                </c:pt>
                <c:pt idx="13">
                  <c:v>10.5</c:v>
                </c:pt>
                <c:pt idx="14">
                  <c:v>9.3000000000000007</c:v>
                </c:pt>
                <c:pt idx="15">
                  <c:v>13.350000000000001</c:v>
                </c:pt>
                <c:pt idx="16">
                  <c:v>6.4499999999999993</c:v>
                </c:pt>
                <c:pt idx="17">
                  <c:v>12.899999999999999</c:v>
                </c:pt>
                <c:pt idx="18">
                  <c:v>9.3000000000000007</c:v>
                </c:pt>
                <c:pt idx="19">
                  <c:v>12.149999999999999</c:v>
                </c:pt>
                <c:pt idx="20">
                  <c:v>13.5</c:v>
                </c:pt>
                <c:pt idx="21">
                  <c:v>10.050000000000001</c:v>
                </c:pt>
                <c:pt idx="22">
                  <c:v>8.6999999999999993</c:v>
                </c:pt>
                <c:pt idx="23">
                  <c:v>11.100000000000001</c:v>
                </c:pt>
                <c:pt idx="24">
                  <c:v>11.25</c:v>
                </c:pt>
                <c:pt idx="25">
                  <c:v>14.700000000000001</c:v>
                </c:pt>
                <c:pt idx="26">
                  <c:v>11.55</c:v>
                </c:pt>
                <c:pt idx="27">
                  <c:v>10.050000000000001</c:v>
                </c:pt>
                <c:pt idx="28">
                  <c:v>12</c:v>
                </c:pt>
                <c:pt idx="29">
                  <c:v>11.100000000000001</c:v>
                </c:pt>
                <c:pt idx="30">
                  <c:v>10.350000000000001</c:v>
                </c:pt>
                <c:pt idx="31">
                  <c:v>12.600000000000001</c:v>
                </c:pt>
                <c:pt idx="32">
                  <c:v>12.600000000000001</c:v>
                </c:pt>
                <c:pt idx="33">
                  <c:v>12.600000000000001</c:v>
                </c:pt>
                <c:pt idx="34">
                  <c:v>10.8</c:v>
                </c:pt>
                <c:pt idx="35">
                  <c:v>11.850000000000001</c:v>
                </c:pt>
                <c:pt idx="36">
                  <c:v>11.850000000000001</c:v>
                </c:pt>
                <c:pt idx="37">
                  <c:v>12</c:v>
                </c:pt>
                <c:pt idx="38">
                  <c:v>13.5</c:v>
                </c:pt>
                <c:pt idx="39">
                  <c:v>10.5</c:v>
                </c:pt>
                <c:pt idx="40">
                  <c:v>10.8</c:v>
                </c:pt>
                <c:pt idx="41">
                  <c:v>13.5</c:v>
                </c:pt>
                <c:pt idx="42">
                  <c:v>11.850000000000001</c:v>
                </c:pt>
                <c:pt idx="43">
                  <c:v>9.75</c:v>
                </c:pt>
                <c:pt idx="44">
                  <c:v>11.399999999999999</c:v>
                </c:pt>
                <c:pt idx="45">
                  <c:v>10.649999999999999</c:v>
                </c:pt>
                <c:pt idx="46">
                  <c:v>9.1499999999999986</c:v>
                </c:pt>
                <c:pt idx="47">
                  <c:v>11.399999999999999</c:v>
                </c:pt>
                <c:pt idx="48">
                  <c:v>12.600000000000001</c:v>
                </c:pt>
                <c:pt idx="49">
                  <c:v>11.25</c:v>
                </c:pt>
                <c:pt idx="50">
                  <c:v>12</c:v>
                </c:pt>
                <c:pt idx="51">
                  <c:v>11.100000000000001</c:v>
                </c:pt>
                <c:pt idx="52">
                  <c:v>11.850000000000001</c:v>
                </c:pt>
                <c:pt idx="53">
                  <c:v>13.950000000000001</c:v>
                </c:pt>
                <c:pt idx="54">
                  <c:v>12.899999999999999</c:v>
                </c:pt>
                <c:pt idx="55">
                  <c:v>10.5</c:v>
                </c:pt>
                <c:pt idx="56">
                  <c:v>12.299999999999999</c:v>
                </c:pt>
                <c:pt idx="57">
                  <c:v>12.600000000000001</c:v>
                </c:pt>
                <c:pt idx="58">
                  <c:v>13.350000000000001</c:v>
                </c:pt>
                <c:pt idx="59">
                  <c:v>10.649999999999999</c:v>
                </c:pt>
                <c:pt idx="60">
                  <c:v>11.25</c:v>
                </c:pt>
                <c:pt idx="61">
                  <c:v>12.149999999999999</c:v>
                </c:pt>
                <c:pt idx="62">
                  <c:v>10.8</c:v>
                </c:pt>
                <c:pt idx="63">
                  <c:v>11.25</c:v>
                </c:pt>
                <c:pt idx="64">
                  <c:v>13.950000000000001</c:v>
                </c:pt>
                <c:pt idx="65">
                  <c:v>12.600000000000001</c:v>
                </c:pt>
                <c:pt idx="66">
                  <c:v>12.299999999999999</c:v>
                </c:pt>
                <c:pt idx="67">
                  <c:v>9.3000000000000007</c:v>
                </c:pt>
                <c:pt idx="68">
                  <c:v>11.100000000000001</c:v>
                </c:pt>
                <c:pt idx="69">
                  <c:v>12.299999999999999</c:v>
                </c:pt>
                <c:pt idx="70">
                  <c:v>11.55</c:v>
                </c:pt>
                <c:pt idx="71">
                  <c:v>11.100000000000001</c:v>
                </c:pt>
                <c:pt idx="72">
                  <c:v>12</c:v>
                </c:pt>
                <c:pt idx="73">
                  <c:v>11.25</c:v>
                </c:pt>
                <c:pt idx="74">
                  <c:v>12.600000000000001</c:v>
                </c:pt>
                <c:pt idx="75">
                  <c:v>11.399999999999999</c:v>
                </c:pt>
                <c:pt idx="76">
                  <c:v>12.299999999999999</c:v>
                </c:pt>
                <c:pt idx="77">
                  <c:v>12.149999999999999</c:v>
                </c:pt>
                <c:pt idx="78">
                  <c:v>10.5</c:v>
                </c:pt>
                <c:pt idx="79">
                  <c:v>9.8999999999999986</c:v>
                </c:pt>
                <c:pt idx="80">
                  <c:v>10.649999999999999</c:v>
                </c:pt>
                <c:pt idx="81">
                  <c:v>12.75</c:v>
                </c:pt>
                <c:pt idx="82">
                  <c:v>9</c:v>
                </c:pt>
                <c:pt idx="83">
                  <c:v>9.75</c:v>
                </c:pt>
                <c:pt idx="84">
                  <c:v>10.050000000000001</c:v>
                </c:pt>
                <c:pt idx="85">
                  <c:v>12.299999999999999</c:v>
                </c:pt>
                <c:pt idx="86">
                  <c:v>12</c:v>
                </c:pt>
                <c:pt idx="87">
                  <c:v>12.149999999999999</c:v>
                </c:pt>
                <c:pt idx="88">
                  <c:v>11.55</c:v>
                </c:pt>
                <c:pt idx="89">
                  <c:v>12.299999999999999</c:v>
                </c:pt>
                <c:pt idx="90">
                  <c:v>10.050000000000001</c:v>
                </c:pt>
                <c:pt idx="91">
                  <c:v>10.8</c:v>
                </c:pt>
                <c:pt idx="92">
                  <c:v>12</c:v>
                </c:pt>
                <c:pt idx="93">
                  <c:v>12</c:v>
                </c:pt>
                <c:pt idx="94">
                  <c:v>9.3000000000000007</c:v>
                </c:pt>
                <c:pt idx="95">
                  <c:v>12.299999999999999</c:v>
                </c:pt>
                <c:pt idx="96">
                  <c:v>12.899999999999999</c:v>
                </c:pt>
                <c:pt idx="97">
                  <c:v>9.75</c:v>
                </c:pt>
                <c:pt idx="98">
                  <c:v>12</c:v>
                </c:pt>
                <c:pt idx="99">
                  <c:v>13.5</c:v>
                </c:pt>
                <c:pt idx="100">
                  <c:v>11.850000000000001</c:v>
                </c:pt>
                <c:pt idx="101">
                  <c:v>10.649999999999999</c:v>
                </c:pt>
                <c:pt idx="102">
                  <c:v>13.350000000000001</c:v>
                </c:pt>
                <c:pt idx="103">
                  <c:v>12</c:v>
                </c:pt>
                <c:pt idx="104">
                  <c:v>8.25</c:v>
                </c:pt>
                <c:pt idx="105">
                  <c:v>11.25</c:v>
                </c:pt>
                <c:pt idx="106">
                  <c:v>8.6999999999999993</c:v>
                </c:pt>
                <c:pt idx="107">
                  <c:v>11.399999999999999</c:v>
                </c:pt>
                <c:pt idx="108">
                  <c:v>11.100000000000001</c:v>
                </c:pt>
                <c:pt idx="109">
                  <c:v>12.600000000000001</c:v>
                </c:pt>
                <c:pt idx="110">
                  <c:v>11.399999999999999</c:v>
                </c:pt>
                <c:pt idx="111">
                  <c:v>10.8</c:v>
                </c:pt>
                <c:pt idx="112">
                  <c:v>10.8</c:v>
                </c:pt>
                <c:pt idx="113">
                  <c:v>11.399999999999999</c:v>
                </c:pt>
                <c:pt idx="114">
                  <c:v>14.100000000000001</c:v>
                </c:pt>
                <c:pt idx="115">
                  <c:v>12.299999999999999</c:v>
                </c:pt>
                <c:pt idx="116">
                  <c:v>12.149999999999999</c:v>
                </c:pt>
                <c:pt idx="117">
                  <c:v>10.5</c:v>
                </c:pt>
                <c:pt idx="118">
                  <c:v>13.350000000000001</c:v>
                </c:pt>
                <c:pt idx="119">
                  <c:v>10.8</c:v>
                </c:pt>
                <c:pt idx="120">
                  <c:v>14.850000000000001</c:v>
                </c:pt>
                <c:pt idx="121">
                  <c:v>11.399999999999999</c:v>
                </c:pt>
                <c:pt idx="122">
                  <c:v>11.25</c:v>
                </c:pt>
                <c:pt idx="123">
                  <c:v>14.100000000000001</c:v>
                </c:pt>
                <c:pt idx="124">
                  <c:v>10.8</c:v>
                </c:pt>
                <c:pt idx="125">
                  <c:v>9.8999999999999986</c:v>
                </c:pt>
                <c:pt idx="126">
                  <c:v>11.399999999999999</c:v>
                </c:pt>
                <c:pt idx="127">
                  <c:v>10.649999999999999</c:v>
                </c:pt>
                <c:pt idx="128">
                  <c:v>11.25</c:v>
                </c:pt>
                <c:pt idx="129">
                  <c:v>10.649999999999999</c:v>
                </c:pt>
                <c:pt idx="130">
                  <c:v>9.3000000000000007</c:v>
                </c:pt>
                <c:pt idx="131">
                  <c:v>11.850000000000001</c:v>
                </c:pt>
                <c:pt idx="132">
                  <c:v>12</c:v>
                </c:pt>
                <c:pt idx="133">
                  <c:v>10.8</c:v>
                </c:pt>
                <c:pt idx="134">
                  <c:v>11.100000000000001</c:v>
                </c:pt>
                <c:pt idx="135">
                  <c:v>12.149999999999999</c:v>
                </c:pt>
                <c:pt idx="136">
                  <c:v>11.55</c:v>
                </c:pt>
                <c:pt idx="137">
                  <c:v>11.399999999999999</c:v>
                </c:pt>
                <c:pt idx="138">
                  <c:v>12.149999999999999</c:v>
                </c:pt>
                <c:pt idx="139">
                  <c:v>9.8999999999999986</c:v>
                </c:pt>
                <c:pt idx="140">
                  <c:v>11.850000000000001</c:v>
                </c:pt>
                <c:pt idx="141">
                  <c:v>14.25</c:v>
                </c:pt>
                <c:pt idx="142">
                  <c:v>11.850000000000001</c:v>
                </c:pt>
                <c:pt idx="143">
                  <c:v>10.8</c:v>
                </c:pt>
                <c:pt idx="144">
                  <c:v>12.75</c:v>
                </c:pt>
                <c:pt idx="145">
                  <c:v>12.299999999999999</c:v>
                </c:pt>
                <c:pt idx="146">
                  <c:v>11.55</c:v>
                </c:pt>
                <c:pt idx="147">
                  <c:v>12.149999999999999</c:v>
                </c:pt>
                <c:pt idx="148">
                  <c:v>10.5</c:v>
                </c:pt>
                <c:pt idx="149">
                  <c:v>11.399999999999999</c:v>
                </c:pt>
                <c:pt idx="150">
                  <c:v>11.850000000000001</c:v>
                </c:pt>
                <c:pt idx="151">
                  <c:v>13.200000000000001</c:v>
                </c:pt>
                <c:pt idx="152">
                  <c:v>12.600000000000001</c:v>
                </c:pt>
                <c:pt idx="153">
                  <c:v>9.75</c:v>
                </c:pt>
                <c:pt idx="154">
                  <c:v>14.850000000000001</c:v>
                </c:pt>
                <c:pt idx="155">
                  <c:v>13.200000000000001</c:v>
                </c:pt>
                <c:pt idx="156">
                  <c:v>10.8</c:v>
                </c:pt>
                <c:pt idx="157">
                  <c:v>12.75</c:v>
                </c:pt>
                <c:pt idx="158">
                  <c:v>10.350000000000001</c:v>
                </c:pt>
                <c:pt idx="159">
                  <c:v>10.8</c:v>
                </c:pt>
                <c:pt idx="160">
                  <c:v>10.050000000000001</c:v>
                </c:pt>
                <c:pt idx="161">
                  <c:v>10.649999999999999</c:v>
                </c:pt>
                <c:pt idx="162">
                  <c:v>13.200000000000001</c:v>
                </c:pt>
                <c:pt idx="163">
                  <c:v>10.649999999999999</c:v>
                </c:pt>
                <c:pt idx="164">
                  <c:v>11.55</c:v>
                </c:pt>
                <c:pt idx="165">
                  <c:v>12</c:v>
                </c:pt>
                <c:pt idx="166">
                  <c:v>11.399999999999999</c:v>
                </c:pt>
                <c:pt idx="167">
                  <c:v>11.850000000000001</c:v>
                </c:pt>
                <c:pt idx="168">
                  <c:v>9.75</c:v>
                </c:pt>
                <c:pt idx="169">
                  <c:v>10.649999999999999</c:v>
                </c:pt>
                <c:pt idx="170">
                  <c:v>12</c:v>
                </c:pt>
                <c:pt idx="171">
                  <c:v>11.399999999999999</c:v>
                </c:pt>
                <c:pt idx="172">
                  <c:v>11.55</c:v>
                </c:pt>
                <c:pt idx="173">
                  <c:v>12.899999999999999</c:v>
                </c:pt>
                <c:pt idx="174">
                  <c:v>9</c:v>
                </c:pt>
                <c:pt idx="175">
                  <c:v>11.100000000000001</c:v>
                </c:pt>
                <c:pt idx="176">
                  <c:v>9</c:v>
                </c:pt>
                <c:pt idx="177">
                  <c:v>12.299999999999999</c:v>
                </c:pt>
                <c:pt idx="178">
                  <c:v>12.149999999999999</c:v>
                </c:pt>
                <c:pt idx="179">
                  <c:v>12.299999999999999</c:v>
                </c:pt>
                <c:pt idx="180">
                  <c:v>12.600000000000001</c:v>
                </c:pt>
                <c:pt idx="181">
                  <c:v>11.399999999999999</c:v>
                </c:pt>
                <c:pt idx="182">
                  <c:v>10.649999999999999</c:v>
                </c:pt>
                <c:pt idx="183">
                  <c:v>13.200000000000001</c:v>
                </c:pt>
                <c:pt idx="184">
                  <c:v>11.25</c:v>
                </c:pt>
                <c:pt idx="185">
                  <c:v>13.200000000000001</c:v>
                </c:pt>
                <c:pt idx="186">
                  <c:v>10.649999999999999</c:v>
                </c:pt>
                <c:pt idx="187">
                  <c:v>11.399999999999999</c:v>
                </c:pt>
                <c:pt idx="188">
                  <c:v>10.649999999999999</c:v>
                </c:pt>
                <c:pt idx="189">
                  <c:v>12</c:v>
                </c:pt>
                <c:pt idx="190">
                  <c:v>9.1499999999999986</c:v>
                </c:pt>
                <c:pt idx="191">
                  <c:v>10.649999999999999</c:v>
                </c:pt>
                <c:pt idx="192">
                  <c:v>12</c:v>
                </c:pt>
                <c:pt idx="193">
                  <c:v>10.8</c:v>
                </c:pt>
                <c:pt idx="194">
                  <c:v>11.850000000000001</c:v>
                </c:pt>
                <c:pt idx="195">
                  <c:v>12.75</c:v>
                </c:pt>
                <c:pt idx="196">
                  <c:v>13.200000000000001</c:v>
                </c:pt>
                <c:pt idx="197">
                  <c:v>9.75</c:v>
                </c:pt>
                <c:pt idx="198">
                  <c:v>11.850000000000001</c:v>
                </c:pt>
                <c:pt idx="199">
                  <c:v>13.5</c:v>
                </c:pt>
              </c:numCache>
            </c:numRef>
          </c:yVal>
          <c:smooth val="0"/>
          <c:extLst>
            <c:ext xmlns:c16="http://schemas.microsoft.com/office/drawing/2014/chart" uri="{C3380CC4-5D6E-409C-BE32-E72D297353CC}">
              <c16:uniqueId val="{00000000-0563-4D4E-8713-074B394B8789}"/>
            </c:ext>
          </c:extLst>
        </c:ser>
        <c:dLbls>
          <c:showLegendKey val="0"/>
          <c:showVal val="0"/>
          <c:showCatName val="0"/>
          <c:showSerName val="0"/>
          <c:showPercent val="0"/>
          <c:showBubbleSize val="0"/>
        </c:dLbls>
        <c:axId val="1271830448"/>
        <c:axId val="1717306224"/>
      </c:scatterChart>
      <c:valAx>
        <c:axId val="1271830448"/>
        <c:scaling>
          <c:orientation val="minMax"/>
        </c:scaling>
        <c:delete val="0"/>
        <c:axPos val="b"/>
        <c:majorGridlines>
          <c:spPr>
            <a:ln w="9525" cap="flat" cmpd="sng" algn="ctr">
              <a:solidFill>
                <a:schemeClr val="dk1">
                  <a:lumMod val="15000"/>
                  <a:lumOff val="8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dk1">
                        <a:lumMod val="50000"/>
                        <a:lumOff val="50000"/>
                      </a:schemeClr>
                    </a:solidFill>
                    <a:latin typeface="+mn-lt"/>
                    <a:ea typeface="+mn-ea"/>
                    <a:cs typeface="+mn-cs"/>
                  </a:defRPr>
                </a:pPr>
                <a:r>
                  <a:rPr lang="en-GB"/>
                  <a:t>Loyalty</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50000"/>
                      <a:lumOff val="50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50000"/>
                    <a:lumOff val="50000"/>
                  </a:schemeClr>
                </a:solidFill>
                <a:latin typeface="+mn-lt"/>
                <a:ea typeface="+mn-ea"/>
                <a:cs typeface="+mn-cs"/>
              </a:defRPr>
            </a:pPr>
            <a:endParaRPr lang="en-US"/>
          </a:p>
        </c:txPr>
        <c:crossAx val="1717306224"/>
        <c:crosses val="autoZero"/>
        <c:crossBetween val="midCat"/>
      </c:valAx>
      <c:valAx>
        <c:axId val="1717306224"/>
        <c:scaling>
          <c:orientation val="minMax"/>
        </c:scaling>
        <c:delete val="0"/>
        <c:axPos val="l"/>
        <c:majorGridlines>
          <c:spPr>
            <a:ln w="9525" cap="flat" cmpd="sng" algn="ctr">
              <a:solidFill>
                <a:schemeClr val="dk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50000"/>
                        <a:lumOff val="50000"/>
                      </a:schemeClr>
                    </a:solidFill>
                    <a:latin typeface="+mn-lt"/>
                    <a:ea typeface="+mn-ea"/>
                    <a:cs typeface="+mn-cs"/>
                  </a:defRPr>
                </a:pPr>
                <a:r>
                  <a:rPr lang="en-GB" sz="800" b="1" i="0" u="none" strike="noStrike" kern="1200" baseline="0">
                    <a:solidFill>
                      <a:sysClr val="windowText" lastClr="000000">
                        <a:lumMod val="50000"/>
                        <a:lumOff val="50000"/>
                      </a:sysClr>
                    </a:solidFill>
                  </a:rPr>
                  <a:t>Order_Qty</a:t>
                </a:r>
                <a:endParaRPr lang="en-GB"/>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50000"/>
                      <a:lumOff val="50000"/>
                    </a:schemeClr>
                  </a:solidFill>
                  <a:latin typeface="+mn-lt"/>
                  <a:ea typeface="+mn-ea"/>
                  <a:cs typeface="+mn-cs"/>
                </a:defRPr>
              </a:pPr>
              <a:endParaRPr lang="en-GB"/>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50000"/>
                    <a:lumOff val="50000"/>
                  </a:schemeClr>
                </a:solidFill>
                <a:latin typeface="+mn-lt"/>
                <a:ea typeface="+mn-ea"/>
                <a:cs typeface="+mn-cs"/>
              </a:defRPr>
            </a:pPr>
            <a:endParaRPr lang="en-US"/>
          </a:p>
        </c:txPr>
        <c:crossAx val="1271830448"/>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100000">
          <a:schemeClr val="lt1">
            <a:lumMod val="95000"/>
          </a:schemeClr>
        </a:gs>
        <a:gs pos="43000">
          <a:schemeClr val="lt1"/>
        </a:gs>
      </a:gsLst>
      <a:path path="circle">
        <a:fillToRect l="50000" t="50000" r="50000" b="50000"/>
      </a:path>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70" baseline="0">
                <a:solidFill>
                  <a:schemeClr val="dk1">
                    <a:lumMod val="50000"/>
                    <a:lumOff val="50000"/>
                  </a:schemeClr>
                </a:solidFill>
                <a:latin typeface="+mn-lt"/>
                <a:ea typeface="+mn-ea"/>
                <a:cs typeface="+mn-cs"/>
              </a:defRPr>
            </a:pPr>
            <a:r>
              <a:rPr lang="en-GB"/>
              <a:t>Cust_Type Vs. </a:t>
            </a:r>
            <a:r>
              <a:rPr lang="en-GB" sz="1400" b="0" i="0" u="none" strike="noStrike" kern="1200" spc="70" baseline="0">
                <a:solidFill>
                  <a:sysClr val="windowText" lastClr="000000">
                    <a:lumMod val="50000"/>
                    <a:lumOff val="50000"/>
                  </a:sysClr>
                </a:solidFill>
              </a:rPr>
              <a:t>Order Quantity</a:t>
            </a:r>
            <a:endParaRPr lang="en-GB"/>
          </a:p>
        </c:rich>
      </c:tx>
      <c:overlay val="0"/>
      <c:spPr>
        <a:noFill/>
        <a:ln>
          <a:noFill/>
        </a:ln>
        <a:effectLst/>
      </c:spPr>
      <c:txPr>
        <a:bodyPr rot="0" spcFirstLastPara="1" vertOverflow="ellipsis" vert="horz" wrap="square" anchor="ctr" anchorCtr="1"/>
        <a:lstStyle/>
        <a:p>
          <a:pPr>
            <a:defRPr sz="1600" b="0" i="0" u="none" strike="noStrike" kern="1200" spc="70" baseline="0">
              <a:solidFill>
                <a:schemeClr val="dk1">
                  <a:lumMod val="50000"/>
                  <a:lumOff val="50000"/>
                </a:schemeClr>
              </a:solidFill>
              <a:latin typeface="+mn-lt"/>
              <a:ea typeface="+mn-ea"/>
              <a:cs typeface="+mn-cs"/>
            </a:defRPr>
          </a:pPr>
          <a:endParaRPr lang="en-GB"/>
        </a:p>
      </c:txPr>
    </c:title>
    <c:autoTitleDeleted val="0"/>
    <c:plotArea>
      <c:layout/>
      <c:scatterChart>
        <c:scatterStyle val="lineMarker"/>
        <c:varyColors val="0"/>
        <c:ser>
          <c:idx val="0"/>
          <c:order val="0"/>
          <c:tx>
            <c:strRef>
              <c:f>'Task 1.1'!$E$34</c:f>
              <c:strCache>
                <c:ptCount val="1"/>
                <c:pt idx="0">
                  <c:v>Order_Qty</c:v>
                </c:pt>
              </c:strCache>
            </c:strRef>
          </c:tx>
          <c:spPr>
            <a:ln w="25400">
              <a:noFill/>
            </a:ln>
            <a:effectLst/>
          </c:spPr>
          <c:marker>
            <c:symbol val="circle"/>
            <c:size val="4"/>
            <c:spPr>
              <a:solidFill>
                <a:schemeClr val="accent1"/>
              </a:solidFill>
              <a:ln w="9525" cap="flat" cmpd="sng" algn="ctr">
                <a:solidFill>
                  <a:schemeClr val="accent1"/>
                </a:solidFill>
                <a:round/>
              </a:ln>
              <a:effectLst/>
            </c:spPr>
          </c:marker>
          <c:trendline>
            <c:spPr>
              <a:ln w="25400" cap="rnd" cmpd="sng" algn="ctr">
                <a:solidFill>
                  <a:srgbClr val="FF0000"/>
                </a:solidFill>
                <a:prstDash val="dash"/>
                <a:round/>
              </a:ln>
              <a:effectLst/>
            </c:spPr>
            <c:trendlineType val="linear"/>
            <c:dispRSqr val="1"/>
            <c:dispEq val="1"/>
            <c:trendlineLbl>
              <c:layout>
                <c:manualLayout>
                  <c:x val="2.9520430015255125E-3"/>
                  <c:y val="0.21985150047550475"/>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dk1">
                          <a:lumMod val="50000"/>
                          <a:lumOff val="50000"/>
                        </a:schemeClr>
                      </a:solidFill>
                      <a:latin typeface="+mn-lt"/>
                      <a:ea typeface="+mn-ea"/>
                      <a:cs typeface="+mn-cs"/>
                    </a:defRPr>
                  </a:pPr>
                  <a:endParaRPr lang="en-US"/>
                </a:p>
              </c:txPr>
            </c:trendlineLbl>
          </c:trendline>
          <c:xVal>
            <c:numRef>
              <c:f>'Task 1.1'!$D$35:$D$234</c:f>
              <c:numCache>
                <c:formatCode>0</c:formatCode>
                <c:ptCount val="200"/>
                <c:pt idx="0">
                  <c:v>0</c:v>
                </c:pt>
                <c:pt idx="1">
                  <c:v>1</c:v>
                </c:pt>
                <c:pt idx="2">
                  <c:v>0</c:v>
                </c:pt>
                <c:pt idx="3">
                  <c:v>0</c:v>
                </c:pt>
                <c:pt idx="4">
                  <c:v>1</c:v>
                </c:pt>
                <c:pt idx="5">
                  <c:v>0</c:v>
                </c:pt>
                <c:pt idx="6">
                  <c:v>1</c:v>
                </c:pt>
                <c:pt idx="7">
                  <c:v>0</c:v>
                </c:pt>
                <c:pt idx="8">
                  <c:v>1</c:v>
                </c:pt>
                <c:pt idx="9">
                  <c:v>1</c:v>
                </c:pt>
                <c:pt idx="10">
                  <c:v>0</c:v>
                </c:pt>
                <c:pt idx="11">
                  <c:v>1</c:v>
                </c:pt>
                <c:pt idx="12">
                  <c:v>1</c:v>
                </c:pt>
                <c:pt idx="13">
                  <c:v>0</c:v>
                </c:pt>
                <c:pt idx="14">
                  <c:v>1</c:v>
                </c:pt>
                <c:pt idx="15">
                  <c:v>0</c:v>
                </c:pt>
                <c:pt idx="16">
                  <c:v>1</c:v>
                </c:pt>
                <c:pt idx="17">
                  <c:v>0</c:v>
                </c:pt>
                <c:pt idx="18">
                  <c:v>0</c:v>
                </c:pt>
                <c:pt idx="19">
                  <c:v>0</c:v>
                </c:pt>
                <c:pt idx="20">
                  <c:v>0</c:v>
                </c:pt>
                <c:pt idx="21">
                  <c:v>0</c:v>
                </c:pt>
                <c:pt idx="22">
                  <c:v>0</c:v>
                </c:pt>
                <c:pt idx="23">
                  <c:v>1</c:v>
                </c:pt>
                <c:pt idx="24">
                  <c:v>1</c:v>
                </c:pt>
                <c:pt idx="25">
                  <c:v>0</c:v>
                </c:pt>
                <c:pt idx="26">
                  <c:v>0</c:v>
                </c:pt>
                <c:pt idx="27">
                  <c:v>0</c:v>
                </c:pt>
                <c:pt idx="28">
                  <c:v>0</c:v>
                </c:pt>
                <c:pt idx="29">
                  <c:v>0</c:v>
                </c:pt>
                <c:pt idx="30">
                  <c:v>1</c:v>
                </c:pt>
                <c:pt idx="31">
                  <c:v>0</c:v>
                </c:pt>
                <c:pt idx="32">
                  <c:v>0</c:v>
                </c:pt>
                <c:pt idx="33">
                  <c:v>1</c:v>
                </c:pt>
                <c:pt idx="34">
                  <c:v>1</c:v>
                </c:pt>
                <c:pt idx="35">
                  <c:v>0</c:v>
                </c:pt>
                <c:pt idx="36">
                  <c:v>1</c:v>
                </c:pt>
                <c:pt idx="37">
                  <c:v>0</c:v>
                </c:pt>
                <c:pt idx="38">
                  <c:v>0</c:v>
                </c:pt>
                <c:pt idx="39">
                  <c:v>1</c:v>
                </c:pt>
                <c:pt idx="40">
                  <c:v>0</c:v>
                </c:pt>
                <c:pt idx="41">
                  <c:v>1</c:v>
                </c:pt>
                <c:pt idx="42">
                  <c:v>1</c:v>
                </c:pt>
                <c:pt idx="43">
                  <c:v>1</c:v>
                </c:pt>
                <c:pt idx="44">
                  <c:v>0</c:v>
                </c:pt>
                <c:pt idx="45">
                  <c:v>0</c:v>
                </c:pt>
                <c:pt idx="46">
                  <c:v>1</c:v>
                </c:pt>
                <c:pt idx="47">
                  <c:v>1</c:v>
                </c:pt>
                <c:pt idx="48">
                  <c:v>0</c:v>
                </c:pt>
                <c:pt idx="49">
                  <c:v>1</c:v>
                </c:pt>
                <c:pt idx="50">
                  <c:v>1</c:v>
                </c:pt>
                <c:pt idx="51">
                  <c:v>0</c:v>
                </c:pt>
                <c:pt idx="52">
                  <c:v>1</c:v>
                </c:pt>
                <c:pt idx="53">
                  <c:v>1</c:v>
                </c:pt>
                <c:pt idx="54">
                  <c:v>0</c:v>
                </c:pt>
                <c:pt idx="55">
                  <c:v>0</c:v>
                </c:pt>
                <c:pt idx="56">
                  <c:v>0</c:v>
                </c:pt>
                <c:pt idx="57">
                  <c:v>1</c:v>
                </c:pt>
                <c:pt idx="58">
                  <c:v>0</c:v>
                </c:pt>
                <c:pt idx="59">
                  <c:v>0</c:v>
                </c:pt>
                <c:pt idx="60">
                  <c:v>1</c:v>
                </c:pt>
                <c:pt idx="61">
                  <c:v>1</c:v>
                </c:pt>
                <c:pt idx="62">
                  <c:v>0</c:v>
                </c:pt>
                <c:pt idx="63">
                  <c:v>1</c:v>
                </c:pt>
                <c:pt idx="64">
                  <c:v>1</c:v>
                </c:pt>
                <c:pt idx="65">
                  <c:v>1</c:v>
                </c:pt>
                <c:pt idx="66">
                  <c:v>0</c:v>
                </c:pt>
                <c:pt idx="67">
                  <c:v>1</c:v>
                </c:pt>
                <c:pt idx="68">
                  <c:v>0</c:v>
                </c:pt>
                <c:pt idx="69">
                  <c:v>1</c:v>
                </c:pt>
                <c:pt idx="70">
                  <c:v>0</c:v>
                </c:pt>
                <c:pt idx="71">
                  <c:v>1</c:v>
                </c:pt>
                <c:pt idx="72">
                  <c:v>1</c:v>
                </c:pt>
                <c:pt idx="73">
                  <c:v>0</c:v>
                </c:pt>
                <c:pt idx="74">
                  <c:v>1</c:v>
                </c:pt>
                <c:pt idx="75">
                  <c:v>1</c:v>
                </c:pt>
                <c:pt idx="76">
                  <c:v>1</c:v>
                </c:pt>
                <c:pt idx="77">
                  <c:v>0</c:v>
                </c:pt>
                <c:pt idx="78">
                  <c:v>1</c:v>
                </c:pt>
                <c:pt idx="79">
                  <c:v>1</c:v>
                </c:pt>
                <c:pt idx="80">
                  <c:v>0</c:v>
                </c:pt>
                <c:pt idx="81">
                  <c:v>0</c:v>
                </c:pt>
                <c:pt idx="82">
                  <c:v>0</c:v>
                </c:pt>
                <c:pt idx="83">
                  <c:v>1</c:v>
                </c:pt>
                <c:pt idx="84">
                  <c:v>0</c:v>
                </c:pt>
                <c:pt idx="85">
                  <c:v>1</c:v>
                </c:pt>
                <c:pt idx="86">
                  <c:v>0</c:v>
                </c:pt>
                <c:pt idx="87">
                  <c:v>1</c:v>
                </c:pt>
                <c:pt idx="88">
                  <c:v>0</c:v>
                </c:pt>
                <c:pt idx="89">
                  <c:v>1</c:v>
                </c:pt>
                <c:pt idx="90">
                  <c:v>0</c:v>
                </c:pt>
                <c:pt idx="91">
                  <c:v>1</c:v>
                </c:pt>
                <c:pt idx="92">
                  <c:v>0</c:v>
                </c:pt>
                <c:pt idx="93">
                  <c:v>0</c:v>
                </c:pt>
                <c:pt idx="94">
                  <c:v>1</c:v>
                </c:pt>
                <c:pt idx="95">
                  <c:v>1</c:v>
                </c:pt>
                <c:pt idx="96">
                  <c:v>1</c:v>
                </c:pt>
                <c:pt idx="97">
                  <c:v>0</c:v>
                </c:pt>
                <c:pt idx="98">
                  <c:v>1</c:v>
                </c:pt>
                <c:pt idx="99">
                  <c:v>0</c:v>
                </c:pt>
                <c:pt idx="100">
                  <c:v>1</c:v>
                </c:pt>
                <c:pt idx="101">
                  <c:v>0</c:v>
                </c:pt>
                <c:pt idx="102">
                  <c:v>1</c:v>
                </c:pt>
                <c:pt idx="103">
                  <c:v>0</c:v>
                </c:pt>
                <c:pt idx="104">
                  <c:v>0</c:v>
                </c:pt>
                <c:pt idx="105">
                  <c:v>0</c:v>
                </c:pt>
                <c:pt idx="106">
                  <c:v>1</c:v>
                </c:pt>
                <c:pt idx="107">
                  <c:v>1</c:v>
                </c:pt>
                <c:pt idx="108">
                  <c:v>0</c:v>
                </c:pt>
                <c:pt idx="109">
                  <c:v>1</c:v>
                </c:pt>
                <c:pt idx="110">
                  <c:v>1</c:v>
                </c:pt>
                <c:pt idx="111">
                  <c:v>0</c:v>
                </c:pt>
                <c:pt idx="112">
                  <c:v>0</c:v>
                </c:pt>
                <c:pt idx="113">
                  <c:v>1</c:v>
                </c:pt>
                <c:pt idx="114">
                  <c:v>1</c:v>
                </c:pt>
                <c:pt idx="115">
                  <c:v>1</c:v>
                </c:pt>
                <c:pt idx="116">
                  <c:v>0</c:v>
                </c:pt>
                <c:pt idx="117">
                  <c:v>1</c:v>
                </c:pt>
                <c:pt idx="118">
                  <c:v>0</c:v>
                </c:pt>
                <c:pt idx="119">
                  <c:v>1</c:v>
                </c:pt>
                <c:pt idx="120">
                  <c:v>1</c:v>
                </c:pt>
                <c:pt idx="121">
                  <c:v>1</c:v>
                </c:pt>
                <c:pt idx="122">
                  <c:v>1</c:v>
                </c:pt>
                <c:pt idx="123">
                  <c:v>0</c:v>
                </c:pt>
                <c:pt idx="124">
                  <c:v>1</c:v>
                </c:pt>
                <c:pt idx="125">
                  <c:v>0</c:v>
                </c:pt>
                <c:pt idx="126">
                  <c:v>1</c:v>
                </c:pt>
                <c:pt idx="127">
                  <c:v>0</c:v>
                </c:pt>
                <c:pt idx="128">
                  <c:v>1</c:v>
                </c:pt>
                <c:pt idx="129">
                  <c:v>1</c:v>
                </c:pt>
                <c:pt idx="130">
                  <c:v>0</c:v>
                </c:pt>
                <c:pt idx="131">
                  <c:v>0</c:v>
                </c:pt>
                <c:pt idx="132">
                  <c:v>1</c:v>
                </c:pt>
                <c:pt idx="133">
                  <c:v>1</c:v>
                </c:pt>
                <c:pt idx="134">
                  <c:v>1</c:v>
                </c:pt>
                <c:pt idx="135">
                  <c:v>0</c:v>
                </c:pt>
                <c:pt idx="136">
                  <c:v>0</c:v>
                </c:pt>
                <c:pt idx="137">
                  <c:v>0</c:v>
                </c:pt>
                <c:pt idx="138">
                  <c:v>1</c:v>
                </c:pt>
                <c:pt idx="139">
                  <c:v>0</c:v>
                </c:pt>
                <c:pt idx="140">
                  <c:v>1</c:v>
                </c:pt>
                <c:pt idx="141">
                  <c:v>0</c:v>
                </c:pt>
                <c:pt idx="142">
                  <c:v>1</c:v>
                </c:pt>
                <c:pt idx="143">
                  <c:v>1</c:v>
                </c:pt>
                <c:pt idx="144">
                  <c:v>1</c:v>
                </c:pt>
                <c:pt idx="145">
                  <c:v>0</c:v>
                </c:pt>
                <c:pt idx="146">
                  <c:v>0</c:v>
                </c:pt>
                <c:pt idx="147">
                  <c:v>1</c:v>
                </c:pt>
                <c:pt idx="148">
                  <c:v>1</c:v>
                </c:pt>
                <c:pt idx="149">
                  <c:v>0</c:v>
                </c:pt>
                <c:pt idx="150">
                  <c:v>1</c:v>
                </c:pt>
                <c:pt idx="151">
                  <c:v>0</c:v>
                </c:pt>
                <c:pt idx="152">
                  <c:v>1</c:v>
                </c:pt>
                <c:pt idx="153">
                  <c:v>1</c:v>
                </c:pt>
                <c:pt idx="154">
                  <c:v>0</c:v>
                </c:pt>
                <c:pt idx="155">
                  <c:v>0</c:v>
                </c:pt>
                <c:pt idx="156">
                  <c:v>0</c:v>
                </c:pt>
                <c:pt idx="157">
                  <c:v>1</c:v>
                </c:pt>
                <c:pt idx="158">
                  <c:v>1</c:v>
                </c:pt>
                <c:pt idx="159">
                  <c:v>1</c:v>
                </c:pt>
                <c:pt idx="160">
                  <c:v>0</c:v>
                </c:pt>
                <c:pt idx="161">
                  <c:v>0</c:v>
                </c:pt>
                <c:pt idx="162">
                  <c:v>0</c:v>
                </c:pt>
                <c:pt idx="163">
                  <c:v>1</c:v>
                </c:pt>
                <c:pt idx="164">
                  <c:v>0</c:v>
                </c:pt>
                <c:pt idx="165">
                  <c:v>0</c:v>
                </c:pt>
                <c:pt idx="166">
                  <c:v>1</c:v>
                </c:pt>
                <c:pt idx="167">
                  <c:v>0</c:v>
                </c:pt>
                <c:pt idx="168">
                  <c:v>1</c:v>
                </c:pt>
                <c:pt idx="169">
                  <c:v>1</c:v>
                </c:pt>
                <c:pt idx="170">
                  <c:v>0</c:v>
                </c:pt>
                <c:pt idx="171">
                  <c:v>1</c:v>
                </c:pt>
                <c:pt idx="172">
                  <c:v>0</c:v>
                </c:pt>
                <c:pt idx="173">
                  <c:v>1</c:v>
                </c:pt>
                <c:pt idx="174">
                  <c:v>1</c:v>
                </c:pt>
                <c:pt idx="175">
                  <c:v>0</c:v>
                </c:pt>
                <c:pt idx="176">
                  <c:v>0</c:v>
                </c:pt>
                <c:pt idx="177">
                  <c:v>1</c:v>
                </c:pt>
                <c:pt idx="178">
                  <c:v>1</c:v>
                </c:pt>
                <c:pt idx="179">
                  <c:v>0</c:v>
                </c:pt>
                <c:pt idx="180">
                  <c:v>0</c:v>
                </c:pt>
                <c:pt idx="181">
                  <c:v>0</c:v>
                </c:pt>
                <c:pt idx="182">
                  <c:v>0</c:v>
                </c:pt>
                <c:pt idx="183">
                  <c:v>1</c:v>
                </c:pt>
                <c:pt idx="184">
                  <c:v>1</c:v>
                </c:pt>
                <c:pt idx="185">
                  <c:v>0</c:v>
                </c:pt>
                <c:pt idx="186">
                  <c:v>0</c:v>
                </c:pt>
                <c:pt idx="187">
                  <c:v>0</c:v>
                </c:pt>
                <c:pt idx="188">
                  <c:v>0</c:v>
                </c:pt>
                <c:pt idx="189">
                  <c:v>1</c:v>
                </c:pt>
                <c:pt idx="190">
                  <c:v>1</c:v>
                </c:pt>
                <c:pt idx="191">
                  <c:v>0</c:v>
                </c:pt>
                <c:pt idx="192">
                  <c:v>1</c:v>
                </c:pt>
                <c:pt idx="193">
                  <c:v>0</c:v>
                </c:pt>
                <c:pt idx="194">
                  <c:v>0</c:v>
                </c:pt>
                <c:pt idx="195">
                  <c:v>0</c:v>
                </c:pt>
                <c:pt idx="196">
                  <c:v>0</c:v>
                </c:pt>
                <c:pt idx="197">
                  <c:v>1</c:v>
                </c:pt>
                <c:pt idx="198">
                  <c:v>1</c:v>
                </c:pt>
                <c:pt idx="199">
                  <c:v>1</c:v>
                </c:pt>
              </c:numCache>
            </c:numRef>
          </c:xVal>
          <c:yVal>
            <c:numRef>
              <c:f>'Task 1.1'!$E$35:$E$234</c:f>
              <c:numCache>
                <c:formatCode>0.0</c:formatCode>
                <c:ptCount val="200"/>
                <c:pt idx="0">
                  <c:v>10.5</c:v>
                </c:pt>
                <c:pt idx="1">
                  <c:v>11.850000000000001</c:v>
                </c:pt>
                <c:pt idx="2">
                  <c:v>10.050000000000001</c:v>
                </c:pt>
                <c:pt idx="3">
                  <c:v>9.8999999999999986</c:v>
                </c:pt>
                <c:pt idx="4">
                  <c:v>10.649999999999999</c:v>
                </c:pt>
                <c:pt idx="5">
                  <c:v>12.149999999999999</c:v>
                </c:pt>
                <c:pt idx="6">
                  <c:v>12.600000000000001</c:v>
                </c:pt>
                <c:pt idx="7">
                  <c:v>10.8</c:v>
                </c:pt>
                <c:pt idx="8">
                  <c:v>8.3999999999999986</c:v>
                </c:pt>
                <c:pt idx="9">
                  <c:v>10.350000000000001</c:v>
                </c:pt>
                <c:pt idx="10">
                  <c:v>13.950000000000001</c:v>
                </c:pt>
                <c:pt idx="11">
                  <c:v>11.100000000000001</c:v>
                </c:pt>
                <c:pt idx="12">
                  <c:v>13.5</c:v>
                </c:pt>
                <c:pt idx="13">
                  <c:v>10.5</c:v>
                </c:pt>
                <c:pt idx="14">
                  <c:v>9.3000000000000007</c:v>
                </c:pt>
                <c:pt idx="15">
                  <c:v>13.350000000000001</c:v>
                </c:pt>
                <c:pt idx="16">
                  <c:v>6.4499999999999993</c:v>
                </c:pt>
                <c:pt idx="17">
                  <c:v>12.899999999999999</c:v>
                </c:pt>
                <c:pt idx="18">
                  <c:v>9.3000000000000007</c:v>
                </c:pt>
                <c:pt idx="19">
                  <c:v>12.149999999999999</c:v>
                </c:pt>
                <c:pt idx="20">
                  <c:v>13.5</c:v>
                </c:pt>
                <c:pt idx="21">
                  <c:v>10.050000000000001</c:v>
                </c:pt>
                <c:pt idx="22">
                  <c:v>8.6999999999999993</c:v>
                </c:pt>
                <c:pt idx="23">
                  <c:v>11.100000000000001</c:v>
                </c:pt>
                <c:pt idx="24">
                  <c:v>11.25</c:v>
                </c:pt>
                <c:pt idx="25">
                  <c:v>14.700000000000001</c:v>
                </c:pt>
                <c:pt idx="26">
                  <c:v>11.55</c:v>
                </c:pt>
                <c:pt idx="27">
                  <c:v>10.050000000000001</c:v>
                </c:pt>
                <c:pt idx="28">
                  <c:v>12</c:v>
                </c:pt>
                <c:pt idx="29">
                  <c:v>11.100000000000001</c:v>
                </c:pt>
                <c:pt idx="30">
                  <c:v>10.350000000000001</c:v>
                </c:pt>
                <c:pt idx="31">
                  <c:v>12.600000000000001</c:v>
                </c:pt>
                <c:pt idx="32">
                  <c:v>12.600000000000001</c:v>
                </c:pt>
                <c:pt idx="33">
                  <c:v>12.600000000000001</c:v>
                </c:pt>
                <c:pt idx="34">
                  <c:v>10.8</c:v>
                </c:pt>
                <c:pt idx="35">
                  <c:v>11.850000000000001</c:v>
                </c:pt>
                <c:pt idx="36">
                  <c:v>11.850000000000001</c:v>
                </c:pt>
                <c:pt idx="37">
                  <c:v>12</c:v>
                </c:pt>
                <c:pt idx="38">
                  <c:v>13.5</c:v>
                </c:pt>
                <c:pt idx="39">
                  <c:v>10.5</c:v>
                </c:pt>
                <c:pt idx="40">
                  <c:v>10.8</c:v>
                </c:pt>
                <c:pt idx="41">
                  <c:v>13.5</c:v>
                </c:pt>
                <c:pt idx="42">
                  <c:v>11.850000000000001</c:v>
                </c:pt>
                <c:pt idx="43">
                  <c:v>9.75</c:v>
                </c:pt>
                <c:pt idx="44">
                  <c:v>11.399999999999999</c:v>
                </c:pt>
                <c:pt idx="45">
                  <c:v>10.649999999999999</c:v>
                </c:pt>
                <c:pt idx="46">
                  <c:v>9.1499999999999986</c:v>
                </c:pt>
                <c:pt idx="47">
                  <c:v>11.399999999999999</c:v>
                </c:pt>
                <c:pt idx="48">
                  <c:v>12.600000000000001</c:v>
                </c:pt>
                <c:pt idx="49">
                  <c:v>11.25</c:v>
                </c:pt>
                <c:pt idx="50">
                  <c:v>12</c:v>
                </c:pt>
                <c:pt idx="51">
                  <c:v>11.100000000000001</c:v>
                </c:pt>
                <c:pt idx="52">
                  <c:v>11.850000000000001</c:v>
                </c:pt>
                <c:pt idx="53">
                  <c:v>13.950000000000001</c:v>
                </c:pt>
                <c:pt idx="54">
                  <c:v>12.899999999999999</c:v>
                </c:pt>
                <c:pt idx="55">
                  <c:v>10.5</c:v>
                </c:pt>
                <c:pt idx="56">
                  <c:v>12.299999999999999</c:v>
                </c:pt>
                <c:pt idx="57">
                  <c:v>12.600000000000001</c:v>
                </c:pt>
                <c:pt idx="58">
                  <c:v>13.350000000000001</c:v>
                </c:pt>
                <c:pt idx="59">
                  <c:v>10.649999999999999</c:v>
                </c:pt>
                <c:pt idx="60">
                  <c:v>11.25</c:v>
                </c:pt>
                <c:pt idx="61">
                  <c:v>12.149999999999999</c:v>
                </c:pt>
                <c:pt idx="62">
                  <c:v>10.8</c:v>
                </c:pt>
                <c:pt idx="63">
                  <c:v>11.25</c:v>
                </c:pt>
                <c:pt idx="64">
                  <c:v>13.950000000000001</c:v>
                </c:pt>
                <c:pt idx="65">
                  <c:v>12.600000000000001</c:v>
                </c:pt>
                <c:pt idx="66">
                  <c:v>12.299999999999999</c:v>
                </c:pt>
                <c:pt idx="67">
                  <c:v>9.3000000000000007</c:v>
                </c:pt>
                <c:pt idx="68">
                  <c:v>11.100000000000001</c:v>
                </c:pt>
                <c:pt idx="69">
                  <c:v>12.299999999999999</c:v>
                </c:pt>
                <c:pt idx="70">
                  <c:v>11.55</c:v>
                </c:pt>
                <c:pt idx="71">
                  <c:v>11.100000000000001</c:v>
                </c:pt>
                <c:pt idx="72">
                  <c:v>12</c:v>
                </c:pt>
                <c:pt idx="73">
                  <c:v>11.25</c:v>
                </c:pt>
                <c:pt idx="74">
                  <c:v>12.600000000000001</c:v>
                </c:pt>
                <c:pt idx="75">
                  <c:v>11.399999999999999</c:v>
                </c:pt>
                <c:pt idx="76">
                  <c:v>12.299999999999999</c:v>
                </c:pt>
                <c:pt idx="77">
                  <c:v>12.149999999999999</c:v>
                </c:pt>
                <c:pt idx="78">
                  <c:v>10.5</c:v>
                </c:pt>
                <c:pt idx="79">
                  <c:v>9.8999999999999986</c:v>
                </c:pt>
                <c:pt idx="80">
                  <c:v>10.649999999999999</c:v>
                </c:pt>
                <c:pt idx="81">
                  <c:v>12.75</c:v>
                </c:pt>
                <c:pt idx="82">
                  <c:v>9</c:v>
                </c:pt>
                <c:pt idx="83">
                  <c:v>9.75</c:v>
                </c:pt>
                <c:pt idx="84">
                  <c:v>10.050000000000001</c:v>
                </c:pt>
                <c:pt idx="85">
                  <c:v>12.299999999999999</c:v>
                </c:pt>
                <c:pt idx="86">
                  <c:v>12</c:v>
                </c:pt>
                <c:pt idx="87">
                  <c:v>12.149999999999999</c:v>
                </c:pt>
                <c:pt idx="88">
                  <c:v>11.55</c:v>
                </c:pt>
                <c:pt idx="89">
                  <c:v>12.299999999999999</c:v>
                </c:pt>
                <c:pt idx="90">
                  <c:v>10.050000000000001</c:v>
                </c:pt>
                <c:pt idx="91">
                  <c:v>10.8</c:v>
                </c:pt>
                <c:pt idx="92">
                  <c:v>12</c:v>
                </c:pt>
                <c:pt idx="93">
                  <c:v>12</c:v>
                </c:pt>
                <c:pt idx="94">
                  <c:v>9.3000000000000007</c:v>
                </c:pt>
                <c:pt idx="95">
                  <c:v>12.299999999999999</c:v>
                </c:pt>
                <c:pt idx="96">
                  <c:v>12.899999999999999</c:v>
                </c:pt>
                <c:pt idx="97">
                  <c:v>9.75</c:v>
                </c:pt>
                <c:pt idx="98">
                  <c:v>12</c:v>
                </c:pt>
                <c:pt idx="99">
                  <c:v>13.5</c:v>
                </c:pt>
                <c:pt idx="100">
                  <c:v>11.850000000000001</c:v>
                </c:pt>
                <c:pt idx="101">
                  <c:v>10.649999999999999</c:v>
                </c:pt>
                <c:pt idx="102">
                  <c:v>13.350000000000001</c:v>
                </c:pt>
                <c:pt idx="103">
                  <c:v>12</c:v>
                </c:pt>
                <c:pt idx="104">
                  <c:v>8.25</c:v>
                </c:pt>
                <c:pt idx="105">
                  <c:v>11.25</c:v>
                </c:pt>
                <c:pt idx="106">
                  <c:v>8.6999999999999993</c:v>
                </c:pt>
                <c:pt idx="107">
                  <c:v>11.399999999999999</c:v>
                </c:pt>
                <c:pt idx="108">
                  <c:v>11.100000000000001</c:v>
                </c:pt>
                <c:pt idx="109">
                  <c:v>12.600000000000001</c:v>
                </c:pt>
                <c:pt idx="110">
                  <c:v>11.399999999999999</c:v>
                </c:pt>
                <c:pt idx="111">
                  <c:v>10.8</c:v>
                </c:pt>
                <c:pt idx="112">
                  <c:v>10.8</c:v>
                </c:pt>
                <c:pt idx="113">
                  <c:v>11.399999999999999</c:v>
                </c:pt>
                <c:pt idx="114">
                  <c:v>14.100000000000001</c:v>
                </c:pt>
                <c:pt idx="115">
                  <c:v>12.299999999999999</c:v>
                </c:pt>
                <c:pt idx="116">
                  <c:v>12.149999999999999</c:v>
                </c:pt>
                <c:pt idx="117">
                  <c:v>10.5</c:v>
                </c:pt>
                <c:pt idx="118">
                  <c:v>13.350000000000001</c:v>
                </c:pt>
                <c:pt idx="119">
                  <c:v>10.8</c:v>
                </c:pt>
                <c:pt idx="120">
                  <c:v>14.850000000000001</c:v>
                </c:pt>
                <c:pt idx="121">
                  <c:v>11.399999999999999</c:v>
                </c:pt>
                <c:pt idx="122">
                  <c:v>11.25</c:v>
                </c:pt>
                <c:pt idx="123">
                  <c:v>14.100000000000001</c:v>
                </c:pt>
                <c:pt idx="124">
                  <c:v>10.8</c:v>
                </c:pt>
                <c:pt idx="125">
                  <c:v>9.8999999999999986</c:v>
                </c:pt>
                <c:pt idx="126">
                  <c:v>11.399999999999999</c:v>
                </c:pt>
                <c:pt idx="127">
                  <c:v>10.649999999999999</c:v>
                </c:pt>
                <c:pt idx="128">
                  <c:v>11.25</c:v>
                </c:pt>
                <c:pt idx="129">
                  <c:v>10.649999999999999</c:v>
                </c:pt>
                <c:pt idx="130">
                  <c:v>9.3000000000000007</c:v>
                </c:pt>
                <c:pt idx="131">
                  <c:v>11.850000000000001</c:v>
                </c:pt>
                <c:pt idx="132">
                  <c:v>12</c:v>
                </c:pt>
                <c:pt idx="133">
                  <c:v>10.8</c:v>
                </c:pt>
                <c:pt idx="134">
                  <c:v>11.100000000000001</c:v>
                </c:pt>
                <c:pt idx="135">
                  <c:v>12.149999999999999</c:v>
                </c:pt>
                <c:pt idx="136">
                  <c:v>11.55</c:v>
                </c:pt>
                <c:pt idx="137">
                  <c:v>11.399999999999999</c:v>
                </c:pt>
                <c:pt idx="138">
                  <c:v>12.149999999999999</c:v>
                </c:pt>
                <c:pt idx="139">
                  <c:v>9.8999999999999986</c:v>
                </c:pt>
                <c:pt idx="140">
                  <c:v>11.850000000000001</c:v>
                </c:pt>
                <c:pt idx="141">
                  <c:v>14.25</c:v>
                </c:pt>
                <c:pt idx="142">
                  <c:v>11.850000000000001</c:v>
                </c:pt>
                <c:pt idx="143">
                  <c:v>10.8</c:v>
                </c:pt>
                <c:pt idx="144">
                  <c:v>12.75</c:v>
                </c:pt>
                <c:pt idx="145">
                  <c:v>12.299999999999999</c:v>
                </c:pt>
                <c:pt idx="146">
                  <c:v>11.55</c:v>
                </c:pt>
                <c:pt idx="147">
                  <c:v>12.149999999999999</c:v>
                </c:pt>
                <c:pt idx="148">
                  <c:v>10.5</c:v>
                </c:pt>
                <c:pt idx="149">
                  <c:v>11.399999999999999</c:v>
                </c:pt>
                <c:pt idx="150">
                  <c:v>11.850000000000001</c:v>
                </c:pt>
                <c:pt idx="151">
                  <c:v>13.200000000000001</c:v>
                </c:pt>
                <c:pt idx="152">
                  <c:v>12.600000000000001</c:v>
                </c:pt>
                <c:pt idx="153">
                  <c:v>9.75</c:v>
                </c:pt>
                <c:pt idx="154">
                  <c:v>14.850000000000001</c:v>
                </c:pt>
                <c:pt idx="155">
                  <c:v>13.200000000000001</c:v>
                </c:pt>
                <c:pt idx="156">
                  <c:v>10.8</c:v>
                </c:pt>
                <c:pt idx="157">
                  <c:v>12.75</c:v>
                </c:pt>
                <c:pt idx="158">
                  <c:v>10.350000000000001</c:v>
                </c:pt>
                <c:pt idx="159">
                  <c:v>10.8</c:v>
                </c:pt>
                <c:pt idx="160">
                  <c:v>10.050000000000001</c:v>
                </c:pt>
                <c:pt idx="161">
                  <c:v>10.649999999999999</c:v>
                </c:pt>
                <c:pt idx="162">
                  <c:v>13.200000000000001</c:v>
                </c:pt>
                <c:pt idx="163">
                  <c:v>10.649999999999999</c:v>
                </c:pt>
                <c:pt idx="164">
                  <c:v>11.55</c:v>
                </c:pt>
                <c:pt idx="165">
                  <c:v>12</c:v>
                </c:pt>
                <c:pt idx="166">
                  <c:v>11.399999999999999</c:v>
                </c:pt>
                <c:pt idx="167">
                  <c:v>11.850000000000001</c:v>
                </c:pt>
                <c:pt idx="168">
                  <c:v>9.75</c:v>
                </c:pt>
                <c:pt idx="169">
                  <c:v>10.649999999999999</c:v>
                </c:pt>
                <c:pt idx="170">
                  <c:v>12</c:v>
                </c:pt>
                <c:pt idx="171">
                  <c:v>11.399999999999999</c:v>
                </c:pt>
                <c:pt idx="172">
                  <c:v>11.55</c:v>
                </c:pt>
                <c:pt idx="173">
                  <c:v>12.899999999999999</c:v>
                </c:pt>
                <c:pt idx="174">
                  <c:v>9</c:v>
                </c:pt>
                <c:pt idx="175">
                  <c:v>11.100000000000001</c:v>
                </c:pt>
                <c:pt idx="176">
                  <c:v>9</c:v>
                </c:pt>
                <c:pt idx="177">
                  <c:v>12.299999999999999</c:v>
                </c:pt>
                <c:pt idx="178">
                  <c:v>12.149999999999999</c:v>
                </c:pt>
                <c:pt idx="179">
                  <c:v>12.299999999999999</c:v>
                </c:pt>
                <c:pt idx="180">
                  <c:v>12.600000000000001</c:v>
                </c:pt>
                <c:pt idx="181">
                  <c:v>11.399999999999999</c:v>
                </c:pt>
                <c:pt idx="182">
                  <c:v>10.649999999999999</c:v>
                </c:pt>
                <c:pt idx="183">
                  <c:v>13.200000000000001</c:v>
                </c:pt>
                <c:pt idx="184">
                  <c:v>11.25</c:v>
                </c:pt>
                <c:pt idx="185">
                  <c:v>13.200000000000001</c:v>
                </c:pt>
                <c:pt idx="186">
                  <c:v>10.649999999999999</c:v>
                </c:pt>
                <c:pt idx="187">
                  <c:v>11.399999999999999</c:v>
                </c:pt>
                <c:pt idx="188">
                  <c:v>10.649999999999999</c:v>
                </c:pt>
                <c:pt idx="189">
                  <c:v>12</c:v>
                </c:pt>
                <c:pt idx="190">
                  <c:v>9.1499999999999986</c:v>
                </c:pt>
                <c:pt idx="191">
                  <c:v>10.649999999999999</c:v>
                </c:pt>
                <c:pt idx="192">
                  <c:v>12</c:v>
                </c:pt>
                <c:pt idx="193">
                  <c:v>10.8</c:v>
                </c:pt>
                <c:pt idx="194">
                  <c:v>11.850000000000001</c:v>
                </c:pt>
                <c:pt idx="195">
                  <c:v>12.75</c:v>
                </c:pt>
                <c:pt idx="196">
                  <c:v>13.200000000000001</c:v>
                </c:pt>
                <c:pt idx="197">
                  <c:v>9.75</c:v>
                </c:pt>
                <c:pt idx="198">
                  <c:v>11.850000000000001</c:v>
                </c:pt>
                <c:pt idx="199">
                  <c:v>13.5</c:v>
                </c:pt>
              </c:numCache>
            </c:numRef>
          </c:yVal>
          <c:smooth val="0"/>
          <c:extLst>
            <c:ext xmlns:c16="http://schemas.microsoft.com/office/drawing/2014/chart" uri="{C3380CC4-5D6E-409C-BE32-E72D297353CC}">
              <c16:uniqueId val="{00000000-8B1B-484A-9A93-704C49E28673}"/>
            </c:ext>
          </c:extLst>
        </c:ser>
        <c:dLbls>
          <c:showLegendKey val="0"/>
          <c:showVal val="0"/>
          <c:showCatName val="0"/>
          <c:showSerName val="0"/>
          <c:showPercent val="0"/>
          <c:showBubbleSize val="0"/>
        </c:dLbls>
        <c:axId val="1111617696"/>
        <c:axId val="1111619408"/>
      </c:scatterChart>
      <c:valAx>
        <c:axId val="1111617696"/>
        <c:scaling>
          <c:orientation val="minMax"/>
        </c:scaling>
        <c:delete val="0"/>
        <c:axPos val="b"/>
        <c:majorGridlines>
          <c:spPr>
            <a:ln w="9525" cap="flat" cmpd="sng" algn="ctr">
              <a:solidFill>
                <a:schemeClr val="dk1">
                  <a:lumMod val="15000"/>
                  <a:lumOff val="8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dk1">
                        <a:lumMod val="50000"/>
                        <a:lumOff val="50000"/>
                      </a:schemeClr>
                    </a:solidFill>
                    <a:latin typeface="+mn-lt"/>
                    <a:ea typeface="+mn-ea"/>
                    <a:cs typeface="+mn-cs"/>
                  </a:defRPr>
                </a:pPr>
                <a:r>
                  <a:rPr lang="en-GB"/>
                  <a:t>Cust_Type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50000"/>
                      <a:lumOff val="50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50000"/>
                    <a:lumOff val="50000"/>
                  </a:schemeClr>
                </a:solidFill>
                <a:latin typeface="+mn-lt"/>
                <a:ea typeface="+mn-ea"/>
                <a:cs typeface="+mn-cs"/>
              </a:defRPr>
            </a:pPr>
            <a:endParaRPr lang="en-US"/>
          </a:p>
        </c:txPr>
        <c:crossAx val="1111619408"/>
        <c:crosses val="autoZero"/>
        <c:crossBetween val="midCat"/>
      </c:valAx>
      <c:valAx>
        <c:axId val="1111619408"/>
        <c:scaling>
          <c:orientation val="minMax"/>
        </c:scaling>
        <c:delete val="0"/>
        <c:axPos val="l"/>
        <c:majorGridlines>
          <c:spPr>
            <a:ln w="9525" cap="flat" cmpd="sng" algn="ctr">
              <a:solidFill>
                <a:schemeClr val="dk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50000"/>
                        <a:lumOff val="50000"/>
                      </a:schemeClr>
                    </a:solidFill>
                    <a:latin typeface="+mn-lt"/>
                    <a:ea typeface="+mn-ea"/>
                    <a:cs typeface="+mn-cs"/>
                  </a:defRPr>
                </a:pPr>
                <a:r>
                  <a:rPr lang="en-GB" sz="900" b="1" i="0" u="none" strike="noStrike" kern="1200" baseline="0">
                    <a:solidFill>
                      <a:sysClr val="windowText" lastClr="000000">
                        <a:lumMod val="50000"/>
                        <a:lumOff val="50000"/>
                      </a:sysClr>
                    </a:solidFill>
                  </a:rPr>
                  <a:t>Order_Qty</a:t>
                </a:r>
                <a:endParaRPr lang="en-GB" sz="1000" b="1" i="0" u="none" strike="noStrike" kern="1200" baseline="0">
                  <a:solidFill>
                    <a:sysClr val="windowText" lastClr="000000">
                      <a:lumMod val="50000"/>
                      <a:lumOff val="50000"/>
                    </a:sysClr>
                  </a:solidFill>
                </a:endParaRP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50000"/>
                      <a:lumOff val="50000"/>
                    </a:schemeClr>
                  </a:solidFill>
                  <a:latin typeface="+mn-lt"/>
                  <a:ea typeface="+mn-ea"/>
                  <a:cs typeface="+mn-cs"/>
                </a:defRPr>
              </a:pPr>
              <a:endParaRPr lang="en-GB"/>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50000"/>
                    <a:lumOff val="50000"/>
                  </a:schemeClr>
                </a:solidFill>
                <a:latin typeface="+mn-lt"/>
                <a:ea typeface="+mn-ea"/>
                <a:cs typeface="+mn-cs"/>
              </a:defRPr>
            </a:pPr>
            <a:endParaRPr lang="en-US"/>
          </a:p>
        </c:txPr>
        <c:crossAx val="111161769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100000">
          <a:schemeClr val="lt1">
            <a:lumMod val="95000"/>
          </a:schemeClr>
        </a:gs>
        <a:gs pos="43000">
          <a:schemeClr val="lt1"/>
        </a:gs>
      </a:gsLst>
      <a:path path="circle">
        <a:fillToRect l="50000" t="50000" r="50000" b="50000"/>
      </a:path>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70" baseline="0">
                <a:solidFill>
                  <a:schemeClr val="dk1">
                    <a:lumMod val="50000"/>
                    <a:lumOff val="50000"/>
                  </a:schemeClr>
                </a:solidFill>
                <a:latin typeface="+mn-lt"/>
                <a:ea typeface="+mn-ea"/>
                <a:cs typeface="+mn-cs"/>
              </a:defRPr>
            </a:pPr>
            <a:r>
              <a:rPr lang="en-GB"/>
              <a:t>Region Vs. </a:t>
            </a:r>
            <a:r>
              <a:rPr lang="en-GB" sz="1400" b="0" i="0" u="none" strike="noStrike" kern="1200" spc="70" baseline="0">
                <a:solidFill>
                  <a:sysClr val="windowText" lastClr="000000">
                    <a:lumMod val="50000"/>
                    <a:lumOff val="50000"/>
                  </a:sysClr>
                </a:solidFill>
              </a:rPr>
              <a:t>Order Quantity</a:t>
            </a:r>
            <a:endParaRPr lang="en-GB"/>
          </a:p>
        </c:rich>
      </c:tx>
      <c:overlay val="0"/>
      <c:spPr>
        <a:noFill/>
        <a:ln>
          <a:noFill/>
        </a:ln>
        <a:effectLst/>
      </c:spPr>
      <c:txPr>
        <a:bodyPr rot="0" spcFirstLastPara="1" vertOverflow="ellipsis" vert="horz" wrap="square" anchor="ctr" anchorCtr="1"/>
        <a:lstStyle/>
        <a:p>
          <a:pPr>
            <a:defRPr sz="1600" b="0" i="0" u="none" strike="noStrike" kern="1200" spc="70" baseline="0">
              <a:solidFill>
                <a:schemeClr val="dk1">
                  <a:lumMod val="50000"/>
                  <a:lumOff val="50000"/>
                </a:schemeClr>
              </a:solidFill>
              <a:latin typeface="+mn-lt"/>
              <a:ea typeface="+mn-ea"/>
              <a:cs typeface="+mn-cs"/>
            </a:defRPr>
          </a:pPr>
          <a:endParaRPr lang="en-GB"/>
        </a:p>
      </c:txPr>
    </c:title>
    <c:autoTitleDeleted val="0"/>
    <c:plotArea>
      <c:layout/>
      <c:scatterChart>
        <c:scatterStyle val="lineMarker"/>
        <c:varyColors val="0"/>
        <c:ser>
          <c:idx val="0"/>
          <c:order val="0"/>
          <c:tx>
            <c:strRef>
              <c:f>'Task 1.1'!$H$34</c:f>
              <c:strCache>
                <c:ptCount val="1"/>
                <c:pt idx="0">
                  <c:v>Order_Qty</c:v>
                </c:pt>
              </c:strCache>
            </c:strRef>
          </c:tx>
          <c:spPr>
            <a:ln w="25400">
              <a:noFill/>
            </a:ln>
            <a:effectLst/>
          </c:spPr>
          <c:marker>
            <c:symbol val="circle"/>
            <c:size val="4"/>
            <c:spPr>
              <a:solidFill>
                <a:schemeClr val="accent1"/>
              </a:solidFill>
              <a:ln w="9525" cap="flat" cmpd="sng" algn="ctr">
                <a:solidFill>
                  <a:schemeClr val="accent1"/>
                </a:solidFill>
                <a:round/>
              </a:ln>
              <a:effectLst/>
            </c:spPr>
          </c:marker>
          <c:trendline>
            <c:spPr>
              <a:ln w="25400" cap="rnd" cmpd="sng" algn="ctr">
                <a:solidFill>
                  <a:srgbClr val="FF0000"/>
                </a:solidFill>
                <a:prstDash val="dash"/>
                <a:round/>
              </a:ln>
              <a:effectLst/>
            </c:spPr>
            <c:trendlineType val="linear"/>
            <c:dispRSqr val="1"/>
            <c:dispEq val="1"/>
            <c:trendlineLbl>
              <c:layout>
                <c:manualLayout>
                  <c:x val="-1.1852580927384077E-3"/>
                  <c:y val="0.18817774921894043"/>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dk1">
                          <a:lumMod val="50000"/>
                          <a:lumOff val="50000"/>
                        </a:schemeClr>
                      </a:solidFill>
                      <a:latin typeface="+mn-lt"/>
                      <a:ea typeface="+mn-ea"/>
                      <a:cs typeface="+mn-cs"/>
                    </a:defRPr>
                  </a:pPr>
                  <a:endParaRPr lang="en-US"/>
                </a:p>
              </c:txPr>
            </c:trendlineLbl>
          </c:trendline>
          <c:xVal>
            <c:numRef>
              <c:f>'Task 1.1'!$G$35:$G$234</c:f>
              <c:numCache>
                <c:formatCode>0</c:formatCode>
                <c:ptCount val="200"/>
                <c:pt idx="0">
                  <c:v>0</c:v>
                </c:pt>
                <c:pt idx="1">
                  <c:v>0</c:v>
                </c:pt>
                <c:pt idx="2">
                  <c:v>1</c:v>
                </c:pt>
                <c:pt idx="3">
                  <c:v>1</c:v>
                </c:pt>
                <c:pt idx="4">
                  <c:v>1</c:v>
                </c:pt>
                <c:pt idx="5">
                  <c:v>0</c:v>
                </c:pt>
                <c:pt idx="6">
                  <c:v>1</c:v>
                </c:pt>
                <c:pt idx="7">
                  <c:v>0</c:v>
                </c:pt>
                <c:pt idx="8">
                  <c:v>1</c:v>
                </c:pt>
                <c:pt idx="9">
                  <c:v>1</c:v>
                </c:pt>
                <c:pt idx="10">
                  <c:v>0</c:v>
                </c:pt>
                <c:pt idx="11">
                  <c:v>0</c:v>
                </c:pt>
                <c:pt idx="12">
                  <c:v>1</c:v>
                </c:pt>
                <c:pt idx="13">
                  <c:v>1</c:v>
                </c:pt>
                <c:pt idx="14">
                  <c:v>1</c:v>
                </c:pt>
                <c:pt idx="15">
                  <c:v>0</c:v>
                </c:pt>
                <c:pt idx="16">
                  <c:v>1</c:v>
                </c:pt>
                <c:pt idx="17">
                  <c:v>0</c:v>
                </c:pt>
                <c:pt idx="18">
                  <c:v>1</c:v>
                </c:pt>
                <c:pt idx="19">
                  <c:v>1</c:v>
                </c:pt>
                <c:pt idx="20">
                  <c:v>0</c:v>
                </c:pt>
                <c:pt idx="21">
                  <c:v>0</c:v>
                </c:pt>
                <c:pt idx="22">
                  <c:v>1</c:v>
                </c:pt>
                <c:pt idx="23">
                  <c:v>1</c:v>
                </c:pt>
                <c:pt idx="24">
                  <c:v>0</c:v>
                </c:pt>
                <c:pt idx="25">
                  <c:v>1</c:v>
                </c:pt>
                <c:pt idx="26">
                  <c:v>1</c:v>
                </c:pt>
                <c:pt idx="27">
                  <c:v>0</c:v>
                </c:pt>
                <c:pt idx="28">
                  <c:v>1</c:v>
                </c:pt>
                <c:pt idx="29">
                  <c:v>1</c:v>
                </c:pt>
                <c:pt idx="30">
                  <c:v>1</c:v>
                </c:pt>
                <c:pt idx="31">
                  <c:v>1</c:v>
                </c:pt>
                <c:pt idx="32">
                  <c:v>0</c:v>
                </c:pt>
                <c:pt idx="33">
                  <c:v>0</c:v>
                </c:pt>
                <c:pt idx="34">
                  <c:v>1</c:v>
                </c:pt>
                <c:pt idx="35">
                  <c:v>0</c:v>
                </c:pt>
                <c:pt idx="36">
                  <c:v>0</c:v>
                </c:pt>
                <c:pt idx="37">
                  <c:v>1</c:v>
                </c:pt>
                <c:pt idx="38">
                  <c:v>1</c:v>
                </c:pt>
                <c:pt idx="39">
                  <c:v>1</c:v>
                </c:pt>
                <c:pt idx="40">
                  <c:v>0</c:v>
                </c:pt>
                <c:pt idx="41">
                  <c:v>0</c:v>
                </c:pt>
                <c:pt idx="42">
                  <c:v>0</c:v>
                </c:pt>
                <c:pt idx="43">
                  <c:v>1</c:v>
                </c:pt>
                <c:pt idx="44">
                  <c:v>1</c:v>
                </c:pt>
                <c:pt idx="45">
                  <c:v>1</c:v>
                </c:pt>
                <c:pt idx="46">
                  <c:v>1</c:v>
                </c:pt>
                <c:pt idx="47">
                  <c:v>1</c:v>
                </c:pt>
                <c:pt idx="48">
                  <c:v>1</c:v>
                </c:pt>
                <c:pt idx="49">
                  <c:v>0</c:v>
                </c:pt>
                <c:pt idx="50">
                  <c:v>1</c:v>
                </c:pt>
                <c:pt idx="51">
                  <c:v>0</c:v>
                </c:pt>
                <c:pt idx="52">
                  <c:v>1</c:v>
                </c:pt>
                <c:pt idx="53">
                  <c:v>1</c:v>
                </c:pt>
                <c:pt idx="54">
                  <c:v>1</c:v>
                </c:pt>
                <c:pt idx="55">
                  <c:v>1</c:v>
                </c:pt>
                <c:pt idx="56">
                  <c:v>0</c:v>
                </c:pt>
                <c:pt idx="57">
                  <c:v>0</c:v>
                </c:pt>
                <c:pt idx="58">
                  <c:v>1</c:v>
                </c:pt>
                <c:pt idx="59">
                  <c:v>0</c:v>
                </c:pt>
                <c:pt idx="60">
                  <c:v>1</c:v>
                </c:pt>
                <c:pt idx="61">
                  <c:v>0</c:v>
                </c:pt>
                <c:pt idx="62">
                  <c:v>0</c:v>
                </c:pt>
                <c:pt idx="63">
                  <c:v>0</c:v>
                </c:pt>
                <c:pt idx="64">
                  <c:v>1</c:v>
                </c:pt>
                <c:pt idx="65">
                  <c:v>1</c:v>
                </c:pt>
                <c:pt idx="66">
                  <c:v>1</c:v>
                </c:pt>
                <c:pt idx="67">
                  <c:v>1</c:v>
                </c:pt>
                <c:pt idx="68">
                  <c:v>0</c:v>
                </c:pt>
                <c:pt idx="69">
                  <c:v>0</c:v>
                </c:pt>
                <c:pt idx="70">
                  <c:v>1</c:v>
                </c:pt>
                <c:pt idx="71">
                  <c:v>1</c:v>
                </c:pt>
                <c:pt idx="72">
                  <c:v>0</c:v>
                </c:pt>
                <c:pt idx="73">
                  <c:v>0</c:v>
                </c:pt>
                <c:pt idx="74">
                  <c:v>0</c:v>
                </c:pt>
                <c:pt idx="75">
                  <c:v>1</c:v>
                </c:pt>
                <c:pt idx="76">
                  <c:v>1</c:v>
                </c:pt>
                <c:pt idx="77">
                  <c:v>0</c:v>
                </c:pt>
                <c:pt idx="78">
                  <c:v>0</c:v>
                </c:pt>
                <c:pt idx="79">
                  <c:v>0</c:v>
                </c:pt>
                <c:pt idx="80">
                  <c:v>1</c:v>
                </c:pt>
                <c:pt idx="81">
                  <c:v>0</c:v>
                </c:pt>
                <c:pt idx="82">
                  <c:v>1</c:v>
                </c:pt>
                <c:pt idx="83">
                  <c:v>1</c:v>
                </c:pt>
                <c:pt idx="84">
                  <c:v>0</c:v>
                </c:pt>
                <c:pt idx="85">
                  <c:v>0</c:v>
                </c:pt>
                <c:pt idx="86">
                  <c:v>0</c:v>
                </c:pt>
                <c:pt idx="87">
                  <c:v>0</c:v>
                </c:pt>
                <c:pt idx="88">
                  <c:v>1</c:v>
                </c:pt>
                <c:pt idx="89">
                  <c:v>0</c:v>
                </c:pt>
                <c:pt idx="90">
                  <c:v>1</c:v>
                </c:pt>
                <c:pt idx="91">
                  <c:v>1</c:v>
                </c:pt>
                <c:pt idx="92">
                  <c:v>0</c:v>
                </c:pt>
                <c:pt idx="93">
                  <c:v>1</c:v>
                </c:pt>
                <c:pt idx="94">
                  <c:v>1</c:v>
                </c:pt>
                <c:pt idx="95">
                  <c:v>0</c:v>
                </c:pt>
                <c:pt idx="96">
                  <c:v>0</c:v>
                </c:pt>
                <c:pt idx="97">
                  <c:v>1</c:v>
                </c:pt>
                <c:pt idx="98">
                  <c:v>0</c:v>
                </c:pt>
                <c:pt idx="99">
                  <c:v>1</c:v>
                </c:pt>
                <c:pt idx="100">
                  <c:v>1</c:v>
                </c:pt>
                <c:pt idx="101">
                  <c:v>1</c:v>
                </c:pt>
                <c:pt idx="102">
                  <c:v>0</c:v>
                </c:pt>
                <c:pt idx="103">
                  <c:v>0</c:v>
                </c:pt>
                <c:pt idx="104">
                  <c:v>1</c:v>
                </c:pt>
                <c:pt idx="105">
                  <c:v>1</c:v>
                </c:pt>
                <c:pt idx="106">
                  <c:v>1</c:v>
                </c:pt>
                <c:pt idx="107">
                  <c:v>0</c:v>
                </c:pt>
                <c:pt idx="108">
                  <c:v>1</c:v>
                </c:pt>
                <c:pt idx="109">
                  <c:v>0</c:v>
                </c:pt>
                <c:pt idx="110">
                  <c:v>1</c:v>
                </c:pt>
                <c:pt idx="111">
                  <c:v>0</c:v>
                </c:pt>
                <c:pt idx="112">
                  <c:v>1</c:v>
                </c:pt>
                <c:pt idx="113">
                  <c:v>1</c:v>
                </c:pt>
                <c:pt idx="114">
                  <c:v>1</c:v>
                </c:pt>
                <c:pt idx="115">
                  <c:v>1</c:v>
                </c:pt>
                <c:pt idx="116">
                  <c:v>1</c:v>
                </c:pt>
                <c:pt idx="117">
                  <c:v>0</c:v>
                </c:pt>
                <c:pt idx="118">
                  <c:v>1</c:v>
                </c:pt>
                <c:pt idx="119">
                  <c:v>1</c:v>
                </c:pt>
                <c:pt idx="120">
                  <c:v>1</c:v>
                </c:pt>
                <c:pt idx="121">
                  <c:v>1</c:v>
                </c:pt>
                <c:pt idx="122">
                  <c:v>0</c:v>
                </c:pt>
                <c:pt idx="123">
                  <c:v>1</c:v>
                </c:pt>
                <c:pt idx="124">
                  <c:v>1</c:v>
                </c:pt>
                <c:pt idx="125">
                  <c:v>1</c:v>
                </c:pt>
                <c:pt idx="126">
                  <c:v>1</c:v>
                </c:pt>
                <c:pt idx="127">
                  <c:v>1</c:v>
                </c:pt>
                <c:pt idx="128">
                  <c:v>1</c:v>
                </c:pt>
                <c:pt idx="129">
                  <c:v>0</c:v>
                </c:pt>
                <c:pt idx="130">
                  <c:v>0</c:v>
                </c:pt>
                <c:pt idx="131">
                  <c:v>0</c:v>
                </c:pt>
                <c:pt idx="132">
                  <c:v>1</c:v>
                </c:pt>
                <c:pt idx="133">
                  <c:v>1</c:v>
                </c:pt>
                <c:pt idx="134">
                  <c:v>1</c:v>
                </c:pt>
                <c:pt idx="135">
                  <c:v>0</c:v>
                </c:pt>
                <c:pt idx="136">
                  <c:v>0</c:v>
                </c:pt>
                <c:pt idx="137">
                  <c:v>0</c:v>
                </c:pt>
                <c:pt idx="138">
                  <c:v>0</c:v>
                </c:pt>
                <c:pt idx="139">
                  <c:v>1</c:v>
                </c:pt>
                <c:pt idx="140">
                  <c:v>1</c:v>
                </c:pt>
                <c:pt idx="141">
                  <c:v>1</c:v>
                </c:pt>
                <c:pt idx="142">
                  <c:v>0</c:v>
                </c:pt>
                <c:pt idx="143">
                  <c:v>0</c:v>
                </c:pt>
                <c:pt idx="144">
                  <c:v>1</c:v>
                </c:pt>
                <c:pt idx="145">
                  <c:v>0</c:v>
                </c:pt>
                <c:pt idx="146">
                  <c:v>0</c:v>
                </c:pt>
                <c:pt idx="147">
                  <c:v>0</c:v>
                </c:pt>
                <c:pt idx="148">
                  <c:v>0</c:v>
                </c:pt>
                <c:pt idx="149">
                  <c:v>0</c:v>
                </c:pt>
                <c:pt idx="150">
                  <c:v>0</c:v>
                </c:pt>
                <c:pt idx="151">
                  <c:v>1</c:v>
                </c:pt>
                <c:pt idx="152">
                  <c:v>1</c:v>
                </c:pt>
                <c:pt idx="153">
                  <c:v>1</c:v>
                </c:pt>
                <c:pt idx="154">
                  <c:v>1</c:v>
                </c:pt>
                <c:pt idx="155">
                  <c:v>1</c:v>
                </c:pt>
                <c:pt idx="156">
                  <c:v>1</c:v>
                </c:pt>
                <c:pt idx="157">
                  <c:v>1</c:v>
                </c:pt>
                <c:pt idx="158">
                  <c:v>1</c:v>
                </c:pt>
                <c:pt idx="159">
                  <c:v>1</c:v>
                </c:pt>
                <c:pt idx="160">
                  <c:v>1</c:v>
                </c:pt>
                <c:pt idx="161">
                  <c:v>0</c:v>
                </c:pt>
                <c:pt idx="162">
                  <c:v>1</c:v>
                </c:pt>
                <c:pt idx="163">
                  <c:v>0</c:v>
                </c:pt>
                <c:pt idx="164">
                  <c:v>1</c:v>
                </c:pt>
                <c:pt idx="165">
                  <c:v>0</c:v>
                </c:pt>
                <c:pt idx="166">
                  <c:v>1</c:v>
                </c:pt>
                <c:pt idx="167">
                  <c:v>1</c:v>
                </c:pt>
                <c:pt idx="168">
                  <c:v>1</c:v>
                </c:pt>
                <c:pt idx="169">
                  <c:v>0</c:v>
                </c:pt>
                <c:pt idx="170">
                  <c:v>1</c:v>
                </c:pt>
                <c:pt idx="171">
                  <c:v>1</c:v>
                </c:pt>
                <c:pt idx="172">
                  <c:v>1</c:v>
                </c:pt>
                <c:pt idx="173">
                  <c:v>1</c:v>
                </c:pt>
                <c:pt idx="174">
                  <c:v>1</c:v>
                </c:pt>
                <c:pt idx="175">
                  <c:v>1</c:v>
                </c:pt>
                <c:pt idx="176">
                  <c:v>1</c:v>
                </c:pt>
                <c:pt idx="177">
                  <c:v>0</c:v>
                </c:pt>
                <c:pt idx="178">
                  <c:v>1</c:v>
                </c:pt>
                <c:pt idx="179">
                  <c:v>1</c:v>
                </c:pt>
                <c:pt idx="180">
                  <c:v>0</c:v>
                </c:pt>
                <c:pt idx="181">
                  <c:v>1</c:v>
                </c:pt>
                <c:pt idx="182">
                  <c:v>1</c:v>
                </c:pt>
                <c:pt idx="183">
                  <c:v>0</c:v>
                </c:pt>
                <c:pt idx="184">
                  <c:v>1</c:v>
                </c:pt>
                <c:pt idx="185">
                  <c:v>0</c:v>
                </c:pt>
                <c:pt idx="186">
                  <c:v>1</c:v>
                </c:pt>
                <c:pt idx="187">
                  <c:v>0</c:v>
                </c:pt>
                <c:pt idx="188">
                  <c:v>0</c:v>
                </c:pt>
                <c:pt idx="189">
                  <c:v>0</c:v>
                </c:pt>
                <c:pt idx="190">
                  <c:v>1</c:v>
                </c:pt>
                <c:pt idx="191">
                  <c:v>1</c:v>
                </c:pt>
                <c:pt idx="192">
                  <c:v>0</c:v>
                </c:pt>
                <c:pt idx="193">
                  <c:v>1</c:v>
                </c:pt>
                <c:pt idx="194">
                  <c:v>1</c:v>
                </c:pt>
                <c:pt idx="195">
                  <c:v>1</c:v>
                </c:pt>
                <c:pt idx="196">
                  <c:v>1</c:v>
                </c:pt>
                <c:pt idx="197">
                  <c:v>0</c:v>
                </c:pt>
                <c:pt idx="198">
                  <c:v>0</c:v>
                </c:pt>
                <c:pt idx="199">
                  <c:v>1</c:v>
                </c:pt>
              </c:numCache>
            </c:numRef>
          </c:xVal>
          <c:yVal>
            <c:numRef>
              <c:f>'Task 1.1'!$H$35:$H$234</c:f>
              <c:numCache>
                <c:formatCode>0.0</c:formatCode>
                <c:ptCount val="200"/>
                <c:pt idx="0">
                  <c:v>10.5</c:v>
                </c:pt>
                <c:pt idx="1">
                  <c:v>11.850000000000001</c:v>
                </c:pt>
                <c:pt idx="2">
                  <c:v>10.050000000000001</c:v>
                </c:pt>
                <c:pt idx="3">
                  <c:v>9.8999999999999986</c:v>
                </c:pt>
                <c:pt idx="4">
                  <c:v>10.649999999999999</c:v>
                </c:pt>
                <c:pt idx="5">
                  <c:v>12.149999999999999</c:v>
                </c:pt>
                <c:pt idx="6">
                  <c:v>12.600000000000001</c:v>
                </c:pt>
                <c:pt idx="7">
                  <c:v>10.8</c:v>
                </c:pt>
                <c:pt idx="8">
                  <c:v>8.3999999999999986</c:v>
                </c:pt>
                <c:pt idx="9">
                  <c:v>10.350000000000001</c:v>
                </c:pt>
                <c:pt idx="10">
                  <c:v>13.950000000000001</c:v>
                </c:pt>
                <c:pt idx="11">
                  <c:v>11.100000000000001</c:v>
                </c:pt>
                <c:pt idx="12">
                  <c:v>13.5</c:v>
                </c:pt>
                <c:pt idx="13">
                  <c:v>10.5</c:v>
                </c:pt>
                <c:pt idx="14">
                  <c:v>9.3000000000000007</c:v>
                </c:pt>
                <c:pt idx="15">
                  <c:v>13.350000000000001</c:v>
                </c:pt>
                <c:pt idx="16">
                  <c:v>6.4499999999999993</c:v>
                </c:pt>
                <c:pt idx="17">
                  <c:v>12.899999999999999</c:v>
                </c:pt>
                <c:pt idx="18">
                  <c:v>9.3000000000000007</c:v>
                </c:pt>
                <c:pt idx="19">
                  <c:v>12.149999999999999</c:v>
                </c:pt>
                <c:pt idx="20">
                  <c:v>13.5</c:v>
                </c:pt>
                <c:pt idx="21">
                  <c:v>10.050000000000001</c:v>
                </c:pt>
                <c:pt idx="22">
                  <c:v>8.6999999999999993</c:v>
                </c:pt>
                <c:pt idx="23">
                  <c:v>11.100000000000001</c:v>
                </c:pt>
                <c:pt idx="24">
                  <c:v>11.25</c:v>
                </c:pt>
                <c:pt idx="25">
                  <c:v>14.700000000000001</c:v>
                </c:pt>
                <c:pt idx="26">
                  <c:v>11.55</c:v>
                </c:pt>
                <c:pt idx="27">
                  <c:v>10.050000000000001</c:v>
                </c:pt>
                <c:pt idx="28">
                  <c:v>12</c:v>
                </c:pt>
                <c:pt idx="29">
                  <c:v>11.100000000000001</c:v>
                </c:pt>
                <c:pt idx="30">
                  <c:v>10.350000000000001</c:v>
                </c:pt>
                <c:pt idx="31">
                  <c:v>12.600000000000001</c:v>
                </c:pt>
                <c:pt idx="32">
                  <c:v>12.600000000000001</c:v>
                </c:pt>
                <c:pt idx="33">
                  <c:v>12.600000000000001</c:v>
                </c:pt>
                <c:pt idx="34">
                  <c:v>10.8</c:v>
                </c:pt>
                <c:pt idx="35">
                  <c:v>11.850000000000001</c:v>
                </c:pt>
                <c:pt idx="36">
                  <c:v>11.850000000000001</c:v>
                </c:pt>
                <c:pt idx="37">
                  <c:v>12</c:v>
                </c:pt>
                <c:pt idx="38">
                  <c:v>13.5</c:v>
                </c:pt>
                <c:pt idx="39">
                  <c:v>10.5</c:v>
                </c:pt>
                <c:pt idx="40">
                  <c:v>10.8</c:v>
                </c:pt>
                <c:pt idx="41">
                  <c:v>13.5</c:v>
                </c:pt>
                <c:pt idx="42">
                  <c:v>11.850000000000001</c:v>
                </c:pt>
                <c:pt idx="43">
                  <c:v>9.75</c:v>
                </c:pt>
                <c:pt idx="44">
                  <c:v>11.399999999999999</c:v>
                </c:pt>
                <c:pt idx="45">
                  <c:v>10.649999999999999</c:v>
                </c:pt>
                <c:pt idx="46">
                  <c:v>9.1499999999999986</c:v>
                </c:pt>
                <c:pt idx="47">
                  <c:v>11.399999999999999</c:v>
                </c:pt>
                <c:pt idx="48">
                  <c:v>12.600000000000001</c:v>
                </c:pt>
                <c:pt idx="49">
                  <c:v>11.25</c:v>
                </c:pt>
                <c:pt idx="50">
                  <c:v>12</c:v>
                </c:pt>
                <c:pt idx="51">
                  <c:v>11.100000000000001</c:v>
                </c:pt>
                <c:pt idx="52">
                  <c:v>11.850000000000001</c:v>
                </c:pt>
                <c:pt idx="53">
                  <c:v>13.950000000000001</c:v>
                </c:pt>
                <c:pt idx="54">
                  <c:v>12.899999999999999</c:v>
                </c:pt>
                <c:pt idx="55">
                  <c:v>10.5</c:v>
                </c:pt>
                <c:pt idx="56">
                  <c:v>12.299999999999999</c:v>
                </c:pt>
                <c:pt idx="57">
                  <c:v>12.600000000000001</c:v>
                </c:pt>
                <c:pt idx="58">
                  <c:v>13.350000000000001</c:v>
                </c:pt>
                <c:pt idx="59">
                  <c:v>10.649999999999999</c:v>
                </c:pt>
                <c:pt idx="60">
                  <c:v>11.25</c:v>
                </c:pt>
                <c:pt idx="61">
                  <c:v>12.149999999999999</c:v>
                </c:pt>
                <c:pt idx="62">
                  <c:v>10.8</c:v>
                </c:pt>
                <c:pt idx="63">
                  <c:v>11.25</c:v>
                </c:pt>
                <c:pt idx="64">
                  <c:v>13.950000000000001</c:v>
                </c:pt>
                <c:pt idx="65">
                  <c:v>12.600000000000001</c:v>
                </c:pt>
                <c:pt idx="66">
                  <c:v>12.299999999999999</c:v>
                </c:pt>
                <c:pt idx="67">
                  <c:v>9.3000000000000007</c:v>
                </c:pt>
                <c:pt idx="68">
                  <c:v>11.100000000000001</c:v>
                </c:pt>
                <c:pt idx="69">
                  <c:v>12.299999999999999</c:v>
                </c:pt>
                <c:pt idx="70">
                  <c:v>11.55</c:v>
                </c:pt>
                <c:pt idx="71">
                  <c:v>11.100000000000001</c:v>
                </c:pt>
                <c:pt idx="72">
                  <c:v>12</c:v>
                </c:pt>
                <c:pt idx="73">
                  <c:v>11.25</c:v>
                </c:pt>
                <c:pt idx="74">
                  <c:v>12.600000000000001</c:v>
                </c:pt>
                <c:pt idx="75">
                  <c:v>11.399999999999999</c:v>
                </c:pt>
                <c:pt idx="76">
                  <c:v>12.299999999999999</c:v>
                </c:pt>
                <c:pt idx="77">
                  <c:v>12.149999999999999</c:v>
                </c:pt>
                <c:pt idx="78">
                  <c:v>10.5</c:v>
                </c:pt>
                <c:pt idx="79">
                  <c:v>9.8999999999999986</c:v>
                </c:pt>
                <c:pt idx="80">
                  <c:v>10.649999999999999</c:v>
                </c:pt>
                <c:pt idx="81">
                  <c:v>12.75</c:v>
                </c:pt>
                <c:pt idx="82">
                  <c:v>9</c:v>
                </c:pt>
                <c:pt idx="83">
                  <c:v>9.75</c:v>
                </c:pt>
                <c:pt idx="84">
                  <c:v>10.050000000000001</c:v>
                </c:pt>
                <c:pt idx="85">
                  <c:v>12.299999999999999</c:v>
                </c:pt>
                <c:pt idx="86">
                  <c:v>12</c:v>
                </c:pt>
                <c:pt idx="87">
                  <c:v>12.149999999999999</c:v>
                </c:pt>
                <c:pt idx="88">
                  <c:v>11.55</c:v>
                </c:pt>
                <c:pt idx="89">
                  <c:v>12.299999999999999</c:v>
                </c:pt>
                <c:pt idx="90">
                  <c:v>10.050000000000001</c:v>
                </c:pt>
                <c:pt idx="91">
                  <c:v>10.8</c:v>
                </c:pt>
                <c:pt idx="92">
                  <c:v>12</c:v>
                </c:pt>
                <c:pt idx="93">
                  <c:v>12</c:v>
                </c:pt>
                <c:pt idx="94">
                  <c:v>9.3000000000000007</c:v>
                </c:pt>
                <c:pt idx="95">
                  <c:v>12.299999999999999</c:v>
                </c:pt>
                <c:pt idx="96">
                  <c:v>12.899999999999999</c:v>
                </c:pt>
                <c:pt idx="97">
                  <c:v>9.75</c:v>
                </c:pt>
                <c:pt idx="98">
                  <c:v>12</c:v>
                </c:pt>
                <c:pt idx="99">
                  <c:v>13.5</c:v>
                </c:pt>
                <c:pt idx="100">
                  <c:v>11.850000000000001</c:v>
                </c:pt>
                <c:pt idx="101">
                  <c:v>10.649999999999999</c:v>
                </c:pt>
                <c:pt idx="102">
                  <c:v>13.350000000000001</c:v>
                </c:pt>
                <c:pt idx="103">
                  <c:v>12</c:v>
                </c:pt>
                <c:pt idx="104">
                  <c:v>8.25</c:v>
                </c:pt>
                <c:pt idx="105">
                  <c:v>11.25</c:v>
                </c:pt>
                <c:pt idx="106">
                  <c:v>8.6999999999999993</c:v>
                </c:pt>
                <c:pt idx="107">
                  <c:v>11.399999999999999</c:v>
                </c:pt>
                <c:pt idx="108">
                  <c:v>11.100000000000001</c:v>
                </c:pt>
                <c:pt idx="109">
                  <c:v>12.600000000000001</c:v>
                </c:pt>
                <c:pt idx="110">
                  <c:v>11.399999999999999</c:v>
                </c:pt>
                <c:pt idx="111">
                  <c:v>10.8</c:v>
                </c:pt>
                <c:pt idx="112">
                  <c:v>10.8</c:v>
                </c:pt>
                <c:pt idx="113">
                  <c:v>11.399999999999999</c:v>
                </c:pt>
                <c:pt idx="114">
                  <c:v>14.100000000000001</c:v>
                </c:pt>
                <c:pt idx="115">
                  <c:v>12.299999999999999</c:v>
                </c:pt>
                <c:pt idx="116">
                  <c:v>12.149999999999999</c:v>
                </c:pt>
                <c:pt idx="117">
                  <c:v>10.5</c:v>
                </c:pt>
                <c:pt idx="118">
                  <c:v>13.350000000000001</c:v>
                </c:pt>
                <c:pt idx="119">
                  <c:v>10.8</c:v>
                </c:pt>
                <c:pt idx="120">
                  <c:v>14.850000000000001</c:v>
                </c:pt>
                <c:pt idx="121">
                  <c:v>11.399999999999999</c:v>
                </c:pt>
                <c:pt idx="122">
                  <c:v>11.25</c:v>
                </c:pt>
                <c:pt idx="123">
                  <c:v>14.100000000000001</c:v>
                </c:pt>
                <c:pt idx="124">
                  <c:v>10.8</c:v>
                </c:pt>
                <c:pt idx="125">
                  <c:v>9.8999999999999986</c:v>
                </c:pt>
                <c:pt idx="126">
                  <c:v>11.399999999999999</c:v>
                </c:pt>
                <c:pt idx="127">
                  <c:v>10.649999999999999</c:v>
                </c:pt>
                <c:pt idx="128">
                  <c:v>11.25</c:v>
                </c:pt>
                <c:pt idx="129">
                  <c:v>10.649999999999999</c:v>
                </c:pt>
                <c:pt idx="130">
                  <c:v>9.3000000000000007</c:v>
                </c:pt>
                <c:pt idx="131">
                  <c:v>11.850000000000001</c:v>
                </c:pt>
                <c:pt idx="132">
                  <c:v>12</c:v>
                </c:pt>
                <c:pt idx="133">
                  <c:v>10.8</c:v>
                </c:pt>
                <c:pt idx="134">
                  <c:v>11.100000000000001</c:v>
                </c:pt>
                <c:pt idx="135">
                  <c:v>12.149999999999999</c:v>
                </c:pt>
                <c:pt idx="136">
                  <c:v>11.55</c:v>
                </c:pt>
                <c:pt idx="137">
                  <c:v>11.399999999999999</c:v>
                </c:pt>
                <c:pt idx="138">
                  <c:v>12.149999999999999</c:v>
                </c:pt>
                <c:pt idx="139">
                  <c:v>9.8999999999999986</c:v>
                </c:pt>
                <c:pt idx="140">
                  <c:v>11.850000000000001</c:v>
                </c:pt>
                <c:pt idx="141">
                  <c:v>14.25</c:v>
                </c:pt>
                <c:pt idx="142">
                  <c:v>11.850000000000001</c:v>
                </c:pt>
                <c:pt idx="143">
                  <c:v>10.8</c:v>
                </c:pt>
                <c:pt idx="144">
                  <c:v>12.75</c:v>
                </c:pt>
                <c:pt idx="145">
                  <c:v>12.299999999999999</c:v>
                </c:pt>
                <c:pt idx="146">
                  <c:v>11.55</c:v>
                </c:pt>
                <c:pt idx="147">
                  <c:v>12.149999999999999</c:v>
                </c:pt>
                <c:pt idx="148">
                  <c:v>10.5</c:v>
                </c:pt>
                <c:pt idx="149">
                  <c:v>11.399999999999999</c:v>
                </c:pt>
                <c:pt idx="150">
                  <c:v>11.850000000000001</c:v>
                </c:pt>
                <c:pt idx="151">
                  <c:v>13.200000000000001</c:v>
                </c:pt>
                <c:pt idx="152">
                  <c:v>12.600000000000001</c:v>
                </c:pt>
                <c:pt idx="153">
                  <c:v>9.75</c:v>
                </c:pt>
                <c:pt idx="154">
                  <c:v>14.850000000000001</c:v>
                </c:pt>
                <c:pt idx="155">
                  <c:v>13.200000000000001</c:v>
                </c:pt>
                <c:pt idx="156">
                  <c:v>10.8</c:v>
                </c:pt>
                <c:pt idx="157">
                  <c:v>12.75</c:v>
                </c:pt>
                <c:pt idx="158">
                  <c:v>10.350000000000001</c:v>
                </c:pt>
                <c:pt idx="159">
                  <c:v>10.8</c:v>
                </c:pt>
                <c:pt idx="160">
                  <c:v>10.050000000000001</c:v>
                </c:pt>
                <c:pt idx="161">
                  <c:v>10.649999999999999</c:v>
                </c:pt>
                <c:pt idx="162">
                  <c:v>13.200000000000001</c:v>
                </c:pt>
                <c:pt idx="163">
                  <c:v>10.649999999999999</c:v>
                </c:pt>
                <c:pt idx="164">
                  <c:v>11.55</c:v>
                </c:pt>
                <c:pt idx="165">
                  <c:v>12</c:v>
                </c:pt>
                <c:pt idx="166">
                  <c:v>11.399999999999999</c:v>
                </c:pt>
                <c:pt idx="167">
                  <c:v>11.850000000000001</c:v>
                </c:pt>
                <c:pt idx="168">
                  <c:v>9.75</c:v>
                </c:pt>
                <c:pt idx="169">
                  <c:v>10.649999999999999</c:v>
                </c:pt>
                <c:pt idx="170">
                  <c:v>12</c:v>
                </c:pt>
                <c:pt idx="171">
                  <c:v>11.399999999999999</c:v>
                </c:pt>
                <c:pt idx="172">
                  <c:v>11.55</c:v>
                </c:pt>
                <c:pt idx="173">
                  <c:v>12.899999999999999</c:v>
                </c:pt>
                <c:pt idx="174">
                  <c:v>9</c:v>
                </c:pt>
                <c:pt idx="175">
                  <c:v>11.100000000000001</c:v>
                </c:pt>
                <c:pt idx="176">
                  <c:v>9</c:v>
                </c:pt>
                <c:pt idx="177">
                  <c:v>12.299999999999999</c:v>
                </c:pt>
                <c:pt idx="178">
                  <c:v>12.149999999999999</c:v>
                </c:pt>
                <c:pt idx="179">
                  <c:v>12.299999999999999</c:v>
                </c:pt>
                <c:pt idx="180">
                  <c:v>12.600000000000001</c:v>
                </c:pt>
                <c:pt idx="181">
                  <c:v>11.399999999999999</c:v>
                </c:pt>
                <c:pt idx="182">
                  <c:v>10.649999999999999</c:v>
                </c:pt>
                <c:pt idx="183">
                  <c:v>13.200000000000001</c:v>
                </c:pt>
                <c:pt idx="184">
                  <c:v>11.25</c:v>
                </c:pt>
                <c:pt idx="185">
                  <c:v>13.200000000000001</c:v>
                </c:pt>
                <c:pt idx="186">
                  <c:v>10.649999999999999</c:v>
                </c:pt>
                <c:pt idx="187">
                  <c:v>11.399999999999999</c:v>
                </c:pt>
                <c:pt idx="188">
                  <c:v>10.649999999999999</c:v>
                </c:pt>
                <c:pt idx="189">
                  <c:v>12</c:v>
                </c:pt>
                <c:pt idx="190">
                  <c:v>9.1499999999999986</c:v>
                </c:pt>
                <c:pt idx="191">
                  <c:v>10.649999999999999</c:v>
                </c:pt>
                <c:pt idx="192">
                  <c:v>12</c:v>
                </c:pt>
                <c:pt idx="193">
                  <c:v>10.8</c:v>
                </c:pt>
                <c:pt idx="194">
                  <c:v>11.850000000000001</c:v>
                </c:pt>
                <c:pt idx="195">
                  <c:v>12.75</c:v>
                </c:pt>
                <c:pt idx="196">
                  <c:v>13.200000000000001</c:v>
                </c:pt>
                <c:pt idx="197">
                  <c:v>9.75</c:v>
                </c:pt>
                <c:pt idx="198">
                  <c:v>11.850000000000001</c:v>
                </c:pt>
                <c:pt idx="199">
                  <c:v>13.5</c:v>
                </c:pt>
              </c:numCache>
            </c:numRef>
          </c:yVal>
          <c:smooth val="0"/>
          <c:extLst>
            <c:ext xmlns:c16="http://schemas.microsoft.com/office/drawing/2014/chart" uri="{C3380CC4-5D6E-409C-BE32-E72D297353CC}">
              <c16:uniqueId val="{00000000-9B5A-E646-B27D-DA10B2062FFF}"/>
            </c:ext>
          </c:extLst>
        </c:ser>
        <c:dLbls>
          <c:showLegendKey val="0"/>
          <c:showVal val="0"/>
          <c:showCatName val="0"/>
          <c:showSerName val="0"/>
          <c:showPercent val="0"/>
          <c:showBubbleSize val="0"/>
        </c:dLbls>
        <c:axId val="524151216"/>
        <c:axId val="523809856"/>
      </c:scatterChart>
      <c:valAx>
        <c:axId val="524151216"/>
        <c:scaling>
          <c:orientation val="minMax"/>
        </c:scaling>
        <c:delete val="0"/>
        <c:axPos val="b"/>
        <c:majorGridlines>
          <c:spPr>
            <a:ln w="9525" cap="flat" cmpd="sng" algn="ctr">
              <a:solidFill>
                <a:schemeClr val="dk1">
                  <a:lumMod val="15000"/>
                  <a:lumOff val="8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dk1">
                        <a:lumMod val="50000"/>
                        <a:lumOff val="50000"/>
                      </a:schemeClr>
                    </a:solidFill>
                    <a:latin typeface="+mn-lt"/>
                    <a:ea typeface="+mn-ea"/>
                    <a:cs typeface="+mn-cs"/>
                  </a:defRPr>
                </a:pPr>
                <a:r>
                  <a:rPr lang="en-GB" sz="800" b="1" i="0" u="none" strike="noStrike" kern="1200" baseline="0">
                    <a:solidFill>
                      <a:sysClr val="windowText" lastClr="000000">
                        <a:lumMod val="50000"/>
                        <a:lumOff val="50000"/>
                      </a:sysClr>
                    </a:solidFill>
                  </a:rPr>
                  <a:t>Region</a:t>
                </a:r>
                <a:endParaRPr lang="en-GB"/>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50000"/>
                      <a:lumOff val="50000"/>
                    </a:schemeClr>
                  </a:solidFill>
                  <a:latin typeface="+mn-lt"/>
                  <a:ea typeface="+mn-ea"/>
                  <a:cs typeface="+mn-cs"/>
                </a:defRPr>
              </a:pPr>
              <a:endParaRPr lang="en-GB"/>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50000"/>
                    <a:lumOff val="50000"/>
                  </a:schemeClr>
                </a:solidFill>
                <a:latin typeface="+mn-lt"/>
                <a:ea typeface="+mn-ea"/>
                <a:cs typeface="+mn-cs"/>
              </a:defRPr>
            </a:pPr>
            <a:endParaRPr lang="en-US"/>
          </a:p>
        </c:txPr>
        <c:crossAx val="523809856"/>
        <c:crosses val="autoZero"/>
        <c:crossBetween val="midCat"/>
      </c:valAx>
      <c:valAx>
        <c:axId val="523809856"/>
        <c:scaling>
          <c:orientation val="minMax"/>
        </c:scaling>
        <c:delete val="0"/>
        <c:axPos val="l"/>
        <c:majorGridlines>
          <c:spPr>
            <a:ln w="9525" cap="flat" cmpd="sng" algn="ctr">
              <a:solidFill>
                <a:schemeClr val="dk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50000"/>
                        <a:lumOff val="50000"/>
                      </a:schemeClr>
                    </a:solidFill>
                    <a:latin typeface="+mn-lt"/>
                    <a:ea typeface="+mn-ea"/>
                    <a:cs typeface="+mn-cs"/>
                  </a:defRPr>
                </a:pPr>
                <a:r>
                  <a:rPr lang="en-GB" sz="900" b="1" i="0" u="none" strike="noStrike" kern="1200" baseline="0">
                    <a:solidFill>
                      <a:sysClr val="windowText" lastClr="000000">
                        <a:lumMod val="50000"/>
                        <a:lumOff val="50000"/>
                      </a:sysClr>
                    </a:solidFill>
                  </a:rPr>
                  <a:t>Order_Qty</a:t>
                </a:r>
                <a:endParaRPr lang="en-GB" sz="1000" b="1" i="0" u="none" strike="noStrike" kern="1200" baseline="0">
                  <a:solidFill>
                    <a:sysClr val="windowText" lastClr="000000">
                      <a:lumMod val="50000"/>
                      <a:lumOff val="50000"/>
                    </a:sysClr>
                  </a:solidFill>
                </a:endParaRP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50000"/>
                      <a:lumOff val="50000"/>
                    </a:schemeClr>
                  </a:solidFill>
                  <a:latin typeface="+mn-lt"/>
                  <a:ea typeface="+mn-ea"/>
                  <a:cs typeface="+mn-cs"/>
                </a:defRPr>
              </a:pPr>
              <a:endParaRPr lang="en-GB"/>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50000"/>
                    <a:lumOff val="50000"/>
                  </a:schemeClr>
                </a:solidFill>
                <a:latin typeface="+mn-lt"/>
                <a:ea typeface="+mn-ea"/>
                <a:cs typeface="+mn-cs"/>
              </a:defRPr>
            </a:pPr>
            <a:endParaRPr lang="en-US"/>
          </a:p>
        </c:txPr>
        <c:crossAx val="52415121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100000">
          <a:schemeClr val="lt1">
            <a:lumMod val="95000"/>
          </a:schemeClr>
        </a:gs>
        <a:gs pos="43000">
          <a:schemeClr val="lt1"/>
        </a:gs>
      </a:gsLst>
      <a:path path="circle">
        <a:fillToRect l="50000" t="50000" r="50000" b="50000"/>
      </a:path>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70" baseline="0">
                <a:solidFill>
                  <a:schemeClr val="dk1">
                    <a:lumMod val="50000"/>
                    <a:lumOff val="50000"/>
                  </a:schemeClr>
                </a:solidFill>
                <a:latin typeface="+mn-lt"/>
                <a:ea typeface="+mn-ea"/>
                <a:cs typeface="+mn-cs"/>
              </a:defRPr>
            </a:pPr>
            <a:r>
              <a:rPr lang="en-GB"/>
              <a:t>Dist_Channel Vs. </a:t>
            </a:r>
            <a:r>
              <a:rPr lang="en-GB" sz="1400" b="0" i="0" u="none" strike="noStrike" kern="1200" spc="70" baseline="0">
                <a:solidFill>
                  <a:sysClr val="windowText" lastClr="000000">
                    <a:lumMod val="50000"/>
                    <a:lumOff val="50000"/>
                  </a:sysClr>
                </a:solidFill>
              </a:rPr>
              <a:t>Order Quantity</a:t>
            </a:r>
            <a:endParaRPr lang="en-GB"/>
          </a:p>
        </c:rich>
      </c:tx>
      <c:overlay val="0"/>
      <c:spPr>
        <a:noFill/>
        <a:ln>
          <a:noFill/>
        </a:ln>
        <a:effectLst/>
      </c:spPr>
      <c:txPr>
        <a:bodyPr rot="0" spcFirstLastPara="1" vertOverflow="ellipsis" vert="horz" wrap="square" anchor="ctr" anchorCtr="1"/>
        <a:lstStyle/>
        <a:p>
          <a:pPr>
            <a:defRPr sz="1600" b="0" i="0" u="none" strike="noStrike" kern="1200" spc="70" baseline="0">
              <a:solidFill>
                <a:schemeClr val="dk1">
                  <a:lumMod val="50000"/>
                  <a:lumOff val="50000"/>
                </a:schemeClr>
              </a:solidFill>
              <a:latin typeface="+mn-lt"/>
              <a:ea typeface="+mn-ea"/>
              <a:cs typeface="+mn-cs"/>
            </a:defRPr>
          </a:pPr>
          <a:endParaRPr lang="en-GB"/>
        </a:p>
      </c:txPr>
    </c:title>
    <c:autoTitleDeleted val="0"/>
    <c:plotArea>
      <c:layout/>
      <c:scatterChart>
        <c:scatterStyle val="lineMarker"/>
        <c:varyColors val="0"/>
        <c:ser>
          <c:idx val="0"/>
          <c:order val="0"/>
          <c:tx>
            <c:strRef>
              <c:f>'Task 1.1'!$K$34</c:f>
              <c:strCache>
                <c:ptCount val="1"/>
                <c:pt idx="0">
                  <c:v>Order_Qty</c:v>
                </c:pt>
              </c:strCache>
            </c:strRef>
          </c:tx>
          <c:spPr>
            <a:ln w="25400">
              <a:noFill/>
            </a:ln>
            <a:effectLst/>
          </c:spPr>
          <c:marker>
            <c:symbol val="circle"/>
            <c:size val="4"/>
            <c:spPr>
              <a:solidFill>
                <a:schemeClr val="accent1"/>
              </a:solidFill>
              <a:ln w="9525" cap="flat" cmpd="sng" algn="ctr">
                <a:solidFill>
                  <a:schemeClr val="accent1"/>
                </a:solidFill>
                <a:round/>
              </a:ln>
              <a:effectLst/>
            </c:spPr>
          </c:marker>
          <c:trendline>
            <c:spPr>
              <a:ln w="25400" cap="rnd" cmpd="sng" algn="ctr">
                <a:solidFill>
                  <a:srgbClr val="FF0000"/>
                </a:solidFill>
                <a:prstDash val="dash"/>
                <a:round/>
              </a:ln>
              <a:effectLst/>
            </c:spPr>
            <c:trendlineType val="linear"/>
            <c:dispRSqr val="1"/>
            <c:dispEq val="1"/>
            <c:trendlineLbl>
              <c:layout>
                <c:manualLayout>
                  <c:x val="-5.0459317585301836E-4"/>
                  <c:y val="0.33230143931275785"/>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dk1">
                          <a:lumMod val="50000"/>
                          <a:lumOff val="50000"/>
                        </a:schemeClr>
                      </a:solidFill>
                      <a:latin typeface="+mn-lt"/>
                      <a:ea typeface="+mn-ea"/>
                      <a:cs typeface="+mn-cs"/>
                    </a:defRPr>
                  </a:pPr>
                  <a:endParaRPr lang="en-US"/>
                </a:p>
              </c:txPr>
            </c:trendlineLbl>
          </c:trendline>
          <c:xVal>
            <c:numRef>
              <c:f>'Task 1.1'!$J$35:$J$234</c:f>
              <c:numCache>
                <c:formatCode>0</c:formatCode>
                <c:ptCount val="200"/>
                <c:pt idx="0">
                  <c:v>0</c:v>
                </c:pt>
                <c:pt idx="1">
                  <c:v>1</c:v>
                </c:pt>
                <c:pt idx="2">
                  <c:v>0</c:v>
                </c:pt>
                <c:pt idx="3">
                  <c:v>0</c:v>
                </c:pt>
                <c:pt idx="4">
                  <c:v>0</c:v>
                </c:pt>
                <c:pt idx="5">
                  <c:v>1</c:v>
                </c:pt>
                <c:pt idx="6">
                  <c:v>1</c:v>
                </c:pt>
                <c:pt idx="7">
                  <c:v>0</c:v>
                </c:pt>
                <c:pt idx="8">
                  <c:v>0</c:v>
                </c:pt>
                <c:pt idx="9">
                  <c:v>0</c:v>
                </c:pt>
                <c:pt idx="10">
                  <c:v>1</c:v>
                </c:pt>
                <c:pt idx="11">
                  <c:v>1</c:v>
                </c:pt>
                <c:pt idx="12">
                  <c:v>0</c:v>
                </c:pt>
                <c:pt idx="13">
                  <c:v>0</c:v>
                </c:pt>
                <c:pt idx="14">
                  <c:v>0</c:v>
                </c:pt>
                <c:pt idx="15">
                  <c:v>0</c:v>
                </c:pt>
                <c:pt idx="16">
                  <c:v>0</c:v>
                </c:pt>
                <c:pt idx="17">
                  <c:v>1</c:v>
                </c:pt>
                <c:pt idx="18">
                  <c:v>0</c:v>
                </c:pt>
                <c:pt idx="19">
                  <c:v>0</c:v>
                </c:pt>
                <c:pt idx="20">
                  <c:v>1</c:v>
                </c:pt>
                <c:pt idx="21">
                  <c:v>1</c:v>
                </c:pt>
                <c:pt idx="22">
                  <c:v>0</c:v>
                </c:pt>
                <c:pt idx="23">
                  <c:v>0</c:v>
                </c:pt>
                <c:pt idx="24">
                  <c:v>0</c:v>
                </c:pt>
                <c:pt idx="25">
                  <c:v>1</c:v>
                </c:pt>
                <c:pt idx="26">
                  <c:v>0</c:v>
                </c:pt>
                <c:pt idx="27">
                  <c:v>0</c:v>
                </c:pt>
                <c:pt idx="28">
                  <c:v>0</c:v>
                </c:pt>
                <c:pt idx="29">
                  <c:v>0</c:v>
                </c:pt>
                <c:pt idx="30">
                  <c:v>1</c:v>
                </c:pt>
                <c:pt idx="31">
                  <c:v>1</c:v>
                </c:pt>
                <c:pt idx="32">
                  <c:v>1</c:v>
                </c:pt>
                <c:pt idx="33">
                  <c:v>0</c:v>
                </c:pt>
                <c:pt idx="34">
                  <c:v>1</c:v>
                </c:pt>
                <c:pt idx="35">
                  <c:v>0</c:v>
                </c:pt>
                <c:pt idx="36">
                  <c:v>1</c:v>
                </c:pt>
                <c:pt idx="37">
                  <c:v>1</c:v>
                </c:pt>
                <c:pt idx="38">
                  <c:v>1</c:v>
                </c:pt>
                <c:pt idx="39">
                  <c:v>0</c:v>
                </c:pt>
                <c:pt idx="40">
                  <c:v>1</c:v>
                </c:pt>
                <c:pt idx="41">
                  <c:v>1</c:v>
                </c:pt>
                <c:pt idx="42">
                  <c:v>1</c:v>
                </c:pt>
                <c:pt idx="43">
                  <c:v>0</c:v>
                </c:pt>
                <c:pt idx="44">
                  <c:v>0</c:v>
                </c:pt>
                <c:pt idx="45">
                  <c:v>0</c:v>
                </c:pt>
                <c:pt idx="46">
                  <c:v>0</c:v>
                </c:pt>
                <c:pt idx="47">
                  <c:v>1</c:v>
                </c:pt>
                <c:pt idx="48">
                  <c:v>1</c:v>
                </c:pt>
                <c:pt idx="49">
                  <c:v>1</c:v>
                </c:pt>
                <c:pt idx="50">
                  <c:v>0</c:v>
                </c:pt>
                <c:pt idx="51">
                  <c:v>1</c:v>
                </c:pt>
                <c:pt idx="52">
                  <c:v>1</c:v>
                </c:pt>
                <c:pt idx="53">
                  <c:v>1</c:v>
                </c:pt>
                <c:pt idx="54">
                  <c:v>1</c:v>
                </c:pt>
                <c:pt idx="55">
                  <c:v>0</c:v>
                </c:pt>
                <c:pt idx="56">
                  <c:v>1</c:v>
                </c:pt>
                <c:pt idx="57">
                  <c:v>0</c:v>
                </c:pt>
                <c:pt idx="58">
                  <c:v>0</c:v>
                </c:pt>
                <c:pt idx="59">
                  <c:v>0</c:v>
                </c:pt>
                <c:pt idx="60">
                  <c:v>0</c:v>
                </c:pt>
                <c:pt idx="61">
                  <c:v>1</c:v>
                </c:pt>
                <c:pt idx="62">
                  <c:v>1</c:v>
                </c:pt>
                <c:pt idx="63">
                  <c:v>0</c:v>
                </c:pt>
                <c:pt idx="64">
                  <c:v>1</c:v>
                </c:pt>
                <c:pt idx="65">
                  <c:v>1</c:v>
                </c:pt>
                <c:pt idx="66">
                  <c:v>0</c:v>
                </c:pt>
                <c:pt idx="67">
                  <c:v>0</c:v>
                </c:pt>
                <c:pt idx="68">
                  <c:v>1</c:v>
                </c:pt>
                <c:pt idx="69">
                  <c:v>0</c:v>
                </c:pt>
                <c:pt idx="70">
                  <c:v>1</c:v>
                </c:pt>
                <c:pt idx="71">
                  <c:v>0</c:v>
                </c:pt>
                <c:pt idx="72">
                  <c:v>1</c:v>
                </c:pt>
                <c:pt idx="73">
                  <c:v>0</c:v>
                </c:pt>
                <c:pt idx="74">
                  <c:v>0</c:v>
                </c:pt>
                <c:pt idx="75">
                  <c:v>0</c:v>
                </c:pt>
                <c:pt idx="76">
                  <c:v>1</c:v>
                </c:pt>
                <c:pt idx="77">
                  <c:v>1</c:v>
                </c:pt>
                <c:pt idx="78">
                  <c:v>0</c:v>
                </c:pt>
                <c:pt idx="79">
                  <c:v>1</c:v>
                </c:pt>
                <c:pt idx="80">
                  <c:v>1</c:v>
                </c:pt>
                <c:pt idx="81">
                  <c:v>1</c:v>
                </c:pt>
                <c:pt idx="82">
                  <c:v>0</c:v>
                </c:pt>
                <c:pt idx="83">
                  <c:v>0</c:v>
                </c:pt>
                <c:pt idx="84">
                  <c:v>1</c:v>
                </c:pt>
                <c:pt idx="85">
                  <c:v>0</c:v>
                </c:pt>
                <c:pt idx="86">
                  <c:v>0</c:v>
                </c:pt>
                <c:pt idx="87">
                  <c:v>0</c:v>
                </c:pt>
                <c:pt idx="88">
                  <c:v>0</c:v>
                </c:pt>
                <c:pt idx="89">
                  <c:v>1</c:v>
                </c:pt>
                <c:pt idx="90">
                  <c:v>0</c:v>
                </c:pt>
                <c:pt idx="91">
                  <c:v>0</c:v>
                </c:pt>
                <c:pt idx="92">
                  <c:v>1</c:v>
                </c:pt>
                <c:pt idx="93">
                  <c:v>1</c:v>
                </c:pt>
                <c:pt idx="94">
                  <c:v>0</c:v>
                </c:pt>
                <c:pt idx="95">
                  <c:v>1</c:v>
                </c:pt>
                <c:pt idx="96">
                  <c:v>1</c:v>
                </c:pt>
                <c:pt idx="97">
                  <c:v>0</c:v>
                </c:pt>
                <c:pt idx="98">
                  <c:v>0</c:v>
                </c:pt>
                <c:pt idx="99">
                  <c:v>1</c:v>
                </c:pt>
                <c:pt idx="100">
                  <c:v>0</c:v>
                </c:pt>
                <c:pt idx="101">
                  <c:v>0</c:v>
                </c:pt>
                <c:pt idx="102">
                  <c:v>0</c:v>
                </c:pt>
                <c:pt idx="103">
                  <c:v>1</c:v>
                </c:pt>
                <c:pt idx="104">
                  <c:v>0</c:v>
                </c:pt>
                <c:pt idx="105">
                  <c:v>1</c:v>
                </c:pt>
                <c:pt idx="106">
                  <c:v>0</c:v>
                </c:pt>
                <c:pt idx="107">
                  <c:v>1</c:v>
                </c:pt>
                <c:pt idx="108">
                  <c:v>1</c:v>
                </c:pt>
                <c:pt idx="109">
                  <c:v>0</c:v>
                </c:pt>
                <c:pt idx="110">
                  <c:v>0</c:v>
                </c:pt>
                <c:pt idx="111">
                  <c:v>0</c:v>
                </c:pt>
                <c:pt idx="112">
                  <c:v>1</c:v>
                </c:pt>
                <c:pt idx="113">
                  <c:v>0</c:v>
                </c:pt>
                <c:pt idx="114">
                  <c:v>1</c:v>
                </c:pt>
                <c:pt idx="115">
                  <c:v>0</c:v>
                </c:pt>
                <c:pt idx="116">
                  <c:v>1</c:v>
                </c:pt>
                <c:pt idx="117">
                  <c:v>1</c:v>
                </c:pt>
                <c:pt idx="118">
                  <c:v>1</c:v>
                </c:pt>
                <c:pt idx="119">
                  <c:v>0</c:v>
                </c:pt>
                <c:pt idx="120">
                  <c:v>1</c:v>
                </c:pt>
                <c:pt idx="121">
                  <c:v>0</c:v>
                </c:pt>
                <c:pt idx="122">
                  <c:v>0</c:v>
                </c:pt>
                <c:pt idx="123">
                  <c:v>1</c:v>
                </c:pt>
                <c:pt idx="124">
                  <c:v>0</c:v>
                </c:pt>
                <c:pt idx="125">
                  <c:v>0</c:v>
                </c:pt>
                <c:pt idx="126">
                  <c:v>1</c:v>
                </c:pt>
                <c:pt idx="127">
                  <c:v>0</c:v>
                </c:pt>
                <c:pt idx="128">
                  <c:v>0</c:v>
                </c:pt>
                <c:pt idx="129">
                  <c:v>1</c:v>
                </c:pt>
                <c:pt idx="130">
                  <c:v>0</c:v>
                </c:pt>
                <c:pt idx="131">
                  <c:v>1</c:v>
                </c:pt>
                <c:pt idx="132">
                  <c:v>0</c:v>
                </c:pt>
                <c:pt idx="133">
                  <c:v>0</c:v>
                </c:pt>
                <c:pt idx="134">
                  <c:v>1</c:v>
                </c:pt>
                <c:pt idx="135">
                  <c:v>1</c:v>
                </c:pt>
                <c:pt idx="136">
                  <c:v>1</c:v>
                </c:pt>
                <c:pt idx="137">
                  <c:v>1</c:v>
                </c:pt>
                <c:pt idx="138">
                  <c:v>0</c:v>
                </c:pt>
                <c:pt idx="139">
                  <c:v>0</c:v>
                </c:pt>
                <c:pt idx="140">
                  <c:v>0</c:v>
                </c:pt>
                <c:pt idx="141">
                  <c:v>1</c:v>
                </c:pt>
                <c:pt idx="142">
                  <c:v>1</c:v>
                </c:pt>
                <c:pt idx="143">
                  <c:v>1</c:v>
                </c:pt>
                <c:pt idx="144">
                  <c:v>0</c:v>
                </c:pt>
                <c:pt idx="145">
                  <c:v>1</c:v>
                </c:pt>
                <c:pt idx="146">
                  <c:v>1</c:v>
                </c:pt>
                <c:pt idx="147">
                  <c:v>1</c:v>
                </c:pt>
                <c:pt idx="148">
                  <c:v>1</c:v>
                </c:pt>
                <c:pt idx="149">
                  <c:v>1</c:v>
                </c:pt>
                <c:pt idx="150">
                  <c:v>0</c:v>
                </c:pt>
                <c:pt idx="151">
                  <c:v>1</c:v>
                </c:pt>
                <c:pt idx="152">
                  <c:v>0</c:v>
                </c:pt>
                <c:pt idx="153">
                  <c:v>0</c:v>
                </c:pt>
                <c:pt idx="154">
                  <c:v>1</c:v>
                </c:pt>
                <c:pt idx="155">
                  <c:v>1</c:v>
                </c:pt>
                <c:pt idx="156">
                  <c:v>0</c:v>
                </c:pt>
                <c:pt idx="157">
                  <c:v>1</c:v>
                </c:pt>
                <c:pt idx="158">
                  <c:v>0</c:v>
                </c:pt>
                <c:pt idx="159">
                  <c:v>0</c:v>
                </c:pt>
                <c:pt idx="160">
                  <c:v>0</c:v>
                </c:pt>
                <c:pt idx="161">
                  <c:v>1</c:v>
                </c:pt>
                <c:pt idx="162">
                  <c:v>0</c:v>
                </c:pt>
                <c:pt idx="163">
                  <c:v>0</c:v>
                </c:pt>
                <c:pt idx="164">
                  <c:v>0</c:v>
                </c:pt>
                <c:pt idx="165">
                  <c:v>1</c:v>
                </c:pt>
                <c:pt idx="166">
                  <c:v>1</c:v>
                </c:pt>
                <c:pt idx="167">
                  <c:v>0</c:v>
                </c:pt>
                <c:pt idx="168">
                  <c:v>0</c:v>
                </c:pt>
                <c:pt idx="169">
                  <c:v>0</c:v>
                </c:pt>
                <c:pt idx="170">
                  <c:v>0</c:v>
                </c:pt>
                <c:pt idx="171">
                  <c:v>0</c:v>
                </c:pt>
                <c:pt idx="172">
                  <c:v>0</c:v>
                </c:pt>
                <c:pt idx="173">
                  <c:v>0</c:v>
                </c:pt>
                <c:pt idx="174">
                  <c:v>0</c:v>
                </c:pt>
                <c:pt idx="175">
                  <c:v>0</c:v>
                </c:pt>
                <c:pt idx="176">
                  <c:v>0</c:v>
                </c:pt>
                <c:pt idx="177">
                  <c:v>1</c:v>
                </c:pt>
                <c:pt idx="178">
                  <c:v>0</c:v>
                </c:pt>
                <c:pt idx="179">
                  <c:v>1</c:v>
                </c:pt>
                <c:pt idx="180">
                  <c:v>1</c:v>
                </c:pt>
                <c:pt idx="181">
                  <c:v>1</c:v>
                </c:pt>
                <c:pt idx="182">
                  <c:v>0</c:v>
                </c:pt>
                <c:pt idx="183">
                  <c:v>0</c:v>
                </c:pt>
                <c:pt idx="184">
                  <c:v>1</c:v>
                </c:pt>
                <c:pt idx="185">
                  <c:v>0</c:v>
                </c:pt>
                <c:pt idx="186">
                  <c:v>0</c:v>
                </c:pt>
                <c:pt idx="187">
                  <c:v>1</c:v>
                </c:pt>
                <c:pt idx="188">
                  <c:v>0</c:v>
                </c:pt>
                <c:pt idx="189">
                  <c:v>1</c:v>
                </c:pt>
                <c:pt idx="190">
                  <c:v>0</c:v>
                </c:pt>
                <c:pt idx="191">
                  <c:v>1</c:v>
                </c:pt>
                <c:pt idx="192">
                  <c:v>1</c:v>
                </c:pt>
                <c:pt idx="193">
                  <c:v>0</c:v>
                </c:pt>
                <c:pt idx="194">
                  <c:v>1</c:v>
                </c:pt>
                <c:pt idx="195">
                  <c:v>1</c:v>
                </c:pt>
                <c:pt idx="196">
                  <c:v>1</c:v>
                </c:pt>
                <c:pt idx="197">
                  <c:v>0</c:v>
                </c:pt>
                <c:pt idx="198">
                  <c:v>1</c:v>
                </c:pt>
                <c:pt idx="199">
                  <c:v>0</c:v>
                </c:pt>
              </c:numCache>
            </c:numRef>
          </c:xVal>
          <c:yVal>
            <c:numRef>
              <c:f>'Task 1.1'!$K$35:$K$234</c:f>
              <c:numCache>
                <c:formatCode>0.0</c:formatCode>
                <c:ptCount val="200"/>
                <c:pt idx="0">
                  <c:v>10.5</c:v>
                </c:pt>
                <c:pt idx="1">
                  <c:v>11.850000000000001</c:v>
                </c:pt>
                <c:pt idx="2">
                  <c:v>10.050000000000001</c:v>
                </c:pt>
                <c:pt idx="3">
                  <c:v>9.8999999999999986</c:v>
                </c:pt>
                <c:pt idx="4">
                  <c:v>10.649999999999999</c:v>
                </c:pt>
                <c:pt idx="5">
                  <c:v>12.149999999999999</c:v>
                </c:pt>
                <c:pt idx="6">
                  <c:v>12.600000000000001</c:v>
                </c:pt>
                <c:pt idx="7">
                  <c:v>10.8</c:v>
                </c:pt>
                <c:pt idx="8">
                  <c:v>8.3999999999999986</c:v>
                </c:pt>
                <c:pt idx="9">
                  <c:v>10.350000000000001</c:v>
                </c:pt>
                <c:pt idx="10">
                  <c:v>13.950000000000001</c:v>
                </c:pt>
                <c:pt idx="11">
                  <c:v>11.100000000000001</c:v>
                </c:pt>
                <c:pt idx="12">
                  <c:v>13.5</c:v>
                </c:pt>
                <c:pt idx="13">
                  <c:v>10.5</c:v>
                </c:pt>
                <c:pt idx="14">
                  <c:v>9.3000000000000007</c:v>
                </c:pt>
                <c:pt idx="15">
                  <c:v>13.350000000000001</c:v>
                </c:pt>
                <c:pt idx="16">
                  <c:v>6.4499999999999993</c:v>
                </c:pt>
                <c:pt idx="17">
                  <c:v>12.899999999999999</c:v>
                </c:pt>
                <c:pt idx="18">
                  <c:v>9.3000000000000007</c:v>
                </c:pt>
                <c:pt idx="19">
                  <c:v>12.149999999999999</c:v>
                </c:pt>
                <c:pt idx="20">
                  <c:v>13.5</c:v>
                </c:pt>
                <c:pt idx="21">
                  <c:v>10.050000000000001</c:v>
                </c:pt>
                <c:pt idx="22">
                  <c:v>8.6999999999999993</c:v>
                </c:pt>
                <c:pt idx="23">
                  <c:v>11.100000000000001</c:v>
                </c:pt>
                <c:pt idx="24">
                  <c:v>11.25</c:v>
                </c:pt>
                <c:pt idx="25">
                  <c:v>14.700000000000001</c:v>
                </c:pt>
                <c:pt idx="26">
                  <c:v>11.55</c:v>
                </c:pt>
                <c:pt idx="27">
                  <c:v>10.050000000000001</c:v>
                </c:pt>
                <c:pt idx="28">
                  <c:v>12</c:v>
                </c:pt>
                <c:pt idx="29">
                  <c:v>11.100000000000001</c:v>
                </c:pt>
                <c:pt idx="30">
                  <c:v>10.350000000000001</c:v>
                </c:pt>
                <c:pt idx="31">
                  <c:v>12.600000000000001</c:v>
                </c:pt>
                <c:pt idx="32">
                  <c:v>12.600000000000001</c:v>
                </c:pt>
                <c:pt idx="33">
                  <c:v>12.600000000000001</c:v>
                </c:pt>
                <c:pt idx="34">
                  <c:v>10.8</c:v>
                </c:pt>
                <c:pt idx="35">
                  <c:v>11.850000000000001</c:v>
                </c:pt>
                <c:pt idx="36">
                  <c:v>11.850000000000001</c:v>
                </c:pt>
                <c:pt idx="37">
                  <c:v>12</c:v>
                </c:pt>
                <c:pt idx="38">
                  <c:v>13.5</c:v>
                </c:pt>
                <c:pt idx="39">
                  <c:v>10.5</c:v>
                </c:pt>
                <c:pt idx="40">
                  <c:v>10.8</c:v>
                </c:pt>
                <c:pt idx="41">
                  <c:v>13.5</c:v>
                </c:pt>
                <c:pt idx="42">
                  <c:v>11.850000000000001</c:v>
                </c:pt>
                <c:pt idx="43">
                  <c:v>9.75</c:v>
                </c:pt>
                <c:pt idx="44">
                  <c:v>11.399999999999999</c:v>
                </c:pt>
                <c:pt idx="45">
                  <c:v>10.649999999999999</c:v>
                </c:pt>
                <c:pt idx="46">
                  <c:v>9.1499999999999986</c:v>
                </c:pt>
                <c:pt idx="47">
                  <c:v>11.399999999999999</c:v>
                </c:pt>
                <c:pt idx="48">
                  <c:v>12.600000000000001</c:v>
                </c:pt>
                <c:pt idx="49">
                  <c:v>11.25</c:v>
                </c:pt>
                <c:pt idx="50">
                  <c:v>12</c:v>
                </c:pt>
                <c:pt idx="51">
                  <c:v>11.100000000000001</c:v>
                </c:pt>
                <c:pt idx="52">
                  <c:v>11.850000000000001</c:v>
                </c:pt>
                <c:pt idx="53">
                  <c:v>13.950000000000001</c:v>
                </c:pt>
                <c:pt idx="54">
                  <c:v>12.899999999999999</c:v>
                </c:pt>
                <c:pt idx="55">
                  <c:v>10.5</c:v>
                </c:pt>
                <c:pt idx="56">
                  <c:v>12.299999999999999</c:v>
                </c:pt>
                <c:pt idx="57">
                  <c:v>12.600000000000001</c:v>
                </c:pt>
                <c:pt idx="58">
                  <c:v>13.350000000000001</c:v>
                </c:pt>
                <c:pt idx="59">
                  <c:v>10.649999999999999</c:v>
                </c:pt>
                <c:pt idx="60">
                  <c:v>11.25</c:v>
                </c:pt>
                <c:pt idx="61">
                  <c:v>12.149999999999999</c:v>
                </c:pt>
                <c:pt idx="62">
                  <c:v>10.8</c:v>
                </c:pt>
                <c:pt idx="63">
                  <c:v>11.25</c:v>
                </c:pt>
                <c:pt idx="64">
                  <c:v>13.950000000000001</c:v>
                </c:pt>
                <c:pt idx="65">
                  <c:v>12.600000000000001</c:v>
                </c:pt>
                <c:pt idx="66">
                  <c:v>12.299999999999999</c:v>
                </c:pt>
                <c:pt idx="67">
                  <c:v>9.3000000000000007</c:v>
                </c:pt>
                <c:pt idx="68">
                  <c:v>11.100000000000001</c:v>
                </c:pt>
                <c:pt idx="69">
                  <c:v>12.299999999999999</c:v>
                </c:pt>
                <c:pt idx="70">
                  <c:v>11.55</c:v>
                </c:pt>
                <c:pt idx="71">
                  <c:v>11.100000000000001</c:v>
                </c:pt>
                <c:pt idx="72">
                  <c:v>12</c:v>
                </c:pt>
                <c:pt idx="73">
                  <c:v>11.25</c:v>
                </c:pt>
                <c:pt idx="74">
                  <c:v>12.600000000000001</c:v>
                </c:pt>
                <c:pt idx="75">
                  <c:v>11.399999999999999</c:v>
                </c:pt>
                <c:pt idx="76">
                  <c:v>12.299999999999999</c:v>
                </c:pt>
                <c:pt idx="77">
                  <c:v>12.149999999999999</c:v>
                </c:pt>
                <c:pt idx="78">
                  <c:v>10.5</c:v>
                </c:pt>
                <c:pt idx="79">
                  <c:v>9.8999999999999986</c:v>
                </c:pt>
                <c:pt idx="80">
                  <c:v>10.649999999999999</c:v>
                </c:pt>
                <c:pt idx="81">
                  <c:v>12.75</c:v>
                </c:pt>
                <c:pt idx="82">
                  <c:v>9</c:v>
                </c:pt>
                <c:pt idx="83">
                  <c:v>9.75</c:v>
                </c:pt>
                <c:pt idx="84">
                  <c:v>10.050000000000001</c:v>
                </c:pt>
                <c:pt idx="85">
                  <c:v>12.299999999999999</c:v>
                </c:pt>
                <c:pt idx="86">
                  <c:v>12</c:v>
                </c:pt>
                <c:pt idx="87">
                  <c:v>12.149999999999999</c:v>
                </c:pt>
                <c:pt idx="88">
                  <c:v>11.55</c:v>
                </c:pt>
                <c:pt idx="89">
                  <c:v>12.299999999999999</c:v>
                </c:pt>
                <c:pt idx="90">
                  <c:v>10.050000000000001</c:v>
                </c:pt>
                <c:pt idx="91">
                  <c:v>10.8</c:v>
                </c:pt>
                <c:pt idx="92">
                  <c:v>12</c:v>
                </c:pt>
                <c:pt idx="93">
                  <c:v>12</c:v>
                </c:pt>
                <c:pt idx="94">
                  <c:v>9.3000000000000007</c:v>
                </c:pt>
                <c:pt idx="95">
                  <c:v>12.299999999999999</c:v>
                </c:pt>
                <c:pt idx="96">
                  <c:v>12.899999999999999</c:v>
                </c:pt>
                <c:pt idx="97">
                  <c:v>9.75</c:v>
                </c:pt>
                <c:pt idx="98">
                  <c:v>12</c:v>
                </c:pt>
                <c:pt idx="99">
                  <c:v>13.5</c:v>
                </c:pt>
                <c:pt idx="100">
                  <c:v>11.850000000000001</c:v>
                </c:pt>
                <c:pt idx="101">
                  <c:v>10.649999999999999</c:v>
                </c:pt>
                <c:pt idx="102">
                  <c:v>13.350000000000001</c:v>
                </c:pt>
                <c:pt idx="103">
                  <c:v>12</c:v>
                </c:pt>
                <c:pt idx="104">
                  <c:v>8.25</c:v>
                </c:pt>
                <c:pt idx="105">
                  <c:v>11.25</c:v>
                </c:pt>
                <c:pt idx="106">
                  <c:v>8.6999999999999993</c:v>
                </c:pt>
                <c:pt idx="107">
                  <c:v>11.399999999999999</c:v>
                </c:pt>
                <c:pt idx="108">
                  <c:v>11.100000000000001</c:v>
                </c:pt>
                <c:pt idx="109">
                  <c:v>12.600000000000001</c:v>
                </c:pt>
                <c:pt idx="110">
                  <c:v>11.399999999999999</c:v>
                </c:pt>
                <c:pt idx="111">
                  <c:v>10.8</c:v>
                </c:pt>
                <c:pt idx="112">
                  <c:v>10.8</c:v>
                </c:pt>
                <c:pt idx="113">
                  <c:v>11.399999999999999</c:v>
                </c:pt>
                <c:pt idx="114">
                  <c:v>14.100000000000001</c:v>
                </c:pt>
                <c:pt idx="115">
                  <c:v>12.299999999999999</c:v>
                </c:pt>
                <c:pt idx="116">
                  <c:v>12.149999999999999</c:v>
                </c:pt>
                <c:pt idx="117">
                  <c:v>10.5</c:v>
                </c:pt>
                <c:pt idx="118">
                  <c:v>13.350000000000001</c:v>
                </c:pt>
                <c:pt idx="119">
                  <c:v>10.8</c:v>
                </c:pt>
                <c:pt idx="120">
                  <c:v>14.850000000000001</c:v>
                </c:pt>
                <c:pt idx="121">
                  <c:v>11.399999999999999</c:v>
                </c:pt>
                <c:pt idx="122">
                  <c:v>11.25</c:v>
                </c:pt>
                <c:pt idx="123">
                  <c:v>14.100000000000001</c:v>
                </c:pt>
                <c:pt idx="124">
                  <c:v>10.8</c:v>
                </c:pt>
                <c:pt idx="125">
                  <c:v>9.8999999999999986</c:v>
                </c:pt>
                <c:pt idx="126">
                  <c:v>11.399999999999999</c:v>
                </c:pt>
                <c:pt idx="127">
                  <c:v>10.649999999999999</c:v>
                </c:pt>
                <c:pt idx="128">
                  <c:v>11.25</c:v>
                </c:pt>
                <c:pt idx="129">
                  <c:v>10.649999999999999</c:v>
                </c:pt>
                <c:pt idx="130">
                  <c:v>9.3000000000000007</c:v>
                </c:pt>
                <c:pt idx="131">
                  <c:v>11.850000000000001</c:v>
                </c:pt>
                <c:pt idx="132">
                  <c:v>12</c:v>
                </c:pt>
                <c:pt idx="133">
                  <c:v>10.8</c:v>
                </c:pt>
                <c:pt idx="134">
                  <c:v>11.100000000000001</c:v>
                </c:pt>
                <c:pt idx="135">
                  <c:v>12.149999999999999</c:v>
                </c:pt>
                <c:pt idx="136">
                  <c:v>11.55</c:v>
                </c:pt>
                <c:pt idx="137">
                  <c:v>11.399999999999999</c:v>
                </c:pt>
                <c:pt idx="138">
                  <c:v>12.149999999999999</c:v>
                </c:pt>
                <c:pt idx="139">
                  <c:v>9.8999999999999986</c:v>
                </c:pt>
                <c:pt idx="140">
                  <c:v>11.850000000000001</c:v>
                </c:pt>
                <c:pt idx="141">
                  <c:v>14.25</c:v>
                </c:pt>
                <c:pt idx="142">
                  <c:v>11.850000000000001</c:v>
                </c:pt>
                <c:pt idx="143">
                  <c:v>10.8</c:v>
                </c:pt>
                <c:pt idx="144">
                  <c:v>12.75</c:v>
                </c:pt>
                <c:pt idx="145">
                  <c:v>12.299999999999999</c:v>
                </c:pt>
                <c:pt idx="146">
                  <c:v>11.55</c:v>
                </c:pt>
                <c:pt idx="147">
                  <c:v>12.149999999999999</c:v>
                </c:pt>
                <c:pt idx="148">
                  <c:v>10.5</c:v>
                </c:pt>
                <c:pt idx="149">
                  <c:v>11.399999999999999</c:v>
                </c:pt>
                <c:pt idx="150">
                  <c:v>11.850000000000001</c:v>
                </c:pt>
                <c:pt idx="151">
                  <c:v>13.200000000000001</c:v>
                </c:pt>
                <c:pt idx="152">
                  <c:v>12.600000000000001</c:v>
                </c:pt>
                <c:pt idx="153">
                  <c:v>9.75</c:v>
                </c:pt>
                <c:pt idx="154">
                  <c:v>14.850000000000001</c:v>
                </c:pt>
                <c:pt idx="155">
                  <c:v>13.200000000000001</c:v>
                </c:pt>
                <c:pt idx="156">
                  <c:v>10.8</c:v>
                </c:pt>
                <c:pt idx="157">
                  <c:v>12.75</c:v>
                </c:pt>
                <c:pt idx="158">
                  <c:v>10.350000000000001</c:v>
                </c:pt>
                <c:pt idx="159">
                  <c:v>10.8</c:v>
                </c:pt>
                <c:pt idx="160">
                  <c:v>10.050000000000001</c:v>
                </c:pt>
                <c:pt idx="161">
                  <c:v>10.649999999999999</c:v>
                </c:pt>
                <c:pt idx="162">
                  <c:v>13.200000000000001</c:v>
                </c:pt>
                <c:pt idx="163">
                  <c:v>10.649999999999999</c:v>
                </c:pt>
                <c:pt idx="164">
                  <c:v>11.55</c:v>
                </c:pt>
                <c:pt idx="165">
                  <c:v>12</c:v>
                </c:pt>
                <c:pt idx="166">
                  <c:v>11.399999999999999</c:v>
                </c:pt>
                <c:pt idx="167">
                  <c:v>11.850000000000001</c:v>
                </c:pt>
                <c:pt idx="168">
                  <c:v>9.75</c:v>
                </c:pt>
                <c:pt idx="169">
                  <c:v>10.649999999999999</c:v>
                </c:pt>
                <c:pt idx="170">
                  <c:v>12</c:v>
                </c:pt>
                <c:pt idx="171">
                  <c:v>11.399999999999999</c:v>
                </c:pt>
                <c:pt idx="172">
                  <c:v>11.55</c:v>
                </c:pt>
                <c:pt idx="173">
                  <c:v>12.899999999999999</c:v>
                </c:pt>
                <c:pt idx="174">
                  <c:v>9</c:v>
                </c:pt>
                <c:pt idx="175">
                  <c:v>11.100000000000001</c:v>
                </c:pt>
                <c:pt idx="176">
                  <c:v>9</c:v>
                </c:pt>
                <c:pt idx="177">
                  <c:v>12.299999999999999</c:v>
                </c:pt>
                <c:pt idx="178">
                  <c:v>12.149999999999999</c:v>
                </c:pt>
                <c:pt idx="179">
                  <c:v>12.299999999999999</c:v>
                </c:pt>
                <c:pt idx="180">
                  <c:v>12.600000000000001</c:v>
                </c:pt>
                <c:pt idx="181">
                  <c:v>11.399999999999999</c:v>
                </c:pt>
                <c:pt idx="182">
                  <c:v>10.649999999999999</c:v>
                </c:pt>
                <c:pt idx="183">
                  <c:v>13.200000000000001</c:v>
                </c:pt>
                <c:pt idx="184">
                  <c:v>11.25</c:v>
                </c:pt>
                <c:pt idx="185">
                  <c:v>13.200000000000001</c:v>
                </c:pt>
                <c:pt idx="186">
                  <c:v>10.649999999999999</c:v>
                </c:pt>
                <c:pt idx="187">
                  <c:v>11.399999999999999</c:v>
                </c:pt>
                <c:pt idx="188">
                  <c:v>10.649999999999999</c:v>
                </c:pt>
                <c:pt idx="189">
                  <c:v>12</c:v>
                </c:pt>
                <c:pt idx="190">
                  <c:v>9.1499999999999986</c:v>
                </c:pt>
                <c:pt idx="191">
                  <c:v>10.649999999999999</c:v>
                </c:pt>
                <c:pt idx="192">
                  <c:v>12</c:v>
                </c:pt>
                <c:pt idx="193">
                  <c:v>10.8</c:v>
                </c:pt>
                <c:pt idx="194">
                  <c:v>11.850000000000001</c:v>
                </c:pt>
                <c:pt idx="195">
                  <c:v>12.75</c:v>
                </c:pt>
                <c:pt idx="196">
                  <c:v>13.200000000000001</c:v>
                </c:pt>
                <c:pt idx="197">
                  <c:v>9.75</c:v>
                </c:pt>
                <c:pt idx="198">
                  <c:v>11.850000000000001</c:v>
                </c:pt>
                <c:pt idx="199">
                  <c:v>13.5</c:v>
                </c:pt>
              </c:numCache>
            </c:numRef>
          </c:yVal>
          <c:smooth val="0"/>
          <c:extLst>
            <c:ext xmlns:c16="http://schemas.microsoft.com/office/drawing/2014/chart" uri="{C3380CC4-5D6E-409C-BE32-E72D297353CC}">
              <c16:uniqueId val="{00000000-D2C6-B242-8297-18F943CDC0C7}"/>
            </c:ext>
          </c:extLst>
        </c:ser>
        <c:dLbls>
          <c:showLegendKey val="0"/>
          <c:showVal val="0"/>
          <c:showCatName val="0"/>
          <c:showSerName val="0"/>
          <c:showPercent val="0"/>
          <c:showBubbleSize val="0"/>
        </c:dLbls>
        <c:axId val="1337591712"/>
        <c:axId val="1337585536"/>
      </c:scatterChart>
      <c:valAx>
        <c:axId val="1337591712"/>
        <c:scaling>
          <c:orientation val="minMax"/>
        </c:scaling>
        <c:delete val="0"/>
        <c:axPos val="b"/>
        <c:majorGridlines>
          <c:spPr>
            <a:ln w="9525" cap="flat" cmpd="sng" algn="ctr">
              <a:solidFill>
                <a:schemeClr val="dk1">
                  <a:lumMod val="15000"/>
                  <a:lumOff val="8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dk1">
                        <a:lumMod val="50000"/>
                        <a:lumOff val="50000"/>
                      </a:schemeClr>
                    </a:solidFill>
                    <a:latin typeface="+mn-lt"/>
                    <a:ea typeface="+mn-ea"/>
                    <a:cs typeface="+mn-cs"/>
                  </a:defRPr>
                </a:pPr>
                <a:r>
                  <a:rPr lang="en-GB" sz="800" b="1" i="0" u="none" strike="noStrike" kern="1200" baseline="0">
                    <a:solidFill>
                      <a:sysClr val="windowText" lastClr="000000">
                        <a:lumMod val="50000"/>
                        <a:lumOff val="50000"/>
                      </a:sysClr>
                    </a:solidFill>
                  </a:rPr>
                  <a:t>Dist_Channel </a:t>
                </a:r>
                <a:endParaRPr lang="en-GB"/>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50000"/>
                      <a:lumOff val="50000"/>
                    </a:schemeClr>
                  </a:solidFill>
                  <a:latin typeface="+mn-lt"/>
                  <a:ea typeface="+mn-ea"/>
                  <a:cs typeface="+mn-cs"/>
                </a:defRPr>
              </a:pPr>
              <a:endParaRPr lang="en-GB"/>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50000"/>
                    <a:lumOff val="50000"/>
                  </a:schemeClr>
                </a:solidFill>
                <a:latin typeface="+mn-lt"/>
                <a:ea typeface="+mn-ea"/>
                <a:cs typeface="+mn-cs"/>
              </a:defRPr>
            </a:pPr>
            <a:endParaRPr lang="en-US"/>
          </a:p>
        </c:txPr>
        <c:crossAx val="1337585536"/>
        <c:crosses val="autoZero"/>
        <c:crossBetween val="midCat"/>
      </c:valAx>
      <c:valAx>
        <c:axId val="1337585536"/>
        <c:scaling>
          <c:orientation val="minMax"/>
        </c:scaling>
        <c:delete val="0"/>
        <c:axPos val="l"/>
        <c:majorGridlines>
          <c:spPr>
            <a:ln w="9525" cap="flat" cmpd="sng" algn="ctr">
              <a:solidFill>
                <a:schemeClr val="dk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50000"/>
                        <a:lumOff val="50000"/>
                      </a:schemeClr>
                    </a:solidFill>
                    <a:latin typeface="+mn-lt"/>
                    <a:ea typeface="+mn-ea"/>
                    <a:cs typeface="+mn-cs"/>
                  </a:defRPr>
                </a:pPr>
                <a:r>
                  <a:rPr lang="en-GB" sz="900" b="1" i="0" u="none" strike="noStrike" kern="1200" baseline="0">
                    <a:solidFill>
                      <a:sysClr val="windowText" lastClr="000000">
                        <a:lumMod val="50000"/>
                        <a:lumOff val="50000"/>
                      </a:sysClr>
                    </a:solidFill>
                  </a:rPr>
                  <a:t>Order_Qty</a:t>
                </a:r>
                <a:endParaRPr lang="en-GB" sz="1000" b="1" i="0" u="none" strike="noStrike" kern="1200" baseline="0">
                  <a:solidFill>
                    <a:sysClr val="windowText" lastClr="000000">
                      <a:lumMod val="50000"/>
                      <a:lumOff val="50000"/>
                    </a:sysClr>
                  </a:solidFill>
                </a:endParaRP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50000"/>
                      <a:lumOff val="50000"/>
                    </a:schemeClr>
                  </a:solidFill>
                  <a:latin typeface="+mn-lt"/>
                  <a:ea typeface="+mn-ea"/>
                  <a:cs typeface="+mn-cs"/>
                </a:defRPr>
              </a:pPr>
              <a:endParaRPr lang="en-GB"/>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50000"/>
                    <a:lumOff val="50000"/>
                  </a:schemeClr>
                </a:solidFill>
                <a:latin typeface="+mn-lt"/>
                <a:ea typeface="+mn-ea"/>
                <a:cs typeface="+mn-cs"/>
              </a:defRPr>
            </a:pPr>
            <a:endParaRPr lang="en-US"/>
          </a:p>
        </c:txPr>
        <c:crossAx val="1337591712"/>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100000">
          <a:schemeClr val="lt1">
            <a:lumMod val="95000"/>
          </a:schemeClr>
        </a:gs>
        <a:gs pos="43000">
          <a:schemeClr val="lt1"/>
        </a:gs>
      </a:gsLst>
      <a:path path="circle">
        <a:fillToRect l="50000" t="50000" r="50000" b="50000"/>
      </a:path>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70" baseline="0">
                <a:solidFill>
                  <a:schemeClr val="dk1">
                    <a:lumMod val="50000"/>
                    <a:lumOff val="50000"/>
                  </a:schemeClr>
                </a:solidFill>
                <a:latin typeface="+mn-lt"/>
                <a:ea typeface="+mn-ea"/>
                <a:cs typeface="+mn-cs"/>
              </a:defRPr>
            </a:pPr>
            <a:r>
              <a:rPr lang="en-GB"/>
              <a:t>Quality Vs. </a:t>
            </a:r>
            <a:r>
              <a:rPr lang="en-GB" sz="1600" b="0" i="0" u="none" strike="noStrike" kern="1200" spc="70" baseline="0">
                <a:solidFill>
                  <a:sysClr val="windowText" lastClr="000000">
                    <a:lumMod val="50000"/>
                    <a:lumOff val="50000"/>
                  </a:sysClr>
                </a:solidFill>
              </a:rPr>
              <a:t>Order Quantity</a:t>
            </a:r>
            <a:endParaRPr lang="en-GB"/>
          </a:p>
        </c:rich>
      </c:tx>
      <c:overlay val="0"/>
      <c:spPr>
        <a:noFill/>
        <a:ln>
          <a:noFill/>
        </a:ln>
        <a:effectLst/>
      </c:spPr>
      <c:txPr>
        <a:bodyPr rot="0" spcFirstLastPara="1" vertOverflow="ellipsis" vert="horz" wrap="square" anchor="ctr" anchorCtr="1"/>
        <a:lstStyle/>
        <a:p>
          <a:pPr>
            <a:defRPr sz="1600" b="0" i="0" u="none" strike="noStrike" kern="1200" spc="70" baseline="0">
              <a:solidFill>
                <a:schemeClr val="dk1">
                  <a:lumMod val="50000"/>
                  <a:lumOff val="50000"/>
                </a:schemeClr>
              </a:solidFill>
              <a:latin typeface="+mn-lt"/>
              <a:ea typeface="+mn-ea"/>
              <a:cs typeface="+mn-cs"/>
            </a:defRPr>
          </a:pPr>
          <a:endParaRPr lang="en-GB"/>
        </a:p>
      </c:txPr>
    </c:title>
    <c:autoTitleDeleted val="0"/>
    <c:plotArea>
      <c:layout/>
      <c:scatterChart>
        <c:scatterStyle val="lineMarker"/>
        <c:varyColors val="0"/>
        <c:ser>
          <c:idx val="1"/>
          <c:order val="0"/>
          <c:tx>
            <c:strRef>
              <c:f>'Task 1.1'!$N$34</c:f>
              <c:strCache>
                <c:ptCount val="1"/>
                <c:pt idx="0">
                  <c:v>Order_Qty</c:v>
                </c:pt>
              </c:strCache>
            </c:strRef>
          </c:tx>
          <c:spPr>
            <a:ln w="25400">
              <a:noFill/>
            </a:ln>
            <a:effectLst/>
          </c:spPr>
          <c:marker>
            <c:symbol val="circle"/>
            <c:size val="4"/>
            <c:spPr>
              <a:solidFill>
                <a:schemeClr val="accent2"/>
              </a:solidFill>
              <a:ln w="9525" cap="flat" cmpd="sng" algn="ctr">
                <a:solidFill>
                  <a:schemeClr val="accent2"/>
                </a:solidFill>
                <a:round/>
              </a:ln>
              <a:effectLst/>
            </c:spPr>
          </c:marker>
          <c:xVal>
            <c:numRef>
              <c:f>'Task 1.1'!$M$35:$M$234</c:f>
              <c:numCache>
                <c:formatCode>0.0</c:formatCode>
                <c:ptCount val="200"/>
                <c:pt idx="0">
                  <c:v>8.5</c:v>
                </c:pt>
                <c:pt idx="1">
                  <c:v>8.6</c:v>
                </c:pt>
                <c:pt idx="2">
                  <c:v>6.7</c:v>
                </c:pt>
                <c:pt idx="3">
                  <c:v>6.6</c:v>
                </c:pt>
                <c:pt idx="4">
                  <c:v>5.7</c:v>
                </c:pt>
                <c:pt idx="5">
                  <c:v>8.3000000000000007</c:v>
                </c:pt>
                <c:pt idx="6">
                  <c:v>5.0999999999999996</c:v>
                </c:pt>
                <c:pt idx="7">
                  <c:v>8.5</c:v>
                </c:pt>
                <c:pt idx="8">
                  <c:v>7</c:v>
                </c:pt>
                <c:pt idx="9">
                  <c:v>7.3</c:v>
                </c:pt>
                <c:pt idx="10">
                  <c:v>9.6</c:v>
                </c:pt>
                <c:pt idx="11">
                  <c:v>9.1</c:v>
                </c:pt>
                <c:pt idx="12">
                  <c:v>8</c:v>
                </c:pt>
                <c:pt idx="13">
                  <c:v>6.4</c:v>
                </c:pt>
                <c:pt idx="14">
                  <c:v>7</c:v>
                </c:pt>
                <c:pt idx="15">
                  <c:v>9.9</c:v>
                </c:pt>
                <c:pt idx="16">
                  <c:v>6.5</c:v>
                </c:pt>
                <c:pt idx="17">
                  <c:v>9.3000000000000007</c:v>
                </c:pt>
                <c:pt idx="18">
                  <c:v>8.1</c:v>
                </c:pt>
                <c:pt idx="19">
                  <c:v>7.7</c:v>
                </c:pt>
                <c:pt idx="20">
                  <c:v>9</c:v>
                </c:pt>
                <c:pt idx="21">
                  <c:v>8.6</c:v>
                </c:pt>
                <c:pt idx="22">
                  <c:v>6.1</c:v>
                </c:pt>
                <c:pt idx="23">
                  <c:v>5.8</c:v>
                </c:pt>
                <c:pt idx="24">
                  <c:v>8.1999999999999993</c:v>
                </c:pt>
                <c:pt idx="25">
                  <c:v>9.9</c:v>
                </c:pt>
                <c:pt idx="26">
                  <c:v>7.7</c:v>
                </c:pt>
                <c:pt idx="27">
                  <c:v>8.3000000000000007</c:v>
                </c:pt>
                <c:pt idx="28">
                  <c:v>8.9</c:v>
                </c:pt>
                <c:pt idx="29">
                  <c:v>6</c:v>
                </c:pt>
                <c:pt idx="30">
                  <c:v>7.7</c:v>
                </c:pt>
                <c:pt idx="31">
                  <c:v>8.5</c:v>
                </c:pt>
                <c:pt idx="32">
                  <c:v>8.1999999999999993</c:v>
                </c:pt>
                <c:pt idx="33">
                  <c:v>9.4</c:v>
                </c:pt>
                <c:pt idx="34">
                  <c:v>5.7</c:v>
                </c:pt>
                <c:pt idx="35">
                  <c:v>9.6999999999999993</c:v>
                </c:pt>
                <c:pt idx="36">
                  <c:v>9.5</c:v>
                </c:pt>
                <c:pt idx="37">
                  <c:v>9.1999999999999993</c:v>
                </c:pt>
                <c:pt idx="38">
                  <c:v>9.1999999999999993</c:v>
                </c:pt>
                <c:pt idx="39">
                  <c:v>7.9</c:v>
                </c:pt>
                <c:pt idx="40">
                  <c:v>7.6</c:v>
                </c:pt>
                <c:pt idx="41">
                  <c:v>9.5</c:v>
                </c:pt>
                <c:pt idx="42">
                  <c:v>8.8000000000000007</c:v>
                </c:pt>
                <c:pt idx="43">
                  <c:v>7.2</c:v>
                </c:pt>
                <c:pt idx="44">
                  <c:v>5</c:v>
                </c:pt>
                <c:pt idx="45">
                  <c:v>6.6</c:v>
                </c:pt>
                <c:pt idx="46">
                  <c:v>7.6</c:v>
                </c:pt>
                <c:pt idx="47">
                  <c:v>5.5</c:v>
                </c:pt>
                <c:pt idx="48">
                  <c:v>8.5</c:v>
                </c:pt>
                <c:pt idx="49">
                  <c:v>8.8000000000000007</c:v>
                </c:pt>
                <c:pt idx="50">
                  <c:v>5.9</c:v>
                </c:pt>
                <c:pt idx="51">
                  <c:v>8.1999999999999993</c:v>
                </c:pt>
                <c:pt idx="52">
                  <c:v>9.6999999999999993</c:v>
                </c:pt>
                <c:pt idx="53">
                  <c:v>5.5</c:v>
                </c:pt>
                <c:pt idx="54">
                  <c:v>9.9</c:v>
                </c:pt>
                <c:pt idx="55">
                  <c:v>5.2</c:v>
                </c:pt>
                <c:pt idx="56">
                  <c:v>7.6</c:v>
                </c:pt>
                <c:pt idx="57">
                  <c:v>7.6</c:v>
                </c:pt>
                <c:pt idx="58">
                  <c:v>6.5</c:v>
                </c:pt>
                <c:pt idx="59">
                  <c:v>8.6999999999999993</c:v>
                </c:pt>
                <c:pt idx="60">
                  <c:v>7.3</c:v>
                </c:pt>
                <c:pt idx="61">
                  <c:v>9.6999999999999993</c:v>
                </c:pt>
                <c:pt idx="62">
                  <c:v>9</c:v>
                </c:pt>
                <c:pt idx="63">
                  <c:v>7.6</c:v>
                </c:pt>
                <c:pt idx="64">
                  <c:v>9.6</c:v>
                </c:pt>
                <c:pt idx="65">
                  <c:v>5.0999999999999996</c:v>
                </c:pt>
                <c:pt idx="66">
                  <c:v>5.9</c:v>
                </c:pt>
                <c:pt idx="67">
                  <c:v>7.6</c:v>
                </c:pt>
                <c:pt idx="68">
                  <c:v>9.9</c:v>
                </c:pt>
                <c:pt idx="69">
                  <c:v>8.1999999999999993</c:v>
                </c:pt>
                <c:pt idx="70">
                  <c:v>8.9</c:v>
                </c:pt>
                <c:pt idx="71">
                  <c:v>7.1</c:v>
                </c:pt>
                <c:pt idx="72">
                  <c:v>10</c:v>
                </c:pt>
                <c:pt idx="73">
                  <c:v>9.6999999999999993</c:v>
                </c:pt>
                <c:pt idx="74">
                  <c:v>9.1</c:v>
                </c:pt>
                <c:pt idx="75">
                  <c:v>6.7</c:v>
                </c:pt>
                <c:pt idx="76">
                  <c:v>5.5</c:v>
                </c:pt>
                <c:pt idx="77">
                  <c:v>9.3000000000000007</c:v>
                </c:pt>
                <c:pt idx="78">
                  <c:v>10</c:v>
                </c:pt>
                <c:pt idx="79">
                  <c:v>9.1</c:v>
                </c:pt>
                <c:pt idx="80">
                  <c:v>7.4</c:v>
                </c:pt>
                <c:pt idx="81">
                  <c:v>8.6</c:v>
                </c:pt>
                <c:pt idx="82">
                  <c:v>6.6</c:v>
                </c:pt>
                <c:pt idx="83">
                  <c:v>6.4</c:v>
                </c:pt>
                <c:pt idx="84">
                  <c:v>8.8000000000000007</c:v>
                </c:pt>
                <c:pt idx="85">
                  <c:v>9.1</c:v>
                </c:pt>
                <c:pt idx="86">
                  <c:v>8.6999999999999993</c:v>
                </c:pt>
                <c:pt idx="87">
                  <c:v>9.6999999999999993</c:v>
                </c:pt>
                <c:pt idx="88">
                  <c:v>9.1</c:v>
                </c:pt>
                <c:pt idx="89">
                  <c:v>9.1999999999999993</c:v>
                </c:pt>
                <c:pt idx="90">
                  <c:v>6.4</c:v>
                </c:pt>
                <c:pt idx="91">
                  <c:v>8.1999999999999993</c:v>
                </c:pt>
                <c:pt idx="92">
                  <c:v>8.6</c:v>
                </c:pt>
                <c:pt idx="93">
                  <c:v>9.3000000000000007</c:v>
                </c:pt>
                <c:pt idx="94">
                  <c:v>5.7</c:v>
                </c:pt>
                <c:pt idx="95">
                  <c:v>9.1</c:v>
                </c:pt>
                <c:pt idx="96">
                  <c:v>9.1999999999999993</c:v>
                </c:pt>
                <c:pt idx="97">
                  <c:v>6.3</c:v>
                </c:pt>
                <c:pt idx="98">
                  <c:v>9.9</c:v>
                </c:pt>
                <c:pt idx="99">
                  <c:v>9.4</c:v>
                </c:pt>
                <c:pt idx="100">
                  <c:v>5.6</c:v>
                </c:pt>
                <c:pt idx="101">
                  <c:v>5.2</c:v>
                </c:pt>
                <c:pt idx="102">
                  <c:v>9.3000000000000007</c:v>
                </c:pt>
                <c:pt idx="103">
                  <c:v>8.8000000000000007</c:v>
                </c:pt>
                <c:pt idx="104">
                  <c:v>6</c:v>
                </c:pt>
                <c:pt idx="105">
                  <c:v>7.6</c:v>
                </c:pt>
                <c:pt idx="106">
                  <c:v>7.5</c:v>
                </c:pt>
                <c:pt idx="107">
                  <c:v>7.9</c:v>
                </c:pt>
                <c:pt idx="108">
                  <c:v>7.6</c:v>
                </c:pt>
                <c:pt idx="109">
                  <c:v>9.3000000000000007</c:v>
                </c:pt>
                <c:pt idx="110">
                  <c:v>6.9</c:v>
                </c:pt>
                <c:pt idx="111">
                  <c:v>8.6999999999999993</c:v>
                </c:pt>
                <c:pt idx="112">
                  <c:v>7.4</c:v>
                </c:pt>
                <c:pt idx="113">
                  <c:v>7.2</c:v>
                </c:pt>
                <c:pt idx="114">
                  <c:v>9.6</c:v>
                </c:pt>
                <c:pt idx="115">
                  <c:v>5.8</c:v>
                </c:pt>
                <c:pt idx="116">
                  <c:v>6.3</c:v>
                </c:pt>
                <c:pt idx="117">
                  <c:v>9.4</c:v>
                </c:pt>
                <c:pt idx="118">
                  <c:v>9.3000000000000007</c:v>
                </c:pt>
                <c:pt idx="119">
                  <c:v>6.9</c:v>
                </c:pt>
                <c:pt idx="120">
                  <c:v>9.6</c:v>
                </c:pt>
                <c:pt idx="121">
                  <c:v>7.1</c:v>
                </c:pt>
                <c:pt idx="122">
                  <c:v>9.6999999999999993</c:v>
                </c:pt>
                <c:pt idx="123">
                  <c:v>9.3000000000000007</c:v>
                </c:pt>
                <c:pt idx="124">
                  <c:v>6.4</c:v>
                </c:pt>
                <c:pt idx="125">
                  <c:v>6.2</c:v>
                </c:pt>
                <c:pt idx="126">
                  <c:v>5.5</c:v>
                </c:pt>
                <c:pt idx="127">
                  <c:v>6.3</c:v>
                </c:pt>
                <c:pt idx="128">
                  <c:v>8.3000000000000007</c:v>
                </c:pt>
                <c:pt idx="129">
                  <c:v>6.9</c:v>
                </c:pt>
                <c:pt idx="130">
                  <c:v>8.3000000000000007</c:v>
                </c:pt>
                <c:pt idx="131">
                  <c:v>9</c:v>
                </c:pt>
                <c:pt idx="132">
                  <c:v>7.9</c:v>
                </c:pt>
                <c:pt idx="133">
                  <c:v>7.1</c:v>
                </c:pt>
                <c:pt idx="134">
                  <c:v>7.8</c:v>
                </c:pt>
                <c:pt idx="135">
                  <c:v>8.6</c:v>
                </c:pt>
                <c:pt idx="136">
                  <c:v>7.7</c:v>
                </c:pt>
                <c:pt idx="137">
                  <c:v>8.3000000000000007</c:v>
                </c:pt>
                <c:pt idx="138">
                  <c:v>7.9</c:v>
                </c:pt>
                <c:pt idx="139">
                  <c:v>6.1</c:v>
                </c:pt>
                <c:pt idx="140">
                  <c:v>5.6</c:v>
                </c:pt>
                <c:pt idx="141">
                  <c:v>9.1999999999999993</c:v>
                </c:pt>
                <c:pt idx="142">
                  <c:v>9.4</c:v>
                </c:pt>
                <c:pt idx="143">
                  <c:v>6.9</c:v>
                </c:pt>
                <c:pt idx="144">
                  <c:v>9.9</c:v>
                </c:pt>
                <c:pt idx="145">
                  <c:v>7.7</c:v>
                </c:pt>
                <c:pt idx="146">
                  <c:v>8.6999999999999993</c:v>
                </c:pt>
                <c:pt idx="147">
                  <c:v>8.6</c:v>
                </c:pt>
                <c:pt idx="148">
                  <c:v>6.7</c:v>
                </c:pt>
                <c:pt idx="149">
                  <c:v>8.6999999999999993</c:v>
                </c:pt>
                <c:pt idx="150">
                  <c:v>9.1</c:v>
                </c:pt>
                <c:pt idx="151">
                  <c:v>7.4</c:v>
                </c:pt>
                <c:pt idx="152">
                  <c:v>8.3000000000000007</c:v>
                </c:pt>
                <c:pt idx="153">
                  <c:v>6.4</c:v>
                </c:pt>
                <c:pt idx="154">
                  <c:v>9.6</c:v>
                </c:pt>
                <c:pt idx="155">
                  <c:v>7.4</c:v>
                </c:pt>
                <c:pt idx="156">
                  <c:v>6.7</c:v>
                </c:pt>
                <c:pt idx="157">
                  <c:v>9.6999999999999993</c:v>
                </c:pt>
                <c:pt idx="158">
                  <c:v>6.7</c:v>
                </c:pt>
                <c:pt idx="159">
                  <c:v>7.5</c:v>
                </c:pt>
                <c:pt idx="160">
                  <c:v>6.4</c:v>
                </c:pt>
                <c:pt idx="161">
                  <c:v>8.6999999999999993</c:v>
                </c:pt>
                <c:pt idx="162">
                  <c:v>9.1</c:v>
                </c:pt>
                <c:pt idx="163">
                  <c:v>8</c:v>
                </c:pt>
                <c:pt idx="164">
                  <c:v>6.2</c:v>
                </c:pt>
                <c:pt idx="165">
                  <c:v>9</c:v>
                </c:pt>
                <c:pt idx="166">
                  <c:v>7.7</c:v>
                </c:pt>
                <c:pt idx="167">
                  <c:v>6.5</c:v>
                </c:pt>
                <c:pt idx="168">
                  <c:v>7.1</c:v>
                </c:pt>
                <c:pt idx="169">
                  <c:v>6.7</c:v>
                </c:pt>
                <c:pt idx="170">
                  <c:v>6.4</c:v>
                </c:pt>
                <c:pt idx="171">
                  <c:v>8.1999999999999993</c:v>
                </c:pt>
                <c:pt idx="172">
                  <c:v>5.9</c:v>
                </c:pt>
                <c:pt idx="173">
                  <c:v>5.9</c:v>
                </c:pt>
                <c:pt idx="174">
                  <c:v>6.4</c:v>
                </c:pt>
                <c:pt idx="175">
                  <c:v>6.7</c:v>
                </c:pt>
                <c:pt idx="176">
                  <c:v>5</c:v>
                </c:pt>
                <c:pt idx="177">
                  <c:v>9.6</c:v>
                </c:pt>
                <c:pt idx="178">
                  <c:v>8</c:v>
                </c:pt>
                <c:pt idx="179">
                  <c:v>9.4</c:v>
                </c:pt>
                <c:pt idx="180">
                  <c:v>8.6999999999999993</c:v>
                </c:pt>
                <c:pt idx="181">
                  <c:v>6.3</c:v>
                </c:pt>
                <c:pt idx="182">
                  <c:v>8.1</c:v>
                </c:pt>
                <c:pt idx="183">
                  <c:v>9.9</c:v>
                </c:pt>
                <c:pt idx="184">
                  <c:v>7.8</c:v>
                </c:pt>
                <c:pt idx="185">
                  <c:v>9.9</c:v>
                </c:pt>
                <c:pt idx="186">
                  <c:v>6.6</c:v>
                </c:pt>
                <c:pt idx="187">
                  <c:v>9.3000000000000007</c:v>
                </c:pt>
                <c:pt idx="188">
                  <c:v>8.6999999999999993</c:v>
                </c:pt>
                <c:pt idx="189">
                  <c:v>9.6999999999999993</c:v>
                </c:pt>
                <c:pt idx="190">
                  <c:v>6.5</c:v>
                </c:pt>
                <c:pt idx="191">
                  <c:v>9.1999999999999993</c:v>
                </c:pt>
                <c:pt idx="192">
                  <c:v>9.4</c:v>
                </c:pt>
                <c:pt idx="193">
                  <c:v>6.7</c:v>
                </c:pt>
                <c:pt idx="194">
                  <c:v>8.4</c:v>
                </c:pt>
                <c:pt idx="195">
                  <c:v>9.9</c:v>
                </c:pt>
                <c:pt idx="196">
                  <c:v>8.4</c:v>
                </c:pt>
                <c:pt idx="197">
                  <c:v>8</c:v>
                </c:pt>
                <c:pt idx="198">
                  <c:v>9.9</c:v>
                </c:pt>
                <c:pt idx="199">
                  <c:v>5.7</c:v>
                </c:pt>
              </c:numCache>
            </c:numRef>
          </c:xVal>
          <c:yVal>
            <c:numRef>
              <c:f>'Task 1.1'!$N$35:$N$234</c:f>
              <c:numCache>
                <c:formatCode>0.0</c:formatCode>
                <c:ptCount val="200"/>
                <c:pt idx="0">
                  <c:v>10.5</c:v>
                </c:pt>
                <c:pt idx="1">
                  <c:v>11.850000000000001</c:v>
                </c:pt>
                <c:pt idx="2">
                  <c:v>10.050000000000001</c:v>
                </c:pt>
                <c:pt idx="3">
                  <c:v>9.8999999999999986</c:v>
                </c:pt>
                <c:pt idx="4">
                  <c:v>10.649999999999999</c:v>
                </c:pt>
                <c:pt idx="5">
                  <c:v>12.149999999999999</c:v>
                </c:pt>
                <c:pt idx="6">
                  <c:v>12.600000000000001</c:v>
                </c:pt>
                <c:pt idx="7">
                  <c:v>10.8</c:v>
                </c:pt>
                <c:pt idx="8">
                  <c:v>8.3999999999999986</c:v>
                </c:pt>
                <c:pt idx="9">
                  <c:v>10.350000000000001</c:v>
                </c:pt>
                <c:pt idx="10">
                  <c:v>13.950000000000001</c:v>
                </c:pt>
                <c:pt idx="11">
                  <c:v>11.100000000000001</c:v>
                </c:pt>
                <c:pt idx="12">
                  <c:v>13.5</c:v>
                </c:pt>
                <c:pt idx="13">
                  <c:v>10.5</c:v>
                </c:pt>
                <c:pt idx="14">
                  <c:v>9.3000000000000007</c:v>
                </c:pt>
                <c:pt idx="15">
                  <c:v>13.350000000000001</c:v>
                </c:pt>
                <c:pt idx="16">
                  <c:v>6.4499999999999993</c:v>
                </c:pt>
                <c:pt idx="17">
                  <c:v>12.899999999999999</c:v>
                </c:pt>
                <c:pt idx="18">
                  <c:v>9.3000000000000007</c:v>
                </c:pt>
                <c:pt idx="19">
                  <c:v>12.149999999999999</c:v>
                </c:pt>
                <c:pt idx="20">
                  <c:v>13.5</c:v>
                </c:pt>
                <c:pt idx="21">
                  <c:v>10.050000000000001</c:v>
                </c:pt>
                <c:pt idx="22">
                  <c:v>8.6999999999999993</c:v>
                </c:pt>
                <c:pt idx="23">
                  <c:v>11.100000000000001</c:v>
                </c:pt>
                <c:pt idx="24">
                  <c:v>11.25</c:v>
                </c:pt>
                <c:pt idx="25">
                  <c:v>14.700000000000001</c:v>
                </c:pt>
                <c:pt idx="26">
                  <c:v>11.55</c:v>
                </c:pt>
                <c:pt idx="27">
                  <c:v>10.050000000000001</c:v>
                </c:pt>
                <c:pt idx="28">
                  <c:v>12</c:v>
                </c:pt>
                <c:pt idx="29">
                  <c:v>11.100000000000001</c:v>
                </c:pt>
                <c:pt idx="30">
                  <c:v>10.350000000000001</c:v>
                </c:pt>
                <c:pt idx="31">
                  <c:v>12.600000000000001</c:v>
                </c:pt>
                <c:pt idx="32">
                  <c:v>12.600000000000001</c:v>
                </c:pt>
                <c:pt idx="33">
                  <c:v>12.600000000000001</c:v>
                </c:pt>
                <c:pt idx="34">
                  <c:v>10.8</c:v>
                </c:pt>
                <c:pt idx="35">
                  <c:v>11.850000000000001</c:v>
                </c:pt>
                <c:pt idx="36">
                  <c:v>11.850000000000001</c:v>
                </c:pt>
                <c:pt idx="37">
                  <c:v>12</c:v>
                </c:pt>
                <c:pt idx="38">
                  <c:v>13.5</c:v>
                </c:pt>
                <c:pt idx="39">
                  <c:v>10.5</c:v>
                </c:pt>
                <c:pt idx="40">
                  <c:v>10.8</c:v>
                </c:pt>
                <c:pt idx="41">
                  <c:v>13.5</c:v>
                </c:pt>
                <c:pt idx="42">
                  <c:v>11.850000000000001</c:v>
                </c:pt>
                <c:pt idx="43">
                  <c:v>9.75</c:v>
                </c:pt>
                <c:pt idx="44">
                  <c:v>11.399999999999999</c:v>
                </c:pt>
                <c:pt idx="45">
                  <c:v>10.649999999999999</c:v>
                </c:pt>
                <c:pt idx="46">
                  <c:v>9.1499999999999986</c:v>
                </c:pt>
                <c:pt idx="47">
                  <c:v>11.399999999999999</c:v>
                </c:pt>
                <c:pt idx="48">
                  <c:v>12.600000000000001</c:v>
                </c:pt>
                <c:pt idx="49">
                  <c:v>11.25</c:v>
                </c:pt>
                <c:pt idx="50">
                  <c:v>12</c:v>
                </c:pt>
                <c:pt idx="51">
                  <c:v>11.100000000000001</c:v>
                </c:pt>
                <c:pt idx="52">
                  <c:v>11.850000000000001</c:v>
                </c:pt>
                <c:pt idx="53">
                  <c:v>13.950000000000001</c:v>
                </c:pt>
                <c:pt idx="54">
                  <c:v>12.899999999999999</c:v>
                </c:pt>
                <c:pt idx="55">
                  <c:v>10.5</c:v>
                </c:pt>
                <c:pt idx="56">
                  <c:v>12.299999999999999</c:v>
                </c:pt>
                <c:pt idx="57">
                  <c:v>12.600000000000001</c:v>
                </c:pt>
                <c:pt idx="58">
                  <c:v>13.350000000000001</c:v>
                </c:pt>
                <c:pt idx="59">
                  <c:v>10.649999999999999</c:v>
                </c:pt>
                <c:pt idx="60">
                  <c:v>11.25</c:v>
                </c:pt>
                <c:pt idx="61">
                  <c:v>12.149999999999999</c:v>
                </c:pt>
                <c:pt idx="62">
                  <c:v>10.8</c:v>
                </c:pt>
                <c:pt idx="63">
                  <c:v>11.25</c:v>
                </c:pt>
                <c:pt idx="64">
                  <c:v>13.950000000000001</c:v>
                </c:pt>
                <c:pt idx="65">
                  <c:v>12.600000000000001</c:v>
                </c:pt>
                <c:pt idx="66">
                  <c:v>12.299999999999999</c:v>
                </c:pt>
                <c:pt idx="67">
                  <c:v>9.3000000000000007</c:v>
                </c:pt>
                <c:pt idx="68">
                  <c:v>11.100000000000001</c:v>
                </c:pt>
                <c:pt idx="69">
                  <c:v>12.299999999999999</c:v>
                </c:pt>
                <c:pt idx="70">
                  <c:v>11.55</c:v>
                </c:pt>
                <c:pt idx="71">
                  <c:v>11.100000000000001</c:v>
                </c:pt>
                <c:pt idx="72">
                  <c:v>12</c:v>
                </c:pt>
                <c:pt idx="73">
                  <c:v>11.25</c:v>
                </c:pt>
                <c:pt idx="74">
                  <c:v>12.600000000000001</c:v>
                </c:pt>
                <c:pt idx="75">
                  <c:v>11.399999999999999</c:v>
                </c:pt>
                <c:pt idx="76">
                  <c:v>12.299999999999999</c:v>
                </c:pt>
                <c:pt idx="77">
                  <c:v>12.149999999999999</c:v>
                </c:pt>
                <c:pt idx="78">
                  <c:v>10.5</c:v>
                </c:pt>
                <c:pt idx="79">
                  <c:v>9.8999999999999986</c:v>
                </c:pt>
                <c:pt idx="80">
                  <c:v>10.649999999999999</c:v>
                </c:pt>
                <c:pt idx="81">
                  <c:v>12.75</c:v>
                </c:pt>
                <c:pt idx="82">
                  <c:v>9</c:v>
                </c:pt>
                <c:pt idx="83">
                  <c:v>9.75</c:v>
                </c:pt>
                <c:pt idx="84">
                  <c:v>10.050000000000001</c:v>
                </c:pt>
                <c:pt idx="85">
                  <c:v>12.299999999999999</c:v>
                </c:pt>
                <c:pt idx="86">
                  <c:v>12</c:v>
                </c:pt>
                <c:pt idx="87">
                  <c:v>12.149999999999999</c:v>
                </c:pt>
                <c:pt idx="88">
                  <c:v>11.55</c:v>
                </c:pt>
                <c:pt idx="89">
                  <c:v>12.299999999999999</c:v>
                </c:pt>
                <c:pt idx="90">
                  <c:v>10.050000000000001</c:v>
                </c:pt>
                <c:pt idx="91">
                  <c:v>10.8</c:v>
                </c:pt>
                <c:pt idx="92">
                  <c:v>12</c:v>
                </c:pt>
                <c:pt idx="93">
                  <c:v>12</c:v>
                </c:pt>
                <c:pt idx="94">
                  <c:v>9.3000000000000007</c:v>
                </c:pt>
                <c:pt idx="95">
                  <c:v>12.299999999999999</c:v>
                </c:pt>
                <c:pt idx="96">
                  <c:v>12.899999999999999</c:v>
                </c:pt>
                <c:pt idx="97">
                  <c:v>9.75</c:v>
                </c:pt>
                <c:pt idx="98">
                  <c:v>12</c:v>
                </c:pt>
                <c:pt idx="99">
                  <c:v>13.5</c:v>
                </c:pt>
                <c:pt idx="100">
                  <c:v>11.850000000000001</c:v>
                </c:pt>
                <c:pt idx="101">
                  <c:v>10.649999999999999</c:v>
                </c:pt>
                <c:pt idx="102">
                  <c:v>13.350000000000001</c:v>
                </c:pt>
                <c:pt idx="103">
                  <c:v>12</c:v>
                </c:pt>
                <c:pt idx="104">
                  <c:v>8.25</c:v>
                </c:pt>
                <c:pt idx="105">
                  <c:v>11.25</c:v>
                </c:pt>
                <c:pt idx="106">
                  <c:v>8.6999999999999993</c:v>
                </c:pt>
                <c:pt idx="107">
                  <c:v>11.399999999999999</c:v>
                </c:pt>
                <c:pt idx="108">
                  <c:v>11.100000000000001</c:v>
                </c:pt>
                <c:pt idx="109">
                  <c:v>12.600000000000001</c:v>
                </c:pt>
                <c:pt idx="110">
                  <c:v>11.399999999999999</c:v>
                </c:pt>
                <c:pt idx="111">
                  <c:v>10.8</c:v>
                </c:pt>
                <c:pt idx="112">
                  <c:v>10.8</c:v>
                </c:pt>
                <c:pt idx="113">
                  <c:v>11.399999999999999</c:v>
                </c:pt>
                <c:pt idx="114">
                  <c:v>14.100000000000001</c:v>
                </c:pt>
                <c:pt idx="115">
                  <c:v>12.299999999999999</c:v>
                </c:pt>
                <c:pt idx="116">
                  <c:v>12.149999999999999</c:v>
                </c:pt>
                <c:pt idx="117">
                  <c:v>10.5</c:v>
                </c:pt>
                <c:pt idx="118">
                  <c:v>13.350000000000001</c:v>
                </c:pt>
                <c:pt idx="119">
                  <c:v>10.8</c:v>
                </c:pt>
                <c:pt idx="120">
                  <c:v>14.850000000000001</c:v>
                </c:pt>
                <c:pt idx="121">
                  <c:v>11.399999999999999</c:v>
                </c:pt>
                <c:pt idx="122">
                  <c:v>11.25</c:v>
                </c:pt>
                <c:pt idx="123">
                  <c:v>14.100000000000001</c:v>
                </c:pt>
                <c:pt idx="124">
                  <c:v>10.8</c:v>
                </c:pt>
                <c:pt idx="125">
                  <c:v>9.8999999999999986</c:v>
                </c:pt>
                <c:pt idx="126">
                  <c:v>11.399999999999999</c:v>
                </c:pt>
                <c:pt idx="127">
                  <c:v>10.649999999999999</c:v>
                </c:pt>
                <c:pt idx="128">
                  <c:v>11.25</c:v>
                </c:pt>
                <c:pt idx="129">
                  <c:v>10.649999999999999</c:v>
                </c:pt>
                <c:pt idx="130">
                  <c:v>9.3000000000000007</c:v>
                </c:pt>
                <c:pt idx="131">
                  <c:v>11.850000000000001</c:v>
                </c:pt>
                <c:pt idx="132">
                  <c:v>12</c:v>
                </c:pt>
                <c:pt idx="133">
                  <c:v>10.8</c:v>
                </c:pt>
                <c:pt idx="134">
                  <c:v>11.100000000000001</c:v>
                </c:pt>
                <c:pt idx="135">
                  <c:v>12.149999999999999</c:v>
                </c:pt>
                <c:pt idx="136">
                  <c:v>11.55</c:v>
                </c:pt>
                <c:pt idx="137">
                  <c:v>11.399999999999999</c:v>
                </c:pt>
                <c:pt idx="138">
                  <c:v>12.149999999999999</c:v>
                </c:pt>
                <c:pt idx="139">
                  <c:v>9.8999999999999986</c:v>
                </c:pt>
                <c:pt idx="140">
                  <c:v>11.850000000000001</c:v>
                </c:pt>
                <c:pt idx="141">
                  <c:v>14.25</c:v>
                </c:pt>
                <c:pt idx="142">
                  <c:v>11.850000000000001</c:v>
                </c:pt>
                <c:pt idx="143">
                  <c:v>10.8</c:v>
                </c:pt>
                <c:pt idx="144">
                  <c:v>12.75</c:v>
                </c:pt>
                <c:pt idx="145">
                  <c:v>12.299999999999999</c:v>
                </c:pt>
                <c:pt idx="146">
                  <c:v>11.55</c:v>
                </c:pt>
                <c:pt idx="147">
                  <c:v>12.149999999999999</c:v>
                </c:pt>
                <c:pt idx="148">
                  <c:v>10.5</c:v>
                </c:pt>
                <c:pt idx="149">
                  <c:v>11.399999999999999</c:v>
                </c:pt>
                <c:pt idx="150">
                  <c:v>11.850000000000001</c:v>
                </c:pt>
                <c:pt idx="151">
                  <c:v>13.200000000000001</c:v>
                </c:pt>
                <c:pt idx="152">
                  <c:v>12.600000000000001</c:v>
                </c:pt>
                <c:pt idx="153">
                  <c:v>9.75</c:v>
                </c:pt>
                <c:pt idx="154">
                  <c:v>14.850000000000001</c:v>
                </c:pt>
                <c:pt idx="155">
                  <c:v>13.200000000000001</c:v>
                </c:pt>
                <c:pt idx="156">
                  <c:v>10.8</c:v>
                </c:pt>
                <c:pt idx="157">
                  <c:v>12.75</c:v>
                </c:pt>
                <c:pt idx="158">
                  <c:v>10.350000000000001</c:v>
                </c:pt>
                <c:pt idx="159">
                  <c:v>10.8</c:v>
                </c:pt>
                <c:pt idx="160">
                  <c:v>10.050000000000001</c:v>
                </c:pt>
                <c:pt idx="161">
                  <c:v>10.649999999999999</c:v>
                </c:pt>
                <c:pt idx="162">
                  <c:v>13.200000000000001</c:v>
                </c:pt>
                <c:pt idx="163">
                  <c:v>10.649999999999999</c:v>
                </c:pt>
                <c:pt idx="164">
                  <c:v>11.55</c:v>
                </c:pt>
                <c:pt idx="165">
                  <c:v>12</c:v>
                </c:pt>
                <c:pt idx="166">
                  <c:v>11.399999999999999</c:v>
                </c:pt>
                <c:pt idx="167">
                  <c:v>11.850000000000001</c:v>
                </c:pt>
                <c:pt idx="168">
                  <c:v>9.75</c:v>
                </c:pt>
                <c:pt idx="169">
                  <c:v>10.649999999999999</c:v>
                </c:pt>
                <c:pt idx="170">
                  <c:v>12</c:v>
                </c:pt>
                <c:pt idx="171">
                  <c:v>11.399999999999999</c:v>
                </c:pt>
                <c:pt idx="172">
                  <c:v>11.55</c:v>
                </c:pt>
                <c:pt idx="173">
                  <c:v>12.899999999999999</c:v>
                </c:pt>
                <c:pt idx="174">
                  <c:v>9</c:v>
                </c:pt>
                <c:pt idx="175">
                  <c:v>11.100000000000001</c:v>
                </c:pt>
                <c:pt idx="176">
                  <c:v>9</c:v>
                </c:pt>
                <c:pt idx="177">
                  <c:v>12.299999999999999</c:v>
                </c:pt>
                <c:pt idx="178">
                  <c:v>12.149999999999999</c:v>
                </c:pt>
                <c:pt idx="179">
                  <c:v>12.299999999999999</c:v>
                </c:pt>
                <c:pt idx="180">
                  <c:v>12.600000000000001</c:v>
                </c:pt>
                <c:pt idx="181">
                  <c:v>11.399999999999999</c:v>
                </c:pt>
                <c:pt idx="182">
                  <c:v>10.649999999999999</c:v>
                </c:pt>
                <c:pt idx="183">
                  <c:v>13.200000000000001</c:v>
                </c:pt>
                <c:pt idx="184">
                  <c:v>11.25</c:v>
                </c:pt>
                <c:pt idx="185">
                  <c:v>13.200000000000001</c:v>
                </c:pt>
                <c:pt idx="186">
                  <c:v>10.649999999999999</c:v>
                </c:pt>
                <c:pt idx="187">
                  <c:v>11.399999999999999</c:v>
                </c:pt>
                <c:pt idx="188">
                  <c:v>10.649999999999999</c:v>
                </c:pt>
                <c:pt idx="189">
                  <c:v>12</c:v>
                </c:pt>
                <c:pt idx="190">
                  <c:v>9.1499999999999986</c:v>
                </c:pt>
                <c:pt idx="191">
                  <c:v>10.649999999999999</c:v>
                </c:pt>
                <c:pt idx="192">
                  <c:v>12</c:v>
                </c:pt>
                <c:pt idx="193">
                  <c:v>10.8</c:v>
                </c:pt>
                <c:pt idx="194">
                  <c:v>11.850000000000001</c:v>
                </c:pt>
                <c:pt idx="195">
                  <c:v>12.75</c:v>
                </c:pt>
                <c:pt idx="196">
                  <c:v>13.200000000000001</c:v>
                </c:pt>
                <c:pt idx="197">
                  <c:v>9.75</c:v>
                </c:pt>
                <c:pt idx="198">
                  <c:v>11.850000000000001</c:v>
                </c:pt>
                <c:pt idx="199">
                  <c:v>13.5</c:v>
                </c:pt>
              </c:numCache>
            </c:numRef>
          </c:yVal>
          <c:smooth val="0"/>
          <c:extLst>
            <c:ext xmlns:c16="http://schemas.microsoft.com/office/drawing/2014/chart" uri="{C3380CC4-5D6E-409C-BE32-E72D297353CC}">
              <c16:uniqueId val="{00000005-A6DD-3046-BEA5-9B9FF3F93F54}"/>
            </c:ext>
          </c:extLst>
        </c:ser>
        <c:ser>
          <c:idx val="0"/>
          <c:order val="1"/>
          <c:tx>
            <c:strRef>
              <c:f>'Task 1.1'!$N$34</c:f>
              <c:strCache>
                <c:ptCount val="1"/>
                <c:pt idx="0">
                  <c:v>Order_Qty</c:v>
                </c:pt>
              </c:strCache>
            </c:strRef>
          </c:tx>
          <c:spPr>
            <a:ln w="25400">
              <a:noFill/>
            </a:ln>
            <a:effectLst/>
          </c:spPr>
          <c:marker>
            <c:symbol val="circle"/>
            <c:size val="4"/>
            <c:spPr>
              <a:solidFill>
                <a:schemeClr val="accent1"/>
              </a:solidFill>
              <a:ln w="9525" cap="flat" cmpd="sng" algn="ctr">
                <a:solidFill>
                  <a:schemeClr val="accent1"/>
                </a:solidFill>
                <a:round/>
              </a:ln>
              <a:effectLst/>
            </c:spPr>
          </c:marker>
          <c:trendline>
            <c:spPr>
              <a:ln w="25400" cap="rnd" cmpd="sng" algn="ctr">
                <a:solidFill>
                  <a:srgbClr val="FF0000"/>
                </a:solidFill>
                <a:prstDash val="dash"/>
                <a:round/>
              </a:ln>
              <a:effectLst/>
            </c:spPr>
            <c:trendlineType val="linear"/>
            <c:dispRSqr val="1"/>
            <c:dispEq val="1"/>
            <c:trendlineLbl>
              <c:layout>
                <c:manualLayout>
                  <c:x val="9.8189137095825829E-2"/>
                  <c:y val="0.26939317394547724"/>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dk1">
                          <a:lumMod val="50000"/>
                          <a:lumOff val="50000"/>
                        </a:schemeClr>
                      </a:solidFill>
                      <a:latin typeface="+mn-lt"/>
                      <a:ea typeface="+mn-ea"/>
                      <a:cs typeface="+mn-cs"/>
                    </a:defRPr>
                  </a:pPr>
                  <a:endParaRPr lang="en-US"/>
                </a:p>
              </c:txPr>
            </c:trendlineLbl>
          </c:trendline>
          <c:xVal>
            <c:numRef>
              <c:f>'Task 1.1'!$M$35:$M$234</c:f>
              <c:numCache>
                <c:formatCode>0.0</c:formatCode>
                <c:ptCount val="200"/>
                <c:pt idx="0">
                  <c:v>8.5</c:v>
                </c:pt>
                <c:pt idx="1">
                  <c:v>8.6</c:v>
                </c:pt>
                <c:pt idx="2">
                  <c:v>6.7</c:v>
                </c:pt>
                <c:pt idx="3">
                  <c:v>6.6</c:v>
                </c:pt>
                <c:pt idx="4">
                  <c:v>5.7</c:v>
                </c:pt>
                <c:pt idx="5">
                  <c:v>8.3000000000000007</c:v>
                </c:pt>
                <c:pt idx="6">
                  <c:v>5.0999999999999996</c:v>
                </c:pt>
                <c:pt idx="7">
                  <c:v>8.5</c:v>
                </c:pt>
                <c:pt idx="8">
                  <c:v>7</c:v>
                </c:pt>
                <c:pt idx="9">
                  <c:v>7.3</c:v>
                </c:pt>
                <c:pt idx="10">
                  <c:v>9.6</c:v>
                </c:pt>
                <c:pt idx="11">
                  <c:v>9.1</c:v>
                </c:pt>
                <c:pt idx="12">
                  <c:v>8</c:v>
                </c:pt>
                <c:pt idx="13">
                  <c:v>6.4</c:v>
                </c:pt>
                <c:pt idx="14">
                  <c:v>7</c:v>
                </c:pt>
                <c:pt idx="15">
                  <c:v>9.9</c:v>
                </c:pt>
                <c:pt idx="16">
                  <c:v>6.5</c:v>
                </c:pt>
                <c:pt idx="17">
                  <c:v>9.3000000000000007</c:v>
                </c:pt>
                <c:pt idx="18">
                  <c:v>8.1</c:v>
                </c:pt>
                <c:pt idx="19">
                  <c:v>7.7</c:v>
                </c:pt>
                <c:pt idx="20">
                  <c:v>9</c:v>
                </c:pt>
                <c:pt idx="21">
                  <c:v>8.6</c:v>
                </c:pt>
                <c:pt idx="22">
                  <c:v>6.1</c:v>
                </c:pt>
                <c:pt idx="23">
                  <c:v>5.8</c:v>
                </c:pt>
                <c:pt idx="24">
                  <c:v>8.1999999999999993</c:v>
                </c:pt>
                <c:pt idx="25">
                  <c:v>9.9</c:v>
                </c:pt>
                <c:pt idx="26">
                  <c:v>7.7</c:v>
                </c:pt>
                <c:pt idx="27">
                  <c:v>8.3000000000000007</c:v>
                </c:pt>
                <c:pt idx="28">
                  <c:v>8.9</c:v>
                </c:pt>
                <c:pt idx="29">
                  <c:v>6</c:v>
                </c:pt>
                <c:pt idx="30">
                  <c:v>7.7</c:v>
                </c:pt>
                <c:pt idx="31">
                  <c:v>8.5</c:v>
                </c:pt>
                <c:pt idx="32">
                  <c:v>8.1999999999999993</c:v>
                </c:pt>
                <c:pt idx="33">
                  <c:v>9.4</c:v>
                </c:pt>
                <c:pt idx="34">
                  <c:v>5.7</c:v>
                </c:pt>
                <c:pt idx="35">
                  <c:v>9.6999999999999993</c:v>
                </c:pt>
                <c:pt idx="36">
                  <c:v>9.5</c:v>
                </c:pt>
                <c:pt idx="37">
                  <c:v>9.1999999999999993</c:v>
                </c:pt>
                <c:pt idx="38">
                  <c:v>9.1999999999999993</c:v>
                </c:pt>
                <c:pt idx="39">
                  <c:v>7.9</c:v>
                </c:pt>
                <c:pt idx="40">
                  <c:v>7.6</c:v>
                </c:pt>
                <c:pt idx="41">
                  <c:v>9.5</c:v>
                </c:pt>
                <c:pt idx="42">
                  <c:v>8.8000000000000007</c:v>
                </c:pt>
                <c:pt idx="43">
                  <c:v>7.2</c:v>
                </c:pt>
                <c:pt idx="44">
                  <c:v>5</c:v>
                </c:pt>
                <c:pt idx="45">
                  <c:v>6.6</c:v>
                </c:pt>
                <c:pt idx="46">
                  <c:v>7.6</c:v>
                </c:pt>
                <c:pt idx="47">
                  <c:v>5.5</c:v>
                </c:pt>
                <c:pt idx="48">
                  <c:v>8.5</c:v>
                </c:pt>
                <c:pt idx="49">
                  <c:v>8.8000000000000007</c:v>
                </c:pt>
                <c:pt idx="50">
                  <c:v>5.9</c:v>
                </c:pt>
                <c:pt idx="51">
                  <c:v>8.1999999999999993</c:v>
                </c:pt>
                <c:pt idx="52">
                  <c:v>9.6999999999999993</c:v>
                </c:pt>
                <c:pt idx="53">
                  <c:v>5.5</c:v>
                </c:pt>
                <c:pt idx="54">
                  <c:v>9.9</c:v>
                </c:pt>
                <c:pt idx="55">
                  <c:v>5.2</c:v>
                </c:pt>
                <c:pt idx="56">
                  <c:v>7.6</c:v>
                </c:pt>
                <c:pt idx="57">
                  <c:v>7.6</c:v>
                </c:pt>
                <c:pt idx="58">
                  <c:v>6.5</c:v>
                </c:pt>
                <c:pt idx="59">
                  <c:v>8.6999999999999993</c:v>
                </c:pt>
                <c:pt idx="60">
                  <c:v>7.3</c:v>
                </c:pt>
                <c:pt idx="61">
                  <c:v>9.6999999999999993</c:v>
                </c:pt>
                <c:pt idx="62">
                  <c:v>9</c:v>
                </c:pt>
                <c:pt idx="63">
                  <c:v>7.6</c:v>
                </c:pt>
                <c:pt idx="64">
                  <c:v>9.6</c:v>
                </c:pt>
                <c:pt idx="65">
                  <c:v>5.0999999999999996</c:v>
                </c:pt>
                <c:pt idx="66">
                  <c:v>5.9</c:v>
                </c:pt>
                <c:pt idx="67">
                  <c:v>7.6</c:v>
                </c:pt>
                <c:pt idx="68">
                  <c:v>9.9</c:v>
                </c:pt>
                <c:pt idx="69">
                  <c:v>8.1999999999999993</c:v>
                </c:pt>
                <c:pt idx="70">
                  <c:v>8.9</c:v>
                </c:pt>
                <c:pt idx="71">
                  <c:v>7.1</c:v>
                </c:pt>
                <c:pt idx="72">
                  <c:v>10</c:v>
                </c:pt>
                <c:pt idx="73">
                  <c:v>9.6999999999999993</c:v>
                </c:pt>
                <c:pt idx="74">
                  <c:v>9.1</c:v>
                </c:pt>
                <c:pt idx="75">
                  <c:v>6.7</c:v>
                </c:pt>
                <c:pt idx="76">
                  <c:v>5.5</c:v>
                </c:pt>
                <c:pt idx="77">
                  <c:v>9.3000000000000007</c:v>
                </c:pt>
                <c:pt idx="78">
                  <c:v>10</c:v>
                </c:pt>
                <c:pt idx="79">
                  <c:v>9.1</c:v>
                </c:pt>
                <c:pt idx="80">
                  <c:v>7.4</c:v>
                </c:pt>
                <c:pt idx="81">
                  <c:v>8.6</c:v>
                </c:pt>
                <c:pt idx="82">
                  <c:v>6.6</c:v>
                </c:pt>
                <c:pt idx="83">
                  <c:v>6.4</c:v>
                </c:pt>
                <c:pt idx="84">
                  <c:v>8.8000000000000007</c:v>
                </c:pt>
                <c:pt idx="85">
                  <c:v>9.1</c:v>
                </c:pt>
                <c:pt idx="86">
                  <c:v>8.6999999999999993</c:v>
                </c:pt>
                <c:pt idx="87">
                  <c:v>9.6999999999999993</c:v>
                </c:pt>
                <c:pt idx="88">
                  <c:v>9.1</c:v>
                </c:pt>
                <c:pt idx="89">
                  <c:v>9.1999999999999993</c:v>
                </c:pt>
                <c:pt idx="90">
                  <c:v>6.4</c:v>
                </c:pt>
                <c:pt idx="91">
                  <c:v>8.1999999999999993</c:v>
                </c:pt>
                <c:pt idx="92">
                  <c:v>8.6</c:v>
                </c:pt>
                <c:pt idx="93">
                  <c:v>9.3000000000000007</c:v>
                </c:pt>
                <c:pt idx="94">
                  <c:v>5.7</c:v>
                </c:pt>
                <c:pt idx="95">
                  <c:v>9.1</c:v>
                </c:pt>
                <c:pt idx="96">
                  <c:v>9.1999999999999993</c:v>
                </c:pt>
                <c:pt idx="97">
                  <c:v>6.3</c:v>
                </c:pt>
                <c:pt idx="98">
                  <c:v>9.9</c:v>
                </c:pt>
                <c:pt idx="99">
                  <c:v>9.4</c:v>
                </c:pt>
                <c:pt idx="100">
                  <c:v>5.6</c:v>
                </c:pt>
                <c:pt idx="101">
                  <c:v>5.2</c:v>
                </c:pt>
                <c:pt idx="102">
                  <c:v>9.3000000000000007</c:v>
                </c:pt>
                <c:pt idx="103">
                  <c:v>8.8000000000000007</c:v>
                </c:pt>
                <c:pt idx="104">
                  <c:v>6</c:v>
                </c:pt>
                <c:pt idx="105">
                  <c:v>7.6</c:v>
                </c:pt>
                <c:pt idx="106">
                  <c:v>7.5</c:v>
                </c:pt>
                <c:pt idx="107">
                  <c:v>7.9</c:v>
                </c:pt>
                <c:pt idx="108">
                  <c:v>7.6</c:v>
                </c:pt>
                <c:pt idx="109">
                  <c:v>9.3000000000000007</c:v>
                </c:pt>
                <c:pt idx="110">
                  <c:v>6.9</c:v>
                </c:pt>
                <c:pt idx="111">
                  <c:v>8.6999999999999993</c:v>
                </c:pt>
                <c:pt idx="112">
                  <c:v>7.4</c:v>
                </c:pt>
                <c:pt idx="113">
                  <c:v>7.2</c:v>
                </c:pt>
                <c:pt idx="114">
                  <c:v>9.6</c:v>
                </c:pt>
                <c:pt idx="115">
                  <c:v>5.8</c:v>
                </c:pt>
                <c:pt idx="116">
                  <c:v>6.3</c:v>
                </c:pt>
                <c:pt idx="117">
                  <c:v>9.4</c:v>
                </c:pt>
                <c:pt idx="118">
                  <c:v>9.3000000000000007</c:v>
                </c:pt>
                <c:pt idx="119">
                  <c:v>6.9</c:v>
                </c:pt>
                <c:pt idx="120">
                  <c:v>9.6</c:v>
                </c:pt>
                <c:pt idx="121">
                  <c:v>7.1</c:v>
                </c:pt>
                <c:pt idx="122">
                  <c:v>9.6999999999999993</c:v>
                </c:pt>
                <c:pt idx="123">
                  <c:v>9.3000000000000007</c:v>
                </c:pt>
                <c:pt idx="124">
                  <c:v>6.4</c:v>
                </c:pt>
                <c:pt idx="125">
                  <c:v>6.2</c:v>
                </c:pt>
                <c:pt idx="126">
                  <c:v>5.5</c:v>
                </c:pt>
                <c:pt idx="127">
                  <c:v>6.3</c:v>
                </c:pt>
                <c:pt idx="128">
                  <c:v>8.3000000000000007</c:v>
                </c:pt>
                <c:pt idx="129">
                  <c:v>6.9</c:v>
                </c:pt>
                <c:pt idx="130">
                  <c:v>8.3000000000000007</c:v>
                </c:pt>
                <c:pt idx="131">
                  <c:v>9</c:v>
                </c:pt>
                <c:pt idx="132">
                  <c:v>7.9</c:v>
                </c:pt>
                <c:pt idx="133">
                  <c:v>7.1</c:v>
                </c:pt>
                <c:pt idx="134">
                  <c:v>7.8</c:v>
                </c:pt>
                <c:pt idx="135">
                  <c:v>8.6</c:v>
                </c:pt>
                <c:pt idx="136">
                  <c:v>7.7</c:v>
                </c:pt>
                <c:pt idx="137">
                  <c:v>8.3000000000000007</c:v>
                </c:pt>
                <c:pt idx="138">
                  <c:v>7.9</c:v>
                </c:pt>
                <c:pt idx="139">
                  <c:v>6.1</c:v>
                </c:pt>
                <c:pt idx="140">
                  <c:v>5.6</c:v>
                </c:pt>
                <c:pt idx="141">
                  <c:v>9.1999999999999993</c:v>
                </c:pt>
                <c:pt idx="142">
                  <c:v>9.4</c:v>
                </c:pt>
                <c:pt idx="143">
                  <c:v>6.9</c:v>
                </c:pt>
                <c:pt idx="144">
                  <c:v>9.9</c:v>
                </c:pt>
                <c:pt idx="145">
                  <c:v>7.7</c:v>
                </c:pt>
                <c:pt idx="146">
                  <c:v>8.6999999999999993</c:v>
                </c:pt>
                <c:pt idx="147">
                  <c:v>8.6</c:v>
                </c:pt>
                <c:pt idx="148">
                  <c:v>6.7</c:v>
                </c:pt>
                <c:pt idx="149">
                  <c:v>8.6999999999999993</c:v>
                </c:pt>
                <c:pt idx="150">
                  <c:v>9.1</c:v>
                </c:pt>
                <c:pt idx="151">
                  <c:v>7.4</c:v>
                </c:pt>
                <c:pt idx="152">
                  <c:v>8.3000000000000007</c:v>
                </c:pt>
                <c:pt idx="153">
                  <c:v>6.4</c:v>
                </c:pt>
                <c:pt idx="154">
                  <c:v>9.6</c:v>
                </c:pt>
                <c:pt idx="155">
                  <c:v>7.4</c:v>
                </c:pt>
                <c:pt idx="156">
                  <c:v>6.7</c:v>
                </c:pt>
                <c:pt idx="157">
                  <c:v>9.6999999999999993</c:v>
                </c:pt>
                <c:pt idx="158">
                  <c:v>6.7</c:v>
                </c:pt>
                <c:pt idx="159">
                  <c:v>7.5</c:v>
                </c:pt>
                <c:pt idx="160">
                  <c:v>6.4</c:v>
                </c:pt>
                <c:pt idx="161">
                  <c:v>8.6999999999999993</c:v>
                </c:pt>
                <c:pt idx="162">
                  <c:v>9.1</c:v>
                </c:pt>
                <c:pt idx="163">
                  <c:v>8</c:v>
                </c:pt>
                <c:pt idx="164">
                  <c:v>6.2</c:v>
                </c:pt>
                <c:pt idx="165">
                  <c:v>9</c:v>
                </c:pt>
                <c:pt idx="166">
                  <c:v>7.7</c:v>
                </c:pt>
                <c:pt idx="167">
                  <c:v>6.5</c:v>
                </c:pt>
                <c:pt idx="168">
                  <c:v>7.1</c:v>
                </c:pt>
                <c:pt idx="169">
                  <c:v>6.7</c:v>
                </c:pt>
                <c:pt idx="170">
                  <c:v>6.4</c:v>
                </c:pt>
                <c:pt idx="171">
                  <c:v>8.1999999999999993</c:v>
                </c:pt>
                <c:pt idx="172">
                  <c:v>5.9</c:v>
                </c:pt>
                <c:pt idx="173">
                  <c:v>5.9</c:v>
                </c:pt>
                <c:pt idx="174">
                  <c:v>6.4</c:v>
                </c:pt>
                <c:pt idx="175">
                  <c:v>6.7</c:v>
                </c:pt>
                <c:pt idx="176">
                  <c:v>5</c:v>
                </c:pt>
                <c:pt idx="177">
                  <c:v>9.6</c:v>
                </c:pt>
                <c:pt idx="178">
                  <c:v>8</c:v>
                </c:pt>
                <c:pt idx="179">
                  <c:v>9.4</c:v>
                </c:pt>
                <c:pt idx="180">
                  <c:v>8.6999999999999993</c:v>
                </c:pt>
                <c:pt idx="181">
                  <c:v>6.3</c:v>
                </c:pt>
                <c:pt idx="182">
                  <c:v>8.1</c:v>
                </c:pt>
                <c:pt idx="183">
                  <c:v>9.9</c:v>
                </c:pt>
                <c:pt idx="184">
                  <c:v>7.8</c:v>
                </c:pt>
                <c:pt idx="185">
                  <c:v>9.9</c:v>
                </c:pt>
                <c:pt idx="186">
                  <c:v>6.6</c:v>
                </c:pt>
                <c:pt idx="187">
                  <c:v>9.3000000000000007</c:v>
                </c:pt>
                <c:pt idx="188">
                  <c:v>8.6999999999999993</c:v>
                </c:pt>
                <c:pt idx="189">
                  <c:v>9.6999999999999993</c:v>
                </c:pt>
                <c:pt idx="190">
                  <c:v>6.5</c:v>
                </c:pt>
                <c:pt idx="191">
                  <c:v>9.1999999999999993</c:v>
                </c:pt>
                <c:pt idx="192">
                  <c:v>9.4</c:v>
                </c:pt>
                <c:pt idx="193">
                  <c:v>6.7</c:v>
                </c:pt>
                <c:pt idx="194">
                  <c:v>8.4</c:v>
                </c:pt>
                <c:pt idx="195">
                  <c:v>9.9</c:v>
                </c:pt>
                <c:pt idx="196">
                  <c:v>8.4</c:v>
                </c:pt>
                <c:pt idx="197">
                  <c:v>8</c:v>
                </c:pt>
                <c:pt idx="198">
                  <c:v>9.9</c:v>
                </c:pt>
                <c:pt idx="199">
                  <c:v>5.7</c:v>
                </c:pt>
              </c:numCache>
            </c:numRef>
          </c:xVal>
          <c:yVal>
            <c:numRef>
              <c:f>'Task 1.1'!$N$35:$N$234</c:f>
              <c:numCache>
                <c:formatCode>0.0</c:formatCode>
                <c:ptCount val="200"/>
                <c:pt idx="0">
                  <c:v>10.5</c:v>
                </c:pt>
                <c:pt idx="1">
                  <c:v>11.850000000000001</c:v>
                </c:pt>
                <c:pt idx="2">
                  <c:v>10.050000000000001</c:v>
                </c:pt>
                <c:pt idx="3">
                  <c:v>9.8999999999999986</c:v>
                </c:pt>
                <c:pt idx="4">
                  <c:v>10.649999999999999</c:v>
                </c:pt>
                <c:pt idx="5">
                  <c:v>12.149999999999999</c:v>
                </c:pt>
                <c:pt idx="6">
                  <c:v>12.600000000000001</c:v>
                </c:pt>
                <c:pt idx="7">
                  <c:v>10.8</c:v>
                </c:pt>
                <c:pt idx="8">
                  <c:v>8.3999999999999986</c:v>
                </c:pt>
                <c:pt idx="9">
                  <c:v>10.350000000000001</c:v>
                </c:pt>
                <c:pt idx="10">
                  <c:v>13.950000000000001</c:v>
                </c:pt>
                <c:pt idx="11">
                  <c:v>11.100000000000001</c:v>
                </c:pt>
                <c:pt idx="12">
                  <c:v>13.5</c:v>
                </c:pt>
                <c:pt idx="13">
                  <c:v>10.5</c:v>
                </c:pt>
                <c:pt idx="14">
                  <c:v>9.3000000000000007</c:v>
                </c:pt>
                <c:pt idx="15">
                  <c:v>13.350000000000001</c:v>
                </c:pt>
                <c:pt idx="16">
                  <c:v>6.4499999999999993</c:v>
                </c:pt>
                <c:pt idx="17">
                  <c:v>12.899999999999999</c:v>
                </c:pt>
                <c:pt idx="18">
                  <c:v>9.3000000000000007</c:v>
                </c:pt>
                <c:pt idx="19">
                  <c:v>12.149999999999999</c:v>
                </c:pt>
                <c:pt idx="20">
                  <c:v>13.5</c:v>
                </c:pt>
                <c:pt idx="21">
                  <c:v>10.050000000000001</c:v>
                </c:pt>
                <c:pt idx="22">
                  <c:v>8.6999999999999993</c:v>
                </c:pt>
                <c:pt idx="23">
                  <c:v>11.100000000000001</c:v>
                </c:pt>
                <c:pt idx="24">
                  <c:v>11.25</c:v>
                </c:pt>
                <c:pt idx="25">
                  <c:v>14.700000000000001</c:v>
                </c:pt>
                <c:pt idx="26">
                  <c:v>11.55</c:v>
                </c:pt>
                <c:pt idx="27">
                  <c:v>10.050000000000001</c:v>
                </c:pt>
                <c:pt idx="28">
                  <c:v>12</c:v>
                </c:pt>
                <c:pt idx="29">
                  <c:v>11.100000000000001</c:v>
                </c:pt>
                <c:pt idx="30">
                  <c:v>10.350000000000001</c:v>
                </c:pt>
                <c:pt idx="31">
                  <c:v>12.600000000000001</c:v>
                </c:pt>
                <c:pt idx="32">
                  <c:v>12.600000000000001</c:v>
                </c:pt>
                <c:pt idx="33">
                  <c:v>12.600000000000001</c:v>
                </c:pt>
                <c:pt idx="34">
                  <c:v>10.8</c:v>
                </c:pt>
                <c:pt idx="35">
                  <c:v>11.850000000000001</c:v>
                </c:pt>
                <c:pt idx="36">
                  <c:v>11.850000000000001</c:v>
                </c:pt>
                <c:pt idx="37">
                  <c:v>12</c:v>
                </c:pt>
                <c:pt idx="38">
                  <c:v>13.5</c:v>
                </c:pt>
                <c:pt idx="39">
                  <c:v>10.5</c:v>
                </c:pt>
                <c:pt idx="40">
                  <c:v>10.8</c:v>
                </c:pt>
                <c:pt idx="41">
                  <c:v>13.5</c:v>
                </c:pt>
                <c:pt idx="42">
                  <c:v>11.850000000000001</c:v>
                </c:pt>
                <c:pt idx="43">
                  <c:v>9.75</c:v>
                </c:pt>
                <c:pt idx="44">
                  <c:v>11.399999999999999</c:v>
                </c:pt>
                <c:pt idx="45">
                  <c:v>10.649999999999999</c:v>
                </c:pt>
                <c:pt idx="46">
                  <c:v>9.1499999999999986</c:v>
                </c:pt>
                <c:pt idx="47">
                  <c:v>11.399999999999999</c:v>
                </c:pt>
                <c:pt idx="48">
                  <c:v>12.600000000000001</c:v>
                </c:pt>
                <c:pt idx="49">
                  <c:v>11.25</c:v>
                </c:pt>
                <c:pt idx="50">
                  <c:v>12</c:v>
                </c:pt>
                <c:pt idx="51">
                  <c:v>11.100000000000001</c:v>
                </c:pt>
                <c:pt idx="52">
                  <c:v>11.850000000000001</c:v>
                </c:pt>
                <c:pt idx="53">
                  <c:v>13.950000000000001</c:v>
                </c:pt>
                <c:pt idx="54">
                  <c:v>12.899999999999999</c:v>
                </c:pt>
                <c:pt idx="55">
                  <c:v>10.5</c:v>
                </c:pt>
                <c:pt idx="56">
                  <c:v>12.299999999999999</c:v>
                </c:pt>
                <c:pt idx="57">
                  <c:v>12.600000000000001</c:v>
                </c:pt>
                <c:pt idx="58">
                  <c:v>13.350000000000001</c:v>
                </c:pt>
                <c:pt idx="59">
                  <c:v>10.649999999999999</c:v>
                </c:pt>
                <c:pt idx="60">
                  <c:v>11.25</c:v>
                </c:pt>
                <c:pt idx="61">
                  <c:v>12.149999999999999</c:v>
                </c:pt>
                <c:pt idx="62">
                  <c:v>10.8</c:v>
                </c:pt>
                <c:pt idx="63">
                  <c:v>11.25</c:v>
                </c:pt>
                <c:pt idx="64">
                  <c:v>13.950000000000001</c:v>
                </c:pt>
                <c:pt idx="65">
                  <c:v>12.600000000000001</c:v>
                </c:pt>
                <c:pt idx="66">
                  <c:v>12.299999999999999</c:v>
                </c:pt>
                <c:pt idx="67">
                  <c:v>9.3000000000000007</c:v>
                </c:pt>
                <c:pt idx="68">
                  <c:v>11.100000000000001</c:v>
                </c:pt>
                <c:pt idx="69">
                  <c:v>12.299999999999999</c:v>
                </c:pt>
                <c:pt idx="70">
                  <c:v>11.55</c:v>
                </c:pt>
                <c:pt idx="71">
                  <c:v>11.100000000000001</c:v>
                </c:pt>
                <c:pt idx="72">
                  <c:v>12</c:v>
                </c:pt>
                <c:pt idx="73">
                  <c:v>11.25</c:v>
                </c:pt>
                <c:pt idx="74">
                  <c:v>12.600000000000001</c:v>
                </c:pt>
                <c:pt idx="75">
                  <c:v>11.399999999999999</c:v>
                </c:pt>
                <c:pt idx="76">
                  <c:v>12.299999999999999</c:v>
                </c:pt>
                <c:pt idx="77">
                  <c:v>12.149999999999999</c:v>
                </c:pt>
                <c:pt idx="78">
                  <c:v>10.5</c:v>
                </c:pt>
                <c:pt idx="79">
                  <c:v>9.8999999999999986</c:v>
                </c:pt>
                <c:pt idx="80">
                  <c:v>10.649999999999999</c:v>
                </c:pt>
                <c:pt idx="81">
                  <c:v>12.75</c:v>
                </c:pt>
                <c:pt idx="82">
                  <c:v>9</c:v>
                </c:pt>
                <c:pt idx="83">
                  <c:v>9.75</c:v>
                </c:pt>
                <c:pt idx="84">
                  <c:v>10.050000000000001</c:v>
                </c:pt>
                <c:pt idx="85">
                  <c:v>12.299999999999999</c:v>
                </c:pt>
                <c:pt idx="86">
                  <c:v>12</c:v>
                </c:pt>
                <c:pt idx="87">
                  <c:v>12.149999999999999</c:v>
                </c:pt>
                <c:pt idx="88">
                  <c:v>11.55</c:v>
                </c:pt>
                <c:pt idx="89">
                  <c:v>12.299999999999999</c:v>
                </c:pt>
                <c:pt idx="90">
                  <c:v>10.050000000000001</c:v>
                </c:pt>
                <c:pt idx="91">
                  <c:v>10.8</c:v>
                </c:pt>
                <c:pt idx="92">
                  <c:v>12</c:v>
                </c:pt>
                <c:pt idx="93">
                  <c:v>12</c:v>
                </c:pt>
                <c:pt idx="94">
                  <c:v>9.3000000000000007</c:v>
                </c:pt>
                <c:pt idx="95">
                  <c:v>12.299999999999999</c:v>
                </c:pt>
                <c:pt idx="96">
                  <c:v>12.899999999999999</c:v>
                </c:pt>
                <c:pt idx="97">
                  <c:v>9.75</c:v>
                </c:pt>
                <c:pt idx="98">
                  <c:v>12</c:v>
                </c:pt>
                <c:pt idx="99">
                  <c:v>13.5</c:v>
                </c:pt>
                <c:pt idx="100">
                  <c:v>11.850000000000001</c:v>
                </c:pt>
                <c:pt idx="101">
                  <c:v>10.649999999999999</c:v>
                </c:pt>
                <c:pt idx="102">
                  <c:v>13.350000000000001</c:v>
                </c:pt>
                <c:pt idx="103">
                  <c:v>12</c:v>
                </c:pt>
                <c:pt idx="104">
                  <c:v>8.25</c:v>
                </c:pt>
                <c:pt idx="105">
                  <c:v>11.25</c:v>
                </c:pt>
                <c:pt idx="106">
                  <c:v>8.6999999999999993</c:v>
                </c:pt>
                <c:pt idx="107">
                  <c:v>11.399999999999999</c:v>
                </c:pt>
                <c:pt idx="108">
                  <c:v>11.100000000000001</c:v>
                </c:pt>
                <c:pt idx="109">
                  <c:v>12.600000000000001</c:v>
                </c:pt>
                <c:pt idx="110">
                  <c:v>11.399999999999999</c:v>
                </c:pt>
                <c:pt idx="111">
                  <c:v>10.8</c:v>
                </c:pt>
                <c:pt idx="112">
                  <c:v>10.8</c:v>
                </c:pt>
                <c:pt idx="113">
                  <c:v>11.399999999999999</c:v>
                </c:pt>
                <c:pt idx="114">
                  <c:v>14.100000000000001</c:v>
                </c:pt>
                <c:pt idx="115">
                  <c:v>12.299999999999999</c:v>
                </c:pt>
                <c:pt idx="116">
                  <c:v>12.149999999999999</c:v>
                </c:pt>
                <c:pt idx="117">
                  <c:v>10.5</c:v>
                </c:pt>
                <c:pt idx="118">
                  <c:v>13.350000000000001</c:v>
                </c:pt>
                <c:pt idx="119">
                  <c:v>10.8</c:v>
                </c:pt>
                <c:pt idx="120">
                  <c:v>14.850000000000001</c:v>
                </c:pt>
                <c:pt idx="121">
                  <c:v>11.399999999999999</c:v>
                </c:pt>
                <c:pt idx="122">
                  <c:v>11.25</c:v>
                </c:pt>
                <c:pt idx="123">
                  <c:v>14.100000000000001</c:v>
                </c:pt>
                <c:pt idx="124">
                  <c:v>10.8</c:v>
                </c:pt>
                <c:pt idx="125">
                  <c:v>9.8999999999999986</c:v>
                </c:pt>
                <c:pt idx="126">
                  <c:v>11.399999999999999</c:v>
                </c:pt>
                <c:pt idx="127">
                  <c:v>10.649999999999999</c:v>
                </c:pt>
                <c:pt idx="128">
                  <c:v>11.25</c:v>
                </c:pt>
                <c:pt idx="129">
                  <c:v>10.649999999999999</c:v>
                </c:pt>
                <c:pt idx="130">
                  <c:v>9.3000000000000007</c:v>
                </c:pt>
                <c:pt idx="131">
                  <c:v>11.850000000000001</c:v>
                </c:pt>
                <c:pt idx="132">
                  <c:v>12</c:v>
                </c:pt>
                <c:pt idx="133">
                  <c:v>10.8</c:v>
                </c:pt>
                <c:pt idx="134">
                  <c:v>11.100000000000001</c:v>
                </c:pt>
                <c:pt idx="135">
                  <c:v>12.149999999999999</c:v>
                </c:pt>
                <c:pt idx="136">
                  <c:v>11.55</c:v>
                </c:pt>
                <c:pt idx="137">
                  <c:v>11.399999999999999</c:v>
                </c:pt>
                <c:pt idx="138">
                  <c:v>12.149999999999999</c:v>
                </c:pt>
                <c:pt idx="139">
                  <c:v>9.8999999999999986</c:v>
                </c:pt>
                <c:pt idx="140">
                  <c:v>11.850000000000001</c:v>
                </c:pt>
                <c:pt idx="141">
                  <c:v>14.25</c:v>
                </c:pt>
                <c:pt idx="142">
                  <c:v>11.850000000000001</c:v>
                </c:pt>
                <c:pt idx="143">
                  <c:v>10.8</c:v>
                </c:pt>
                <c:pt idx="144">
                  <c:v>12.75</c:v>
                </c:pt>
                <c:pt idx="145">
                  <c:v>12.299999999999999</c:v>
                </c:pt>
                <c:pt idx="146">
                  <c:v>11.55</c:v>
                </c:pt>
                <c:pt idx="147">
                  <c:v>12.149999999999999</c:v>
                </c:pt>
                <c:pt idx="148">
                  <c:v>10.5</c:v>
                </c:pt>
                <c:pt idx="149">
                  <c:v>11.399999999999999</c:v>
                </c:pt>
                <c:pt idx="150">
                  <c:v>11.850000000000001</c:v>
                </c:pt>
                <c:pt idx="151">
                  <c:v>13.200000000000001</c:v>
                </c:pt>
                <c:pt idx="152">
                  <c:v>12.600000000000001</c:v>
                </c:pt>
                <c:pt idx="153">
                  <c:v>9.75</c:v>
                </c:pt>
                <c:pt idx="154">
                  <c:v>14.850000000000001</c:v>
                </c:pt>
                <c:pt idx="155">
                  <c:v>13.200000000000001</c:v>
                </c:pt>
                <c:pt idx="156">
                  <c:v>10.8</c:v>
                </c:pt>
                <c:pt idx="157">
                  <c:v>12.75</c:v>
                </c:pt>
                <c:pt idx="158">
                  <c:v>10.350000000000001</c:v>
                </c:pt>
                <c:pt idx="159">
                  <c:v>10.8</c:v>
                </c:pt>
                <c:pt idx="160">
                  <c:v>10.050000000000001</c:v>
                </c:pt>
                <c:pt idx="161">
                  <c:v>10.649999999999999</c:v>
                </c:pt>
                <c:pt idx="162">
                  <c:v>13.200000000000001</c:v>
                </c:pt>
                <c:pt idx="163">
                  <c:v>10.649999999999999</c:v>
                </c:pt>
                <c:pt idx="164">
                  <c:v>11.55</c:v>
                </c:pt>
                <c:pt idx="165">
                  <c:v>12</c:v>
                </c:pt>
                <c:pt idx="166">
                  <c:v>11.399999999999999</c:v>
                </c:pt>
                <c:pt idx="167">
                  <c:v>11.850000000000001</c:v>
                </c:pt>
                <c:pt idx="168">
                  <c:v>9.75</c:v>
                </c:pt>
                <c:pt idx="169">
                  <c:v>10.649999999999999</c:v>
                </c:pt>
                <c:pt idx="170">
                  <c:v>12</c:v>
                </c:pt>
                <c:pt idx="171">
                  <c:v>11.399999999999999</c:v>
                </c:pt>
                <c:pt idx="172">
                  <c:v>11.55</c:v>
                </c:pt>
                <c:pt idx="173">
                  <c:v>12.899999999999999</c:v>
                </c:pt>
                <c:pt idx="174">
                  <c:v>9</c:v>
                </c:pt>
                <c:pt idx="175">
                  <c:v>11.100000000000001</c:v>
                </c:pt>
                <c:pt idx="176">
                  <c:v>9</c:v>
                </c:pt>
                <c:pt idx="177">
                  <c:v>12.299999999999999</c:v>
                </c:pt>
                <c:pt idx="178">
                  <c:v>12.149999999999999</c:v>
                </c:pt>
                <c:pt idx="179">
                  <c:v>12.299999999999999</c:v>
                </c:pt>
                <c:pt idx="180">
                  <c:v>12.600000000000001</c:v>
                </c:pt>
                <c:pt idx="181">
                  <c:v>11.399999999999999</c:v>
                </c:pt>
                <c:pt idx="182">
                  <c:v>10.649999999999999</c:v>
                </c:pt>
                <c:pt idx="183">
                  <c:v>13.200000000000001</c:v>
                </c:pt>
                <c:pt idx="184">
                  <c:v>11.25</c:v>
                </c:pt>
                <c:pt idx="185">
                  <c:v>13.200000000000001</c:v>
                </c:pt>
                <c:pt idx="186">
                  <c:v>10.649999999999999</c:v>
                </c:pt>
                <c:pt idx="187">
                  <c:v>11.399999999999999</c:v>
                </c:pt>
                <c:pt idx="188">
                  <c:v>10.649999999999999</c:v>
                </c:pt>
                <c:pt idx="189">
                  <c:v>12</c:v>
                </c:pt>
                <c:pt idx="190">
                  <c:v>9.1499999999999986</c:v>
                </c:pt>
                <c:pt idx="191">
                  <c:v>10.649999999999999</c:v>
                </c:pt>
                <c:pt idx="192">
                  <c:v>12</c:v>
                </c:pt>
                <c:pt idx="193">
                  <c:v>10.8</c:v>
                </c:pt>
                <c:pt idx="194">
                  <c:v>11.850000000000001</c:v>
                </c:pt>
                <c:pt idx="195">
                  <c:v>12.75</c:v>
                </c:pt>
                <c:pt idx="196">
                  <c:v>13.200000000000001</c:v>
                </c:pt>
                <c:pt idx="197">
                  <c:v>9.75</c:v>
                </c:pt>
                <c:pt idx="198">
                  <c:v>11.850000000000001</c:v>
                </c:pt>
                <c:pt idx="199">
                  <c:v>13.5</c:v>
                </c:pt>
              </c:numCache>
            </c:numRef>
          </c:yVal>
          <c:smooth val="0"/>
          <c:extLst>
            <c:ext xmlns:c16="http://schemas.microsoft.com/office/drawing/2014/chart" uri="{C3380CC4-5D6E-409C-BE32-E72D297353CC}">
              <c16:uniqueId val="{00000004-A6DD-3046-BEA5-9B9FF3F93F54}"/>
            </c:ext>
          </c:extLst>
        </c:ser>
        <c:dLbls>
          <c:showLegendKey val="0"/>
          <c:showVal val="0"/>
          <c:showCatName val="0"/>
          <c:showSerName val="0"/>
          <c:showPercent val="0"/>
          <c:showBubbleSize val="0"/>
        </c:dLbls>
        <c:axId val="523407008"/>
        <c:axId val="523645792"/>
      </c:scatterChart>
      <c:valAx>
        <c:axId val="523407008"/>
        <c:scaling>
          <c:orientation val="minMax"/>
        </c:scaling>
        <c:delete val="0"/>
        <c:axPos val="b"/>
        <c:majorGridlines>
          <c:spPr>
            <a:ln w="9525" cap="flat" cmpd="sng" algn="ctr">
              <a:solidFill>
                <a:schemeClr val="dk1">
                  <a:lumMod val="15000"/>
                  <a:lumOff val="8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dk1">
                        <a:lumMod val="50000"/>
                        <a:lumOff val="50000"/>
                      </a:schemeClr>
                    </a:solidFill>
                    <a:latin typeface="+mn-lt"/>
                    <a:ea typeface="+mn-ea"/>
                    <a:cs typeface="+mn-cs"/>
                  </a:defRPr>
                </a:pPr>
                <a:r>
                  <a:rPr lang="en-GB" sz="800" b="1" i="0" u="none" strike="noStrike" kern="1200" baseline="0">
                    <a:solidFill>
                      <a:sysClr val="windowText" lastClr="000000">
                        <a:lumMod val="50000"/>
                        <a:lumOff val="50000"/>
                      </a:sysClr>
                    </a:solidFill>
                  </a:rPr>
                  <a:t>Quality</a:t>
                </a:r>
                <a:endParaRPr lang="en-GB"/>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50000"/>
                      <a:lumOff val="50000"/>
                    </a:schemeClr>
                  </a:solidFill>
                  <a:latin typeface="+mn-lt"/>
                  <a:ea typeface="+mn-ea"/>
                  <a:cs typeface="+mn-cs"/>
                </a:defRPr>
              </a:pPr>
              <a:endParaRPr lang="en-GB"/>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50000"/>
                    <a:lumOff val="50000"/>
                  </a:schemeClr>
                </a:solidFill>
                <a:latin typeface="+mn-lt"/>
                <a:ea typeface="+mn-ea"/>
                <a:cs typeface="+mn-cs"/>
              </a:defRPr>
            </a:pPr>
            <a:endParaRPr lang="en-US"/>
          </a:p>
        </c:txPr>
        <c:crossAx val="523645792"/>
        <c:crosses val="autoZero"/>
        <c:crossBetween val="midCat"/>
      </c:valAx>
      <c:valAx>
        <c:axId val="523645792"/>
        <c:scaling>
          <c:orientation val="minMax"/>
        </c:scaling>
        <c:delete val="0"/>
        <c:axPos val="l"/>
        <c:majorGridlines>
          <c:spPr>
            <a:ln w="9525" cap="flat" cmpd="sng" algn="ctr">
              <a:solidFill>
                <a:schemeClr val="dk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50000"/>
                        <a:lumOff val="50000"/>
                      </a:schemeClr>
                    </a:solidFill>
                    <a:latin typeface="+mn-lt"/>
                    <a:ea typeface="+mn-ea"/>
                    <a:cs typeface="+mn-cs"/>
                  </a:defRPr>
                </a:pPr>
                <a:r>
                  <a:rPr lang="en-GB" sz="900" b="1" i="0" u="none" strike="noStrike" kern="1200" baseline="0">
                    <a:solidFill>
                      <a:sysClr val="windowText" lastClr="000000">
                        <a:lumMod val="50000"/>
                        <a:lumOff val="50000"/>
                      </a:sysClr>
                    </a:solidFill>
                  </a:rPr>
                  <a:t>Order_Qty</a:t>
                </a:r>
                <a:endParaRPr lang="en-GB" sz="1000" b="1" i="0" u="none" strike="noStrike" kern="1200" baseline="0">
                  <a:solidFill>
                    <a:sysClr val="windowText" lastClr="000000">
                      <a:lumMod val="50000"/>
                      <a:lumOff val="50000"/>
                    </a:sysClr>
                  </a:solidFill>
                </a:endParaRP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50000"/>
                      <a:lumOff val="50000"/>
                    </a:schemeClr>
                  </a:solidFill>
                  <a:latin typeface="+mn-lt"/>
                  <a:ea typeface="+mn-ea"/>
                  <a:cs typeface="+mn-cs"/>
                </a:defRPr>
              </a:pPr>
              <a:endParaRPr lang="en-GB"/>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50000"/>
                    <a:lumOff val="50000"/>
                  </a:schemeClr>
                </a:solidFill>
                <a:latin typeface="+mn-lt"/>
                <a:ea typeface="+mn-ea"/>
                <a:cs typeface="+mn-cs"/>
              </a:defRPr>
            </a:pPr>
            <a:endParaRPr lang="en-US"/>
          </a:p>
        </c:txPr>
        <c:crossAx val="523407008"/>
        <c:crosses val="autoZero"/>
        <c:crossBetween val="midCat"/>
      </c:valAx>
      <c:spPr>
        <a:noFill/>
        <a:ln>
          <a:noFill/>
        </a:ln>
        <a:effectLst/>
      </c:spPr>
    </c:plotArea>
    <c:plotVisOnly val="1"/>
    <c:dispBlanksAs val="gap"/>
    <c:showDLblsOverMax val="0"/>
    <c:extLst/>
  </c:chart>
  <c:spPr>
    <a:gradFill flip="none" rotWithShape="1">
      <a:gsLst>
        <a:gs pos="100000">
          <a:schemeClr val="lt1">
            <a:lumMod val="95000"/>
          </a:schemeClr>
        </a:gs>
        <a:gs pos="43000">
          <a:schemeClr val="lt1"/>
        </a:gs>
      </a:gsLst>
      <a:path path="circle">
        <a:fillToRect l="50000" t="50000" r="50000" b="50000"/>
      </a:path>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70" baseline="0">
                <a:solidFill>
                  <a:schemeClr val="dk1">
                    <a:lumMod val="50000"/>
                    <a:lumOff val="50000"/>
                  </a:schemeClr>
                </a:solidFill>
                <a:latin typeface="+mn-lt"/>
                <a:ea typeface="+mn-ea"/>
                <a:cs typeface="+mn-cs"/>
              </a:defRPr>
            </a:pPr>
            <a:r>
              <a:rPr lang="en-GB"/>
              <a:t>SM-Presence Vs. </a:t>
            </a:r>
            <a:r>
              <a:rPr lang="en-GB" sz="1600" b="0" i="0" u="none" strike="noStrike" kern="1200" spc="70" baseline="0">
                <a:solidFill>
                  <a:sysClr val="windowText" lastClr="000000">
                    <a:lumMod val="50000"/>
                    <a:lumOff val="50000"/>
                  </a:sysClr>
                </a:solidFill>
              </a:rPr>
              <a:t>Order Quantity</a:t>
            </a:r>
            <a:endParaRPr lang="en-GB"/>
          </a:p>
        </c:rich>
      </c:tx>
      <c:overlay val="0"/>
      <c:spPr>
        <a:noFill/>
        <a:ln>
          <a:noFill/>
        </a:ln>
        <a:effectLst/>
      </c:spPr>
      <c:txPr>
        <a:bodyPr rot="0" spcFirstLastPara="1" vertOverflow="ellipsis" vert="horz" wrap="square" anchor="ctr" anchorCtr="1"/>
        <a:lstStyle/>
        <a:p>
          <a:pPr>
            <a:defRPr sz="1600" b="0" i="0" u="none" strike="noStrike" kern="1200" spc="70" baseline="0">
              <a:solidFill>
                <a:schemeClr val="dk1">
                  <a:lumMod val="50000"/>
                  <a:lumOff val="50000"/>
                </a:schemeClr>
              </a:solidFill>
              <a:latin typeface="+mn-lt"/>
              <a:ea typeface="+mn-ea"/>
              <a:cs typeface="+mn-cs"/>
            </a:defRPr>
          </a:pPr>
          <a:endParaRPr lang="en-GB"/>
        </a:p>
      </c:txPr>
    </c:title>
    <c:autoTitleDeleted val="0"/>
    <c:plotArea>
      <c:layout/>
      <c:scatterChart>
        <c:scatterStyle val="lineMarker"/>
        <c:varyColors val="0"/>
        <c:ser>
          <c:idx val="0"/>
          <c:order val="0"/>
          <c:tx>
            <c:strRef>
              <c:f>'Task 1.1'!$Q$34</c:f>
              <c:strCache>
                <c:ptCount val="1"/>
                <c:pt idx="0">
                  <c:v>Order_Qty</c:v>
                </c:pt>
              </c:strCache>
            </c:strRef>
          </c:tx>
          <c:spPr>
            <a:ln w="25400">
              <a:noFill/>
            </a:ln>
            <a:effectLst/>
          </c:spPr>
          <c:marker>
            <c:symbol val="circle"/>
            <c:size val="4"/>
            <c:spPr>
              <a:solidFill>
                <a:schemeClr val="accent1"/>
              </a:solidFill>
              <a:ln w="9525" cap="flat" cmpd="sng" algn="ctr">
                <a:solidFill>
                  <a:schemeClr val="accent1"/>
                </a:solidFill>
                <a:round/>
              </a:ln>
              <a:effectLst/>
            </c:spPr>
          </c:marker>
          <c:trendline>
            <c:spPr>
              <a:ln w="25400" cap="rnd" cmpd="sng" algn="ctr">
                <a:solidFill>
                  <a:srgbClr val="FF0000"/>
                </a:solidFill>
                <a:prstDash val="dash"/>
                <a:round/>
              </a:ln>
              <a:effectLst/>
            </c:spPr>
            <c:trendlineType val="linear"/>
            <c:dispRSqr val="1"/>
            <c:dispEq val="1"/>
            <c:trendlineLbl>
              <c:layout>
                <c:manualLayout>
                  <c:x val="1.9520062547363687E-2"/>
                  <c:y val="0.29788958417037503"/>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dk1">
                          <a:lumMod val="50000"/>
                          <a:lumOff val="50000"/>
                        </a:schemeClr>
                      </a:solidFill>
                      <a:latin typeface="+mn-lt"/>
                      <a:ea typeface="+mn-ea"/>
                      <a:cs typeface="+mn-cs"/>
                    </a:defRPr>
                  </a:pPr>
                  <a:endParaRPr lang="en-US"/>
                </a:p>
              </c:txPr>
            </c:trendlineLbl>
          </c:trendline>
          <c:xVal>
            <c:numRef>
              <c:f>'Task 1.1'!$P$35:$P$234</c:f>
              <c:numCache>
                <c:formatCode>General</c:formatCode>
                <c:ptCount val="200"/>
                <c:pt idx="0">
                  <c:v>3</c:v>
                </c:pt>
                <c:pt idx="1">
                  <c:v>6.3</c:v>
                </c:pt>
                <c:pt idx="2">
                  <c:v>4</c:v>
                </c:pt>
                <c:pt idx="3">
                  <c:v>3.6</c:v>
                </c:pt>
                <c:pt idx="4">
                  <c:v>3.8</c:v>
                </c:pt>
                <c:pt idx="5">
                  <c:v>5.2</c:v>
                </c:pt>
                <c:pt idx="6">
                  <c:v>6.6</c:v>
                </c:pt>
                <c:pt idx="7">
                  <c:v>3</c:v>
                </c:pt>
                <c:pt idx="8">
                  <c:v>3.3</c:v>
                </c:pt>
                <c:pt idx="9">
                  <c:v>3.6</c:v>
                </c:pt>
                <c:pt idx="10">
                  <c:v>5.6</c:v>
                </c:pt>
                <c:pt idx="11">
                  <c:v>3.6</c:v>
                </c:pt>
                <c:pt idx="12">
                  <c:v>4.8</c:v>
                </c:pt>
                <c:pt idx="13">
                  <c:v>3.6</c:v>
                </c:pt>
                <c:pt idx="14">
                  <c:v>3.3</c:v>
                </c:pt>
                <c:pt idx="15">
                  <c:v>4.5</c:v>
                </c:pt>
                <c:pt idx="16">
                  <c:v>2.8</c:v>
                </c:pt>
                <c:pt idx="17">
                  <c:v>3.9</c:v>
                </c:pt>
                <c:pt idx="18">
                  <c:v>2.5</c:v>
                </c:pt>
                <c:pt idx="19">
                  <c:v>3.7</c:v>
                </c:pt>
                <c:pt idx="20">
                  <c:v>4.9000000000000004</c:v>
                </c:pt>
                <c:pt idx="21">
                  <c:v>2.9</c:v>
                </c:pt>
                <c:pt idx="22">
                  <c:v>4.9000000000000004</c:v>
                </c:pt>
                <c:pt idx="23">
                  <c:v>3.6</c:v>
                </c:pt>
                <c:pt idx="24">
                  <c:v>2.7</c:v>
                </c:pt>
                <c:pt idx="25">
                  <c:v>5.2</c:v>
                </c:pt>
                <c:pt idx="26">
                  <c:v>2.2000000000000002</c:v>
                </c:pt>
                <c:pt idx="27">
                  <c:v>2.8</c:v>
                </c:pt>
                <c:pt idx="28">
                  <c:v>5.8</c:v>
                </c:pt>
                <c:pt idx="29">
                  <c:v>4.0999999999999996</c:v>
                </c:pt>
                <c:pt idx="30">
                  <c:v>4.7</c:v>
                </c:pt>
                <c:pt idx="31">
                  <c:v>5.4</c:v>
                </c:pt>
                <c:pt idx="32">
                  <c:v>5.0999999999999996</c:v>
                </c:pt>
                <c:pt idx="33">
                  <c:v>5.6</c:v>
                </c:pt>
                <c:pt idx="34">
                  <c:v>4</c:v>
                </c:pt>
                <c:pt idx="35">
                  <c:v>4.3</c:v>
                </c:pt>
                <c:pt idx="36">
                  <c:v>7.1</c:v>
                </c:pt>
                <c:pt idx="37">
                  <c:v>4.9000000000000004</c:v>
                </c:pt>
                <c:pt idx="38">
                  <c:v>4.9000000000000004</c:v>
                </c:pt>
                <c:pt idx="39">
                  <c:v>3</c:v>
                </c:pt>
                <c:pt idx="40">
                  <c:v>2.5</c:v>
                </c:pt>
                <c:pt idx="41">
                  <c:v>7.1</c:v>
                </c:pt>
                <c:pt idx="42">
                  <c:v>5</c:v>
                </c:pt>
                <c:pt idx="43">
                  <c:v>4.3</c:v>
                </c:pt>
                <c:pt idx="44">
                  <c:v>3.6</c:v>
                </c:pt>
                <c:pt idx="45">
                  <c:v>3.6</c:v>
                </c:pt>
                <c:pt idx="46">
                  <c:v>3.6</c:v>
                </c:pt>
                <c:pt idx="47">
                  <c:v>3.7</c:v>
                </c:pt>
                <c:pt idx="48">
                  <c:v>5.4</c:v>
                </c:pt>
                <c:pt idx="49">
                  <c:v>3.5</c:v>
                </c:pt>
                <c:pt idx="50">
                  <c:v>5.5</c:v>
                </c:pt>
                <c:pt idx="51">
                  <c:v>3.6</c:v>
                </c:pt>
                <c:pt idx="52">
                  <c:v>6.5</c:v>
                </c:pt>
                <c:pt idx="53">
                  <c:v>7</c:v>
                </c:pt>
                <c:pt idx="54">
                  <c:v>5.2</c:v>
                </c:pt>
                <c:pt idx="55">
                  <c:v>3.8</c:v>
                </c:pt>
                <c:pt idx="56">
                  <c:v>4</c:v>
                </c:pt>
                <c:pt idx="57">
                  <c:v>5.0999999999999996</c:v>
                </c:pt>
                <c:pt idx="58">
                  <c:v>5.8</c:v>
                </c:pt>
                <c:pt idx="59">
                  <c:v>3.2</c:v>
                </c:pt>
                <c:pt idx="60">
                  <c:v>3.6</c:v>
                </c:pt>
                <c:pt idx="61">
                  <c:v>6.5</c:v>
                </c:pt>
                <c:pt idx="62">
                  <c:v>3.4</c:v>
                </c:pt>
                <c:pt idx="63">
                  <c:v>3.6</c:v>
                </c:pt>
                <c:pt idx="64">
                  <c:v>7.2</c:v>
                </c:pt>
                <c:pt idx="65">
                  <c:v>6.6</c:v>
                </c:pt>
                <c:pt idx="66">
                  <c:v>5.6</c:v>
                </c:pt>
                <c:pt idx="67">
                  <c:v>3.6</c:v>
                </c:pt>
                <c:pt idx="68">
                  <c:v>3.7</c:v>
                </c:pt>
                <c:pt idx="69">
                  <c:v>4.2</c:v>
                </c:pt>
                <c:pt idx="70">
                  <c:v>5.8</c:v>
                </c:pt>
                <c:pt idx="71">
                  <c:v>4.2</c:v>
                </c:pt>
                <c:pt idx="72">
                  <c:v>5.8</c:v>
                </c:pt>
                <c:pt idx="73">
                  <c:v>2.8</c:v>
                </c:pt>
                <c:pt idx="74">
                  <c:v>5.3</c:v>
                </c:pt>
                <c:pt idx="75">
                  <c:v>3.7</c:v>
                </c:pt>
                <c:pt idx="76">
                  <c:v>5.2</c:v>
                </c:pt>
                <c:pt idx="77">
                  <c:v>5</c:v>
                </c:pt>
                <c:pt idx="78">
                  <c:v>4.3</c:v>
                </c:pt>
                <c:pt idx="79">
                  <c:v>3.8</c:v>
                </c:pt>
                <c:pt idx="80">
                  <c:v>3.4</c:v>
                </c:pt>
                <c:pt idx="81">
                  <c:v>4.4000000000000004</c:v>
                </c:pt>
                <c:pt idx="82">
                  <c:v>3.8</c:v>
                </c:pt>
                <c:pt idx="83">
                  <c:v>3.2</c:v>
                </c:pt>
                <c:pt idx="84">
                  <c:v>3.9</c:v>
                </c:pt>
                <c:pt idx="85">
                  <c:v>5.2</c:v>
                </c:pt>
                <c:pt idx="86">
                  <c:v>4.7</c:v>
                </c:pt>
                <c:pt idx="87">
                  <c:v>4.0999999999999996</c:v>
                </c:pt>
                <c:pt idx="88">
                  <c:v>6</c:v>
                </c:pt>
                <c:pt idx="89">
                  <c:v>5.4</c:v>
                </c:pt>
                <c:pt idx="90">
                  <c:v>4.5</c:v>
                </c:pt>
                <c:pt idx="91">
                  <c:v>3.6</c:v>
                </c:pt>
                <c:pt idx="92">
                  <c:v>5.0999999999999996</c:v>
                </c:pt>
                <c:pt idx="93">
                  <c:v>3.9</c:v>
                </c:pt>
                <c:pt idx="94">
                  <c:v>4</c:v>
                </c:pt>
                <c:pt idx="95">
                  <c:v>5.0999999999999996</c:v>
                </c:pt>
                <c:pt idx="96">
                  <c:v>5.4</c:v>
                </c:pt>
                <c:pt idx="97">
                  <c:v>5.0999999999999996</c:v>
                </c:pt>
                <c:pt idx="98">
                  <c:v>4.3</c:v>
                </c:pt>
                <c:pt idx="99">
                  <c:v>4</c:v>
                </c:pt>
                <c:pt idx="100">
                  <c:v>4.9000000000000004</c:v>
                </c:pt>
                <c:pt idx="101">
                  <c:v>3.8</c:v>
                </c:pt>
                <c:pt idx="102">
                  <c:v>5.3</c:v>
                </c:pt>
                <c:pt idx="103">
                  <c:v>5.4</c:v>
                </c:pt>
                <c:pt idx="104">
                  <c:v>4.0999999999999996</c:v>
                </c:pt>
                <c:pt idx="105">
                  <c:v>3.6</c:v>
                </c:pt>
                <c:pt idx="106">
                  <c:v>3.5</c:v>
                </c:pt>
                <c:pt idx="107">
                  <c:v>3.9</c:v>
                </c:pt>
                <c:pt idx="108">
                  <c:v>3.6</c:v>
                </c:pt>
                <c:pt idx="109">
                  <c:v>5.3</c:v>
                </c:pt>
                <c:pt idx="110">
                  <c:v>3.7</c:v>
                </c:pt>
                <c:pt idx="111">
                  <c:v>3.2</c:v>
                </c:pt>
                <c:pt idx="112">
                  <c:v>3.4</c:v>
                </c:pt>
                <c:pt idx="113">
                  <c:v>4.3</c:v>
                </c:pt>
                <c:pt idx="114">
                  <c:v>7.2</c:v>
                </c:pt>
                <c:pt idx="115">
                  <c:v>5.0999999999999996</c:v>
                </c:pt>
                <c:pt idx="116">
                  <c:v>6</c:v>
                </c:pt>
                <c:pt idx="117">
                  <c:v>4.0999999999999996</c:v>
                </c:pt>
                <c:pt idx="118">
                  <c:v>5</c:v>
                </c:pt>
                <c:pt idx="119">
                  <c:v>3.7</c:v>
                </c:pt>
                <c:pt idx="120">
                  <c:v>7.2</c:v>
                </c:pt>
                <c:pt idx="121">
                  <c:v>3.4</c:v>
                </c:pt>
                <c:pt idx="122">
                  <c:v>2.6</c:v>
                </c:pt>
                <c:pt idx="123">
                  <c:v>6.6</c:v>
                </c:pt>
                <c:pt idx="124">
                  <c:v>3.3</c:v>
                </c:pt>
                <c:pt idx="125">
                  <c:v>3.3</c:v>
                </c:pt>
                <c:pt idx="126">
                  <c:v>5.5</c:v>
                </c:pt>
                <c:pt idx="127">
                  <c:v>5.0999999999999996</c:v>
                </c:pt>
                <c:pt idx="128">
                  <c:v>3.4</c:v>
                </c:pt>
                <c:pt idx="129">
                  <c:v>3.4</c:v>
                </c:pt>
                <c:pt idx="130">
                  <c:v>2.8</c:v>
                </c:pt>
                <c:pt idx="131">
                  <c:v>5.6</c:v>
                </c:pt>
                <c:pt idx="132">
                  <c:v>4.5</c:v>
                </c:pt>
                <c:pt idx="133">
                  <c:v>3.4</c:v>
                </c:pt>
                <c:pt idx="134">
                  <c:v>4.9000000000000004</c:v>
                </c:pt>
                <c:pt idx="135">
                  <c:v>5.0999999999999996</c:v>
                </c:pt>
                <c:pt idx="136">
                  <c:v>4.0999999999999996</c:v>
                </c:pt>
                <c:pt idx="137">
                  <c:v>3.7</c:v>
                </c:pt>
                <c:pt idx="138">
                  <c:v>5.4</c:v>
                </c:pt>
                <c:pt idx="139">
                  <c:v>4.9000000000000004</c:v>
                </c:pt>
                <c:pt idx="140">
                  <c:v>4.9000000000000004</c:v>
                </c:pt>
                <c:pt idx="141">
                  <c:v>6.5</c:v>
                </c:pt>
                <c:pt idx="142">
                  <c:v>5.3</c:v>
                </c:pt>
                <c:pt idx="143">
                  <c:v>3.4</c:v>
                </c:pt>
                <c:pt idx="144">
                  <c:v>4.3</c:v>
                </c:pt>
                <c:pt idx="145">
                  <c:v>4.0999999999999996</c:v>
                </c:pt>
                <c:pt idx="146">
                  <c:v>4.7</c:v>
                </c:pt>
                <c:pt idx="147">
                  <c:v>6.3</c:v>
                </c:pt>
                <c:pt idx="148">
                  <c:v>3.2</c:v>
                </c:pt>
                <c:pt idx="149">
                  <c:v>3.7</c:v>
                </c:pt>
                <c:pt idx="150">
                  <c:v>5.2</c:v>
                </c:pt>
                <c:pt idx="151">
                  <c:v>6.6</c:v>
                </c:pt>
                <c:pt idx="152">
                  <c:v>4.9000000000000004</c:v>
                </c:pt>
                <c:pt idx="153">
                  <c:v>3.2</c:v>
                </c:pt>
                <c:pt idx="154">
                  <c:v>5.6</c:v>
                </c:pt>
                <c:pt idx="155">
                  <c:v>6.6</c:v>
                </c:pt>
                <c:pt idx="156">
                  <c:v>3.6</c:v>
                </c:pt>
                <c:pt idx="157">
                  <c:v>6.5</c:v>
                </c:pt>
                <c:pt idx="158">
                  <c:v>3.7</c:v>
                </c:pt>
                <c:pt idx="159">
                  <c:v>3.5</c:v>
                </c:pt>
                <c:pt idx="160">
                  <c:v>4.5</c:v>
                </c:pt>
                <c:pt idx="161">
                  <c:v>3.7</c:v>
                </c:pt>
                <c:pt idx="162">
                  <c:v>6</c:v>
                </c:pt>
                <c:pt idx="163">
                  <c:v>2.5</c:v>
                </c:pt>
                <c:pt idx="164">
                  <c:v>4.8</c:v>
                </c:pt>
                <c:pt idx="165">
                  <c:v>5.6</c:v>
                </c:pt>
                <c:pt idx="166">
                  <c:v>4.7</c:v>
                </c:pt>
                <c:pt idx="167">
                  <c:v>5.8</c:v>
                </c:pt>
                <c:pt idx="168">
                  <c:v>4.2</c:v>
                </c:pt>
                <c:pt idx="169">
                  <c:v>3.2</c:v>
                </c:pt>
                <c:pt idx="170">
                  <c:v>5.0999999999999996</c:v>
                </c:pt>
                <c:pt idx="171">
                  <c:v>3.6</c:v>
                </c:pt>
                <c:pt idx="172">
                  <c:v>5.6</c:v>
                </c:pt>
                <c:pt idx="173">
                  <c:v>5.5</c:v>
                </c:pt>
                <c:pt idx="174">
                  <c:v>3.3</c:v>
                </c:pt>
                <c:pt idx="175">
                  <c:v>4</c:v>
                </c:pt>
                <c:pt idx="176">
                  <c:v>3.6</c:v>
                </c:pt>
                <c:pt idx="177">
                  <c:v>7.2</c:v>
                </c:pt>
                <c:pt idx="178">
                  <c:v>4.8</c:v>
                </c:pt>
                <c:pt idx="179">
                  <c:v>4</c:v>
                </c:pt>
                <c:pt idx="180">
                  <c:v>4.7</c:v>
                </c:pt>
                <c:pt idx="181">
                  <c:v>4.5</c:v>
                </c:pt>
                <c:pt idx="182">
                  <c:v>2.5</c:v>
                </c:pt>
                <c:pt idx="183">
                  <c:v>5.7</c:v>
                </c:pt>
                <c:pt idx="184">
                  <c:v>4.9000000000000004</c:v>
                </c:pt>
                <c:pt idx="185">
                  <c:v>4.5</c:v>
                </c:pt>
                <c:pt idx="186">
                  <c:v>3.8</c:v>
                </c:pt>
                <c:pt idx="187">
                  <c:v>5.0999999999999996</c:v>
                </c:pt>
                <c:pt idx="188">
                  <c:v>3.2</c:v>
                </c:pt>
                <c:pt idx="189">
                  <c:v>6.5</c:v>
                </c:pt>
                <c:pt idx="190">
                  <c:v>2.8</c:v>
                </c:pt>
                <c:pt idx="191">
                  <c:v>5</c:v>
                </c:pt>
                <c:pt idx="192">
                  <c:v>5.3</c:v>
                </c:pt>
                <c:pt idx="193">
                  <c:v>3.6</c:v>
                </c:pt>
                <c:pt idx="194">
                  <c:v>5.3</c:v>
                </c:pt>
                <c:pt idx="195">
                  <c:v>5.2</c:v>
                </c:pt>
                <c:pt idx="196">
                  <c:v>5.3</c:v>
                </c:pt>
                <c:pt idx="197">
                  <c:v>2.5</c:v>
                </c:pt>
                <c:pt idx="198">
                  <c:v>5.7</c:v>
                </c:pt>
                <c:pt idx="199">
                  <c:v>5.3</c:v>
                </c:pt>
              </c:numCache>
            </c:numRef>
          </c:xVal>
          <c:yVal>
            <c:numRef>
              <c:f>'Task 1.1'!$Q$35:$Q$234</c:f>
              <c:numCache>
                <c:formatCode>0.0</c:formatCode>
                <c:ptCount val="200"/>
                <c:pt idx="0">
                  <c:v>10.5</c:v>
                </c:pt>
                <c:pt idx="1">
                  <c:v>11.850000000000001</c:v>
                </c:pt>
                <c:pt idx="2">
                  <c:v>10.050000000000001</c:v>
                </c:pt>
                <c:pt idx="3">
                  <c:v>9.8999999999999986</c:v>
                </c:pt>
                <c:pt idx="4">
                  <c:v>10.649999999999999</c:v>
                </c:pt>
                <c:pt idx="5">
                  <c:v>12.149999999999999</c:v>
                </c:pt>
                <c:pt idx="6">
                  <c:v>12.600000000000001</c:v>
                </c:pt>
                <c:pt idx="7">
                  <c:v>10.8</c:v>
                </c:pt>
                <c:pt idx="8">
                  <c:v>8.3999999999999986</c:v>
                </c:pt>
                <c:pt idx="9">
                  <c:v>10.350000000000001</c:v>
                </c:pt>
                <c:pt idx="10">
                  <c:v>13.950000000000001</c:v>
                </c:pt>
                <c:pt idx="11">
                  <c:v>11.100000000000001</c:v>
                </c:pt>
                <c:pt idx="12">
                  <c:v>13.5</c:v>
                </c:pt>
                <c:pt idx="13">
                  <c:v>10.5</c:v>
                </c:pt>
                <c:pt idx="14">
                  <c:v>9.3000000000000007</c:v>
                </c:pt>
                <c:pt idx="15">
                  <c:v>13.350000000000001</c:v>
                </c:pt>
                <c:pt idx="16">
                  <c:v>6.4499999999999993</c:v>
                </c:pt>
                <c:pt idx="17">
                  <c:v>12.899999999999999</c:v>
                </c:pt>
                <c:pt idx="18">
                  <c:v>9.3000000000000007</c:v>
                </c:pt>
                <c:pt idx="19">
                  <c:v>12.149999999999999</c:v>
                </c:pt>
                <c:pt idx="20">
                  <c:v>13.5</c:v>
                </c:pt>
                <c:pt idx="21">
                  <c:v>10.050000000000001</c:v>
                </c:pt>
                <c:pt idx="22">
                  <c:v>8.6999999999999993</c:v>
                </c:pt>
                <c:pt idx="23">
                  <c:v>11.100000000000001</c:v>
                </c:pt>
                <c:pt idx="24">
                  <c:v>11.25</c:v>
                </c:pt>
                <c:pt idx="25">
                  <c:v>14.700000000000001</c:v>
                </c:pt>
                <c:pt idx="26">
                  <c:v>11.55</c:v>
                </c:pt>
                <c:pt idx="27">
                  <c:v>10.050000000000001</c:v>
                </c:pt>
                <c:pt idx="28">
                  <c:v>12</c:v>
                </c:pt>
                <c:pt idx="29">
                  <c:v>11.100000000000001</c:v>
                </c:pt>
                <c:pt idx="30">
                  <c:v>10.350000000000001</c:v>
                </c:pt>
                <c:pt idx="31">
                  <c:v>12.600000000000001</c:v>
                </c:pt>
                <c:pt idx="32">
                  <c:v>12.600000000000001</c:v>
                </c:pt>
                <c:pt idx="33">
                  <c:v>12.600000000000001</c:v>
                </c:pt>
                <c:pt idx="34">
                  <c:v>10.8</c:v>
                </c:pt>
                <c:pt idx="35">
                  <c:v>11.850000000000001</c:v>
                </c:pt>
                <c:pt idx="36">
                  <c:v>11.850000000000001</c:v>
                </c:pt>
                <c:pt idx="37">
                  <c:v>12</c:v>
                </c:pt>
                <c:pt idx="38">
                  <c:v>13.5</c:v>
                </c:pt>
                <c:pt idx="39">
                  <c:v>10.5</c:v>
                </c:pt>
                <c:pt idx="40">
                  <c:v>10.8</c:v>
                </c:pt>
                <c:pt idx="41">
                  <c:v>13.5</c:v>
                </c:pt>
                <c:pt idx="42">
                  <c:v>11.850000000000001</c:v>
                </c:pt>
                <c:pt idx="43">
                  <c:v>9.75</c:v>
                </c:pt>
                <c:pt idx="44">
                  <c:v>11.399999999999999</c:v>
                </c:pt>
                <c:pt idx="45">
                  <c:v>10.649999999999999</c:v>
                </c:pt>
                <c:pt idx="46">
                  <c:v>9.1499999999999986</c:v>
                </c:pt>
                <c:pt idx="47">
                  <c:v>11.399999999999999</c:v>
                </c:pt>
                <c:pt idx="48">
                  <c:v>12.600000000000001</c:v>
                </c:pt>
                <c:pt idx="49">
                  <c:v>11.25</c:v>
                </c:pt>
                <c:pt idx="50">
                  <c:v>12</c:v>
                </c:pt>
                <c:pt idx="51">
                  <c:v>11.100000000000001</c:v>
                </c:pt>
                <c:pt idx="52">
                  <c:v>11.850000000000001</c:v>
                </c:pt>
                <c:pt idx="53">
                  <c:v>13.950000000000001</c:v>
                </c:pt>
                <c:pt idx="54">
                  <c:v>12.899999999999999</c:v>
                </c:pt>
                <c:pt idx="55">
                  <c:v>10.5</c:v>
                </c:pt>
                <c:pt idx="56">
                  <c:v>12.299999999999999</c:v>
                </c:pt>
                <c:pt idx="57">
                  <c:v>12.600000000000001</c:v>
                </c:pt>
                <c:pt idx="58">
                  <c:v>13.350000000000001</c:v>
                </c:pt>
                <c:pt idx="59">
                  <c:v>10.649999999999999</c:v>
                </c:pt>
                <c:pt idx="60">
                  <c:v>11.25</c:v>
                </c:pt>
                <c:pt idx="61">
                  <c:v>12.149999999999999</c:v>
                </c:pt>
                <c:pt idx="62">
                  <c:v>10.8</c:v>
                </c:pt>
                <c:pt idx="63">
                  <c:v>11.25</c:v>
                </c:pt>
                <c:pt idx="64">
                  <c:v>13.950000000000001</c:v>
                </c:pt>
                <c:pt idx="65">
                  <c:v>12.600000000000001</c:v>
                </c:pt>
                <c:pt idx="66">
                  <c:v>12.299999999999999</c:v>
                </c:pt>
                <c:pt idx="67">
                  <c:v>9.3000000000000007</c:v>
                </c:pt>
                <c:pt idx="68">
                  <c:v>11.100000000000001</c:v>
                </c:pt>
                <c:pt idx="69">
                  <c:v>12.299999999999999</c:v>
                </c:pt>
                <c:pt idx="70">
                  <c:v>11.55</c:v>
                </c:pt>
                <c:pt idx="71">
                  <c:v>11.100000000000001</c:v>
                </c:pt>
                <c:pt idx="72">
                  <c:v>12</c:v>
                </c:pt>
                <c:pt idx="73">
                  <c:v>11.25</c:v>
                </c:pt>
                <c:pt idx="74">
                  <c:v>12.600000000000001</c:v>
                </c:pt>
                <c:pt idx="75">
                  <c:v>11.399999999999999</c:v>
                </c:pt>
                <c:pt idx="76">
                  <c:v>12.299999999999999</c:v>
                </c:pt>
                <c:pt idx="77">
                  <c:v>12.149999999999999</c:v>
                </c:pt>
                <c:pt idx="78">
                  <c:v>10.5</c:v>
                </c:pt>
                <c:pt idx="79">
                  <c:v>9.8999999999999986</c:v>
                </c:pt>
                <c:pt idx="80">
                  <c:v>10.649999999999999</c:v>
                </c:pt>
                <c:pt idx="81">
                  <c:v>12.75</c:v>
                </c:pt>
                <c:pt idx="82">
                  <c:v>9</c:v>
                </c:pt>
                <c:pt idx="83">
                  <c:v>9.75</c:v>
                </c:pt>
                <c:pt idx="84">
                  <c:v>10.050000000000001</c:v>
                </c:pt>
                <c:pt idx="85">
                  <c:v>12.299999999999999</c:v>
                </c:pt>
                <c:pt idx="86">
                  <c:v>12</c:v>
                </c:pt>
                <c:pt idx="87">
                  <c:v>12.149999999999999</c:v>
                </c:pt>
                <c:pt idx="88">
                  <c:v>11.55</c:v>
                </c:pt>
                <c:pt idx="89">
                  <c:v>12.299999999999999</c:v>
                </c:pt>
                <c:pt idx="90">
                  <c:v>10.050000000000001</c:v>
                </c:pt>
                <c:pt idx="91">
                  <c:v>10.8</c:v>
                </c:pt>
                <c:pt idx="92">
                  <c:v>12</c:v>
                </c:pt>
                <c:pt idx="93">
                  <c:v>12</c:v>
                </c:pt>
                <c:pt idx="94">
                  <c:v>9.3000000000000007</c:v>
                </c:pt>
                <c:pt idx="95">
                  <c:v>12.299999999999999</c:v>
                </c:pt>
                <c:pt idx="96">
                  <c:v>12.899999999999999</c:v>
                </c:pt>
                <c:pt idx="97">
                  <c:v>9.75</c:v>
                </c:pt>
                <c:pt idx="98">
                  <c:v>12</c:v>
                </c:pt>
                <c:pt idx="99">
                  <c:v>13.5</c:v>
                </c:pt>
                <c:pt idx="100">
                  <c:v>11.850000000000001</c:v>
                </c:pt>
                <c:pt idx="101">
                  <c:v>10.649999999999999</c:v>
                </c:pt>
                <c:pt idx="102">
                  <c:v>13.350000000000001</c:v>
                </c:pt>
                <c:pt idx="103">
                  <c:v>12</c:v>
                </c:pt>
                <c:pt idx="104">
                  <c:v>8.25</c:v>
                </c:pt>
                <c:pt idx="105">
                  <c:v>11.25</c:v>
                </c:pt>
                <c:pt idx="106">
                  <c:v>8.6999999999999993</c:v>
                </c:pt>
                <c:pt idx="107">
                  <c:v>11.399999999999999</c:v>
                </c:pt>
                <c:pt idx="108">
                  <c:v>11.100000000000001</c:v>
                </c:pt>
                <c:pt idx="109">
                  <c:v>12.600000000000001</c:v>
                </c:pt>
                <c:pt idx="110">
                  <c:v>11.399999999999999</c:v>
                </c:pt>
                <c:pt idx="111">
                  <c:v>10.8</c:v>
                </c:pt>
                <c:pt idx="112">
                  <c:v>10.8</c:v>
                </c:pt>
                <c:pt idx="113">
                  <c:v>11.399999999999999</c:v>
                </c:pt>
                <c:pt idx="114">
                  <c:v>14.100000000000001</c:v>
                </c:pt>
                <c:pt idx="115">
                  <c:v>12.299999999999999</c:v>
                </c:pt>
                <c:pt idx="116">
                  <c:v>12.149999999999999</c:v>
                </c:pt>
                <c:pt idx="117">
                  <c:v>10.5</c:v>
                </c:pt>
                <c:pt idx="118">
                  <c:v>13.350000000000001</c:v>
                </c:pt>
                <c:pt idx="119">
                  <c:v>10.8</c:v>
                </c:pt>
                <c:pt idx="120">
                  <c:v>14.850000000000001</c:v>
                </c:pt>
                <c:pt idx="121">
                  <c:v>11.399999999999999</c:v>
                </c:pt>
                <c:pt idx="122">
                  <c:v>11.25</c:v>
                </c:pt>
                <c:pt idx="123">
                  <c:v>14.100000000000001</c:v>
                </c:pt>
                <c:pt idx="124">
                  <c:v>10.8</c:v>
                </c:pt>
                <c:pt idx="125">
                  <c:v>9.8999999999999986</c:v>
                </c:pt>
                <c:pt idx="126">
                  <c:v>11.399999999999999</c:v>
                </c:pt>
                <c:pt idx="127">
                  <c:v>10.649999999999999</c:v>
                </c:pt>
                <c:pt idx="128">
                  <c:v>11.25</c:v>
                </c:pt>
                <c:pt idx="129">
                  <c:v>10.649999999999999</c:v>
                </c:pt>
                <c:pt idx="130">
                  <c:v>9.3000000000000007</c:v>
                </c:pt>
                <c:pt idx="131">
                  <c:v>11.850000000000001</c:v>
                </c:pt>
                <c:pt idx="132">
                  <c:v>12</c:v>
                </c:pt>
                <c:pt idx="133">
                  <c:v>10.8</c:v>
                </c:pt>
                <c:pt idx="134">
                  <c:v>11.100000000000001</c:v>
                </c:pt>
                <c:pt idx="135">
                  <c:v>12.149999999999999</c:v>
                </c:pt>
                <c:pt idx="136">
                  <c:v>11.55</c:v>
                </c:pt>
                <c:pt idx="137">
                  <c:v>11.399999999999999</c:v>
                </c:pt>
                <c:pt idx="138">
                  <c:v>12.149999999999999</c:v>
                </c:pt>
                <c:pt idx="139">
                  <c:v>9.8999999999999986</c:v>
                </c:pt>
                <c:pt idx="140">
                  <c:v>11.850000000000001</c:v>
                </c:pt>
                <c:pt idx="141">
                  <c:v>14.25</c:v>
                </c:pt>
                <c:pt idx="142">
                  <c:v>11.850000000000001</c:v>
                </c:pt>
                <c:pt idx="143">
                  <c:v>10.8</c:v>
                </c:pt>
                <c:pt idx="144">
                  <c:v>12.75</c:v>
                </c:pt>
                <c:pt idx="145">
                  <c:v>12.299999999999999</c:v>
                </c:pt>
                <c:pt idx="146">
                  <c:v>11.55</c:v>
                </c:pt>
                <c:pt idx="147">
                  <c:v>12.149999999999999</c:v>
                </c:pt>
                <c:pt idx="148">
                  <c:v>10.5</c:v>
                </c:pt>
                <c:pt idx="149">
                  <c:v>11.399999999999999</c:v>
                </c:pt>
                <c:pt idx="150">
                  <c:v>11.850000000000001</c:v>
                </c:pt>
                <c:pt idx="151">
                  <c:v>13.200000000000001</c:v>
                </c:pt>
                <c:pt idx="152">
                  <c:v>12.600000000000001</c:v>
                </c:pt>
                <c:pt idx="153">
                  <c:v>9.75</c:v>
                </c:pt>
                <c:pt idx="154">
                  <c:v>14.850000000000001</c:v>
                </c:pt>
                <c:pt idx="155">
                  <c:v>13.200000000000001</c:v>
                </c:pt>
                <c:pt idx="156">
                  <c:v>10.8</c:v>
                </c:pt>
                <c:pt idx="157">
                  <c:v>12.75</c:v>
                </c:pt>
                <c:pt idx="158">
                  <c:v>10.350000000000001</c:v>
                </c:pt>
                <c:pt idx="159">
                  <c:v>10.8</c:v>
                </c:pt>
                <c:pt idx="160">
                  <c:v>10.050000000000001</c:v>
                </c:pt>
                <c:pt idx="161">
                  <c:v>10.649999999999999</c:v>
                </c:pt>
                <c:pt idx="162">
                  <c:v>13.200000000000001</c:v>
                </c:pt>
                <c:pt idx="163">
                  <c:v>10.649999999999999</c:v>
                </c:pt>
                <c:pt idx="164">
                  <c:v>11.55</c:v>
                </c:pt>
                <c:pt idx="165">
                  <c:v>12</c:v>
                </c:pt>
                <c:pt idx="166">
                  <c:v>11.399999999999999</c:v>
                </c:pt>
                <c:pt idx="167">
                  <c:v>11.850000000000001</c:v>
                </c:pt>
                <c:pt idx="168">
                  <c:v>9.75</c:v>
                </c:pt>
                <c:pt idx="169">
                  <c:v>10.649999999999999</c:v>
                </c:pt>
                <c:pt idx="170">
                  <c:v>12</c:v>
                </c:pt>
                <c:pt idx="171">
                  <c:v>11.399999999999999</c:v>
                </c:pt>
                <c:pt idx="172">
                  <c:v>11.55</c:v>
                </c:pt>
                <c:pt idx="173">
                  <c:v>12.899999999999999</c:v>
                </c:pt>
                <c:pt idx="174">
                  <c:v>9</c:v>
                </c:pt>
                <c:pt idx="175">
                  <c:v>11.100000000000001</c:v>
                </c:pt>
                <c:pt idx="176">
                  <c:v>9</c:v>
                </c:pt>
                <c:pt idx="177">
                  <c:v>12.299999999999999</c:v>
                </c:pt>
                <c:pt idx="178">
                  <c:v>12.149999999999999</c:v>
                </c:pt>
                <c:pt idx="179">
                  <c:v>12.299999999999999</c:v>
                </c:pt>
                <c:pt idx="180">
                  <c:v>12.600000000000001</c:v>
                </c:pt>
                <c:pt idx="181">
                  <c:v>11.399999999999999</c:v>
                </c:pt>
                <c:pt idx="182">
                  <c:v>10.649999999999999</c:v>
                </c:pt>
                <c:pt idx="183">
                  <c:v>13.200000000000001</c:v>
                </c:pt>
                <c:pt idx="184">
                  <c:v>11.25</c:v>
                </c:pt>
                <c:pt idx="185">
                  <c:v>13.200000000000001</c:v>
                </c:pt>
                <c:pt idx="186">
                  <c:v>10.649999999999999</c:v>
                </c:pt>
                <c:pt idx="187">
                  <c:v>11.399999999999999</c:v>
                </c:pt>
                <c:pt idx="188">
                  <c:v>10.649999999999999</c:v>
                </c:pt>
                <c:pt idx="189">
                  <c:v>12</c:v>
                </c:pt>
                <c:pt idx="190">
                  <c:v>9.1499999999999986</c:v>
                </c:pt>
                <c:pt idx="191">
                  <c:v>10.649999999999999</c:v>
                </c:pt>
                <c:pt idx="192">
                  <c:v>12</c:v>
                </c:pt>
                <c:pt idx="193">
                  <c:v>10.8</c:v>
                </c:pt>
                <c:pt idx="194">
                  <c:v>11.850000000000001</c:v>
                </c:pt>
                <c:pt idx="195">
                  <c:v>12.75</c:v>
                </c:pt>
                <c:pt idx="196">
                  <c:v>13.200000000000001</c:v>
                </c:pt>
                <c:pt idx="197">
                  <c:v>9.75</c:v>
                </c:pt>
                <c:pt idx="198">
                  <c:v>11.850000000000001</c:v>
                </c:pt>
                <c:pt idx="199">
                  <c:v>13.5</c:v>
                </c:pt>
              </c:numCache>
            </c:numRef>
          </c:yVal>
          <c:smooth val="0"/>
          <c:extLst>
            <c:ext xmlns:c16="http://schemas.microsoft.com/office/drawing/2014/chart" uri="{C3380CC4-5D6E-409C-BE32-E72D297353CC}">
              <c16:uniqueId val="{00000000-43A3-254E-9B53-F3A9FD2C87EB}"/>
            </c:ext>
          </c:extLst>
        </c:ser>
        <c:dLbls>
          <c:showLegendKey val="0"/>
          <c:showVal val="0"/>
          <c:showCatName val="0"/>
          <c:showSerName val="0"/>
          <c:showPercent val="0"/>
          <c:showBubbleSize val="0"/>
        </c:dLbls>
        <c:axId val="1337686640"/>
        <c:axId val="1337688352"/>
      </c:scatterChart>
      <c:valAx>
        <c:axId val="1337686640"/>
        <c:scaling>
          <c:orientation val="minMax"/>
        </c:scaling>
        <c:delete val="0"/>
        <c:axPos val="b"/>
        <c:majorGridlines>
          <c:spPr>
            <a:ln w="9525" cap="flat" cmpd="sng" algn="ctr">
              <a:solidFill>
                <a:schemeClr val="dk1">
                  <a:lumMod val="15000"/>
                  <a:lumOff val="8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dk1">
                        <a:lumMod val="50000"/>
                        <a:lumOff val="50000"/>
                      </a:schemeClr>
                    </a:solidFill>
                    <a:latin typeface="+mn-lt"/>
                    <a:ea typeface="+mn-ea"/>
                    <a:cs typeface="+mn-cs"/>
                  </a:defRPr>
                </a:pPr>
                <a:r>
                  <a:rPr lang="en-GB" sz="800" b="1" i="0" u="none" strike="noStrike" kern="1200" baseline="0">
                    <a:solidFill>
                      <a:sysClr val="windowText" lastClr="000000">
                        <a:lumMod val="50000"/>
                        <a:lumOff val="50000"/>
                      </a:sysClr>
                    </a:solidFill>
                  </a:rPr>
                  <a:t>SM-Presence</a:t>
                </a:r>
                <a:endParaRPr lang="en-GB"/>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50000"/>
                      <a:lumOff val="50000"/>
                    </a:schemeClr>
                  </a:solidFill>
                  <a:latin typeface="+mn-lt"/>
                  <a:ea typeface="+mn-ea"/>
                  <a:cs typeface="+mn-cs"/>
                </a:defRPr>
              </a:pPr>
              <a:endParaRPr lang="en-GB"/>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50000"/>
                    <a:lumOff val="50000"/>
                  </a:schemeClr>
                </a:solidFill>
                <a:latin typeface="+mn-lt"/>
                <a:ea typeface="+mn-ea"/>
                <a:cs typeface="+mn-cs"/>
              </a:defRPr>
            </a:pPr>
            <a:endParaRPr lang="en-US"/>
          </a:p>
        </c:txPr>
        <c:crossAx val="1337688352"/>
        <c:crosses val="autoZero"/>
        <c:crossBetween val="midCat"/>
      </c:valAx>
      <c:valAx>
        <c:axId val="1337688352"/>
        <c:scaling>
          <c:orientation val="minMax"/>
        </c:scaling>
        <c:delete val="0"/>
        <c:axPos val="l"/>
        <c:majorGridlines>
          <c:spPr>
            <a:ln w="9525" cap="flat" cmpd="sng" algn="ctr">
              <a:solidFill>
                <a:schemeClr val="dk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50000"/>
                        <a:lumOff val="50000"/>
                      </a:schemeClr>
                    </a:solidFill>
                    <a:latin typeface="+mn-lt"/>
                    <a:ea typeface="+mn-ea"/>
                    <a:cs typeface="+mn-cs"/>
                  </a:defRPr>
                </a:pPr>
                <a:r>
                  <a:rPr lang="en-GB" sz="900" b="1" i="0" u="none" strike="noStrike" kern="1200" baseline="0">
                    <a:solidFill>
                      <a:sysClr val="windowText" lastClr="000000">
                        <a:lumMod val="50000"/>
                        <a:lumOff val="50000"/>
                      </a:sysClr>
                    </a:solidFill>
                  </a:rPr>
                  <a:t>Order_Qty</a:t>
                </a:r>
                <a:endParaRPr lang="en-GB" sz="1000" b="1" i="0" u="none" strike="noStrike" kern="1200" baseline="0">
                  <a:solidFill>
                    <a:sysClr val="windowText" lastClr="000000">
                      <a:lumMod val="50000"/>
                      <a:lumOff val="50000"/>
                    </a:sysClr>
                  </a:solidFill>
                </a:endParaRP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50000"/>
                      <a:lumOff val="50000"/>
                    </a:schemeClr>
                  </a:solidFill>
                  <a:latin typeface="+mn-lt"/>
                  <a:ea typeface="+mn-ea"/>
                  <a:cs typeface="+mn-cs"/>
                </a:defRPr>
              </a:pPr>
              <a:endParaRPr lang="en-GB"/>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50000"/>
                    <a:lumOff val="50000"/>
                  </a:schemeClr>
                </a:solidFill>
                <a:latin typeface="+mn-lt"/>
                <a:ea typeface="+mn-ea"/>
                <a:cs typeface="+mn-cs"/>
              </a:defRPr>
            </a:pPr>
            <a:endParaRPr lang="en-US"/>
          </a:p>
        </c:txPr>
        <c:crossAx val="133768664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100000">
          <a:schemeClr val="lt1">
            <a:lumMod val="95000"/>
          </a:schemeClr>
        </a:gs>
        <a:gs pos="43000">
          <a:schemeClr val="lt1"/>
        </a:gs>
      </a:gsLst>
      <a:path path="circle">
        <a:fillToRect l="50000" t="50000" r="50000" b="50000"/>
      </a:path>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70" baseline="0">
                <a:solidFill>
                  <a:schemeClr val="dk1">
                    <a:lumMod val="50000"/>
                    <a:lumOff val="50000"/>
                  </a:schemeClr>
                </a:solidFill>
                <a:latin typeface="+mn-lt"/>
                <a:ea typeface="+mn-ea"/>
                <a:cs typeface="+mn-cs"/>
              </a:defRPr>
            </a:pPr>
            <a:r>
              <a:rPr lang="en-GB"/>
              <a:t>Advert Vs. </a:t>
            </a:r>
            <a:r>
              <a:rPr lang="en-GB" sz="1600" b="0" i="0" u="none" strike="noStrike" kern="1200" spc="70" baseline="0">
                <a:solidFill>
                  <a:sysClr val="windowText" lastClr="000000">
                    <a:lumMod val="50000"/>
                    <a:lumOff val="50000"/>
                  </a:sysClr>
                </a:solidFill>
              </a:rPr>
              <a:t>Order Quantity</a:t>
            </a:r>
            <a:endParaRPr lang="en-GB"/>
          </a:p>
        </c:rich>
      </c:tx>
      <c:overlay val="0"/>
      <c:spPr>
        <a:noFill/>
        <a:ln>
          <a:noFill/>
        </a:ln>
        <a:effectLst/>
      </c:spPr>
      <c:txPr>
        <a:bodyPr rot="0" spcFirstLastPara="1" vertOverflow="ellipsis" vert="horz" wrap="square" anchor="ctr" anchorCtr="1"/>
        <a:lstStyle/>
        <a:p>
          <a:pPr>
            <a:defRPr sz="1600" b="0" i="0" u="none" strike="noStrike" kern="1200" spc="70" baseline="0">
              <a:solidFill>
                <a:schemeClr val="dk1">
                  <a:lumMod val="50000"/>
                  <a:lumOff val="50000"/>
                </a:schemeClr>
              </a:solidFill>
              <a:latin typeface="+mn-lt"/>
              <a:ea typeface="+mn-ea"/>
              <a:cs typeface="+mn-cs"/>
            </a:defRPr>
          </a:pPr>
          <a:endParaRPr lang="en-GB"/>
        </a:p>
      </c:txPr>
    </c:title>
    <c:autoTitleDeleted val="0"/>
    <c:plotArea>
      <c:layout/>
      <c:scatterChart>
        <c:scatterStyle val="lineMarker"/>
        <c:varyColors val="0"/>
        <c:ser>
          <c:idx val="0"/>
          <c:order val="0"/>
          <c:tx>
            <c:strRef>
              <c:f>'Task 1.1'!$T$34</c:f>
              <c:strCache>
                <c:ptCount val="1"/>
                <c:pt idx="0">
                  <c:v>Order_Qty</c:v>
                </c:pt>
              </c:strCache>
            </c:strRef>
          </c:tx>
          <c:spPr>
            <a:ln w="25400">
              <a:noFill/>
            </a:ln>
            <a:effectLst/>
          </c:spPr>
          <c:marker>
            <c:symbol val="circle"/>
            <c:size val="4"/>
            <c:spPr>
              <a:solidFill>
                <a:schemeClr val="accent1"/>
              </a:solidFill>
              <a:ln w="9525" cap="flat" cmpd="sng" algn="ctr">
                <a:solidFill>
                  <a:schemeClr val="accent1"/>
                </a:solidFill>
                <a:round/>
              </a:ln>
              <a:effectLst/>
            </c:spPr>
          </c:marker>
          <c:trendline>
            <c:spPr>
              <a:ln w="25400" cap="rnd" cmpd="sng" algn="ctr">
                <a:solidFill>
                  <a:srgbClr val="FF0000"/>
                </a:solidFill>
                <a:prstDash val="dash"/>
                <a:round/>
              </a:ln>
              <a:effectLst/>
            </c:spPr>
            <c:trendlineType val="linear"/>
            <c:dispRSqr val="1"/>
            <c:dispEq val="1"/>
            <c:trendlineLbl>
              <c:layout>
                <c:manualLayout>
                  <c:x val="6.4815345025343099E-2"/>
                  <c:y val="0.3128279059249208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dk1">
                          <a:lumMod val="50000"/>
                          <a:lumOff val="50000"/>
                        </a:schemeClr>
                      </a:solidFill>
                      <a:latin typeface="+mn-lt"/>
                      <a:ea typeface="+mn-ea"/>
                      <a:cs typeface="+mn-cs"/>
                    </a:defRPr>
                  </a:pPr>
                  <a:endParaRPr lang="en-US"/>
                </a:p>
              </c:txPr>
            </c:trendlineLbl>
          </c:trendline>
          <c:xVal>
            <c:numRef>
              <c:f>'Task 1.1'!$S$35:$S$234</c:f>
              <c:numCache>
                <c:formatCode>0.0</c:formatCode>
                <c:ptCount val="200"/>
                <c:pt idx="0">
                  <c:v>4.0999999999999996</c:v>
                </c:pt>
                <c:pt idx="1">
                  <c:v>3.3</c:v>
                </c:pt>
                <c:pt idx="2">
                  <c:v>3</c:v>
                </c:pt>
                <c:pt idx="3">
                  <c:v>1.7</c:v>
                </c:pt>
                <c:pt idx="4">
                  <c:v>5.7</c:v>
                </c:pt>
                <c:pt idx="5">
                  <c:v>5.3</c:v>
                </c:pt>
                <c:pt idx="6">
                  <c:v>4.4000000000000004</c:v>
                </c:pt>
                <c:pt idx="7">
                  <c:v>2.2999999999999998</c:v>
                </c:pt>
                <c:pt idx="8">
                  <c:v>2.6</c:v>
                </c:pt>
                <c:pt idx="9">
                  <c:v>3.6</c:v>
                </c:pt>
                <c:pt idx="10">
                  <c:v>4.8</c:v>
                </c:pt>
                <c:pt idx="11">
                  <c:v>4.2</c:v>
                </c:pt>
                <c:pt idx="12">
                  <c:v>5.5</c:v>
                </c:pt>
                <c:pt idx="13">
                  <c:v>4</c:v>
                </c:pt>
                <c:pt idx="14">
                  <c:v>4</c:v>
                </c:pt>
                <c:pt idx="15">
                  <c:v>5.4</c:v>
                </c:pt>
                <c:pt idx="16">
                  <c:v>2.5</c:v>
                </c:pt>
                <c:pt idx="17">
                  <c:v>2.6</c:v>
                </c:pt>
                <c:pt idx="18">
                  <c:v>2.2999999999999998</c:v>
                </c:pt>
                <c:pt idx="19">
                  <c:v>2.4</c:v>
                </c:pt>
                <c:pt idx="20">
                  <c:v>2.2000000000000002</c:v>
                </c:pt>
                <c:pt idx="21">
                  <c:v>2.8</c:v>
                </c:pt>
                <c:pt idx="22">
                  <c:v>5.0999999999999996</c:v>
                </c:pt>
                <c:pt idx="23">
                  <c:v>5.0999999999999996</c:v>
                </c:pt>
                <c:pt idx="24">
                  <c:v>3.4</c:v>
                </c:pt>
                <c:pt idx="25">
                  <c:v>5.6</c:v>
                </c:pt>
                <c:pt idx="26">
                  <c:v>2.4</c:v>
                </c:pt>
                <c:pt idx="27">
                  <c:v>3</c:v>
                </c:pt>
                <c:pt idx="28">
                  <c:v>4.3</c:v>
                </c:pt>
                <c:pt idx="29">
                  <c:v>4.8</c:v>
                </c:pt>
                <c:pt idx="30">
                  <c:v>4.3</c:v>
                </c:pt>
                <c:pt idx="31">
                  <c:v>5</c:v>
                </c:pt>
                <c:pt idx="32">
                  <c:v>4.7</c:v>
                </c:pt>
                <c:pt idx="33">
                  <c:v>4.8</c:v>
                </c:pt>
                <c:pt idx="34">
                  <c:v>3.3</c:v>
                </c:pt>
                <c:pt idx="35">
                  <c:v>3.7</c:v>
                </c:pt>
                <c:pt idx="36">
                  <c:v>5</c:v>
                </c:pt>
                <c:pt idx="37">
                  <c:v>4.9000000000000004</c:v>
                </c:pt>
                <c:pt idx="38">
                  <c:v>5.4</c:v>
                </c:pt>
                <c:pt idx="39">
                  <c:v>5.9</c:v>
                </c:pt>
                <c:pt idx="40">
                  <c:v>3.8</c:v>
                </c:pt>
                <c:pt idx="41">
                  <c:v>5.6</c:v>
                </c:pt>
                <c:pt idx="42">
                  <c:v>3.3</c:v>
                </c:pt>
                <c:pt idx="43">
                  <c:v>3.9</c:v>
                </c:pt>
                <c:pt idx="44">
                  <c:v>4.0999999999999996</c:v>
                </c:pt>
                <c:pt idx="45">
                  <c:v>4.9000000000000004</c:v>
                </c:pt>
                <c:pt idx="46">
                  <c:v>3.4</c:v>
                </c:pt>
                <c:pt idx="47">
                  <c:v>4.5</c:v>
                </c:pt>
                <c:pt idx="48">
                  <c:v>4.8</c:v>
                </c:pt>
                <c:pt idx="49">
                  <c:v>2.8</c:v>
                </c:pt>
                <c:pt idx="50">
                  <c:v>6</c:v>
                </c:pt>
                <c:pt idx="51">
                  <c:v>5.8</c:v>
                </c:pt>
                <c:pt idx="52">
                  <c:v>5.3</c:v>
                </c:pt>
                <c:pt idx="53">
                  <c:v>5.6</c:v>
                </c:pt>
                <c:pt idx="54">
                  <c:v>6.1</c:v>
                </c:pt>
                <c:pt idx="55">
                  <c:v>3.9</c:v>
                </c:pt>
                <c:pt idx="56">
                  <c:v>3.2</c:v>
                </c:pt>
                <c:pt idx="57">
                  <c:v>4.8</c:v>
                </c:pt>
                <c:pt idx="58">
                  <c:v>4.7</c:v>
                </c:pt>
                <c:pt idx="59">
                  <c:v>3.2</c:v>
                </c:pt>
                <c:pt idx="60">
                  <c:v>5.4</c:v>
                </c:pt>
                <c:pt idx="61">
                  <c:v>3.4</c:v>
                </c:pt>
                <c:pt idx="62">
                  <c:v>3.9</c:v>
                </c:pt>
                <c:pt idx="63">
                  <c:v>5.6</c:v>
                </c:pt>
                <c:pt idx="64">
                  <c:v>5.6</c:v>
                </c:pt>
                <c:pt idx="65">
                  <c:v>5.8</c:v>
                </c:pt>
                <c:pt idx="66">
                  <c:v>3.5</c:v>
                </c:pt>
                <c:pt idx="67">
                  <c:v>5.0999999999999996</c:v>
                </c:pt>
                <c:pt idx="68">
                  <c:v>4.5999999999999996</c:v>
                </c:pt>
                <c:pt idx="69">
                  <c:v>2.7</c:v>
                </c:pt>
                <c:pt idx="70">
                  <c:v>6.3</c:v>
                </c:pt>
                <c:pt idx="71">
                  <c:v>2.8</c:v>
                </c:pt>
                <c:pt idx="72">
                  <c:v>2.9</c:v>
                </c:pt>
                <c:pt idx="73">
                  <c:v>3.8</c:v>
                </c:pt>
                <c:pt idx="74">
                  <c:v>3.1</c:v>
                </c:pt>
                <c:pt idx="75">
                  <c:v>5.3</c:v>
                </c:pt>
                <c:pt idx="76">
                  <c:v>4.3</c:v>
                </c:pt>
                <c:pt idx="77">
                  <c:v>5.5</c:v>
                </c:pt>
                <c:pt idx="78">
                  <c:v>4.2</c:v>
                </c:pt>
                <c:pt idx="79">
                  <c:v>3</c:v>
                </c:pt>
                <c:pt idx="80">
                  <c:v>5.8</c:v>
                </c:pt>
                <c:pt idx="81">
                  <c:v>2.9</c:v>
                </c:pt>
                <c:pt idx="82">
                  <c:v>4.5</c:v>
                </c:pt>
                <c:pt idx="83">
                  <c:v>2.2000000000000002</c:v>
                </c:pt>
                <c:pt idx="84">
                  <c:v>3.4</c:v>
                </c:pt>
                <c:pt idx="85">
                  <c:v>4.0999999999999996</c:v>
                </c:pt>
                <c:pt idx="86">
                  <c:v>2.4</c:v>
                </c:pt>
                <c:pt idx="87">
                  <c:v>2.4</c:v>
                </c:pt>
                <c:pt idx="88">
                  <c:v>6.3</c:v>
                </c:pt>
                <c:pt idx="89">
                  <c:v>2.4</c:v>
                </c:pt>
                <c:pt idx="90">
                  <c:v>4.7</c:v>
                </c:pt>
                <c:pt idx="91">
                  <c:v>4.5</c:v>
                </c:pt>
                <c:pt idx="92">
                  <c:v>2.9</c:v>
                </c:pt>
                <c:pt idx="93">
                  <c:v>2.2000000000000002</c:v>
                </c:pt>
                <c:pt idx="94">
                  <c:v>2.7</c:v>
                </c:pt>
                <c:pt idx="95">
                  <c:v>3</c:v>
                </c:pt>
                <c:pt idx="96">
                  <c:v>4.2</c:v>
                </c:pt>
                <c:pt idx="97">
                  <c:v>5.5</c:v>
                </c:pt>
                <c:pt idx="98">
                  <c:v>1.5</c:v>
                </c:pt>
                <c:pt idx="99">
                  <c:v>3.2</c:v>
                </c:pt>
                <c:pt idx="100">
                  <c:v>5.2</c:v>
                </c:pt>
                <c:pt idx="101">
                  <c:v>3.3</c:v>
                </c:pt>
                <c:pt idx="102">
                  <c:v>3.7</c:v>
                </c:pt>
                <c:pt idx="103">
                  <c:v>4.3</c:v>
                </c:pt>
                <c:pt idx="104">
                  <c:v>3.5</c:v>
                </c:pt>
                <c:pt idx="105">
                  <c:v>4.7</c:v>
                </c:pt>
                <c:pt idx="106">
                  <c:v>2.9</c:v>
                </c:pt>
                <c:pt idx="107">
                  <c:v>4.4000000000000004</c:v>
                </c:pt>
                <c:pt idx="108">
                  <c:v>2.2000000000000002</c:v>
                </c:pt>
                <c:pt idx="109">
                  <c:v>4.7</c:v>
                </c:pt>
                <c:pt idx="110">
                  <c:v>3.3</c:v>
                </c:pt>
                <c:pt idx="111">
                  <c:v>2.8</c:v>
                </c:pt>
                <c:pt idx="112">
                  <c:v>4.0999999999999996</c:v>
                </c:pt>
                <c:pt idx="113">
                  <c:v>3.6</c:v>
                </c:pt>
                <c:pt idx="114">
                  <c:v>5.0999999999999996</c:v>
                </c:pt>
                <c:pt idx="115">
                  <c:v>3.7</c:v>
                </c:pt>
                <c:pt idx="116">
                  <c:v>4.9000000000000004</c:v>
                </c:pt>
                <c:pt idx="117">
                  <c:v>3.4</c:v>
                </c:pt>
                <c:pt idx="118">
                  <c:v>4.5999999999999996</c:v>
                </c:pt>
                <c:pt idx="119">
                  <c:v>2.1</c:v>
                </c:pt>
                <c:pt idx="120">
                  <c:v>5.4</c:v>
                </c:pt>
                <c:pt idx="121">
                  <c:v>4</c:v>
                </c:pt>
                <c:pt idx="122">
                  <c:v>2.1</c:v>
                </c:pt>
                <c:pt idx="123">
                  <c:v>5.6</c:v>
                </c:pt>
                <c:pt idx="124">
                  <c:v>4.7</c:v>
                </c:pt>
                <c:pt idx="125">
                  <c:v>4</c:v>
                </c:pt>
                <c:pt idx="126">
                  <c:v>6.5</c:v>
                </c:pt>
                <c:pt idx="127">
                  <c:v>3.7</c:v>
                </c:pt>
                <c:pt idx="128">
                  <c:v>3.4</c:v>
                </c:pt>
                <c:pt idx="129">
                  <c:v>4.5</c:v>
                </c:pt>
                <c:pt idx="130">
                  <c:v>3</c:v>
                </c:pt>
                <c:pt idx="131">
                  <c:v>3.3</c:v>
                </c:pt>
                <c:pt idx="132">
                  <c:v>4.3</c:v>
                </c:pt>
                <c:pt idx="133">
                  <c:v>3.8</c:v>
                </c:pt>
                <c:pt idx="134">
                  <c:v>5.2</c:v>
                </c:pt>
                <c:pt idx="135">
                  <c:v>3.5</c:v>
                </c:pt>
                <c:pt idx="136">
                  <c:v>1.9</c:v>
                </c:pt>
                <c:pt idx="137">
                  <c:v>5.7</c:v>
                </c:pt>
                <c:pt idx="138">
                  <c:v>4.9000000000000004</c:v>
                </c:pt>
                <c:pt idx="139">
                  <c:v>4.4000000000000004</c:v>
                </c:pt>
                <c:pt idx="140">
                  <c:v>3.7</c:v>
                </c:pt>
                <c:pt idx="141">
                  <c:v>4.9000000000000004</c:v>
                </c:pt>
                <c:pt idx="142">
                  <c:v>3.8</c:v>
                </c:pt>
                <c:pt idx="143">
                  <c:v>3.3</c:v>
                </c:pt>
                <c:pt idx="144">
                  <c:v>2.6</c:v>
                </c:pt>
                <c:pt idx="145">
                  <c:v>3.5</c:v>
                </c:pt>
                <c:pt idx="146">
                  <c:v>3.1</c:v>
                </c:pt>
                <c:pt idx="147">
                  <c:v>2.2999999999999998</c:v>
                </c:pt>
                <c:pt idx="148">
                  <c:v>4.8</c:v>
                </c:pt>
                <c:pt idx="149">
                  <c:v>4.5999999999999996</c:v>
                </c:pt>
                <c:pt idx="150">
                  <c:v>4.4000000000000004</c:v>
                </c:pt>
                <c:pt idx="151">
                  <c:v>4.5</c:v>
                </c:pt>
                <c:pt idx="152">
                  <c:v>3.1</c:v>
                </c:pt>
                <c:pt idx="153">
                  <c:v>2.2000000000000002</c:v>
                </c:pt>
                <c:pt idx="154">
                  <c:v>2.9</c:v>
                </c:pt>
                <c:pt idx="155">
                  <c:v>5</c:v>
                </c:pt>
                <c:pt idx="156">
                  <c:v>3.3</c:v>
                </c:pt>
                <c:pt idx="157">
                  <c:v>5.3</c:v>
                </c:pt>
                <c:pt idx="158">
                  <c:v>5.0999999999999996</c:v>
                </c:pt>
                <c:pt idx="159">
                  <c:v>3.5</c:v>
                </c:pt>
                <c:pt idx="160">
                  <c:v>4</c:v>
                </c:pt>
                <c:pt idx="161">
                  <c:v>4.2</c:v>
                </c:pt>
                <c:pt idx="162">
                  <c:v>5.3</c:v>
                </c:pt>
                <c:pt idx="163">
                  <c:v>3.4</c:v>
                </c:pt>
                <c:pt idx="164">
                  <c:v>4.5999999999999996</c:v>
                </c:pt>
                <c:pt idx="165">
                  <c:v>3</c:v>
                </c:pt>
                <c:pt idx="166">
                  <c:v>5.2</c:v>
                </c:pt>
                <c:pt idx="167">
                  <c:v>6.5</c:v>
                </c:pt>
                <c:pt idx="168">
                  <c:v>2.1</c:v>
                </c:pt>
                <c:pt idx="169">
                  <c:v>2.2999999999999998</c:v>
                </c:pt>
                <c:pt idx="170">
                  <c:v>3.9</c:v>
                </c:pt>
                <c:pt idx="171">
                  <c:v>5.8</c:v>
                </c:pt>
                <c:pt idx="172">
                  <c:v>5.8</c:v>
                </c:pt>
                <c:pt idx="173">
                  <c:v>3.3</c:v>
                </c:pt>
                <c:pt idx="174">
                  <c:v>5.3</c:v>
                </c:pt>
                <c:pt idx="175">
                  <c:v>4.2</c:v>
                </c:pt>
                <c:pt idx="176">
                  <c:v>3.5</c:v>
                </c:pt>
                <c:pt idx="177">
                  <c:v>6.9</c:v>
                </c:pt>
                <c:pt idx="178">
                  <c:v>3.2</c:v>
                </c:pt>
                <c:pt idx="179">
                  <c:v>3.2</c:v>
                </c:pt>
                <c:pt idx="180">
                  <c:v>2.7</c:v>
                </c:pt>
                <c:pt idx="181">
                  <c:v>4.5</c:v>
                </c:pt>
                <c:pt idx="182">
                  <c:v>4.0999999999999996</c:v>
                </c:pt>
                <c:pt idx="183">
                  <c:v>3.4</c:v>
                </c:pt>
                <c:pt idx="184">
                  <c:v>5.8</c:v>
                </c:pt>
                <c:pt idx="185">
                  <c:v>4</c:v>
                </c:pt>
                <c:pt idx="186">
                  <c:v>3.2</c:v>
                </c:pt>
                <c:pt idx="187">
                  <c:v>5.8</c:v>
                </c:pt>
                <c:pt idx="188">
                  <c:v>3.5</c:v>
                </c:pt>
                <c:pt idx="189">
                  <c:v>5.2</c:v>
                </c:pt>
                <c:pt idx="190">
                  <c:v>4</c:v>
                </c:pt>
                <c:pt idx="191">
                  <c:v>5.2</c:v>
                </c:pt>
                <c:pt idx="192">
                  <c:v>4.7</c:v>
                </c:pt>
                <c:pt idx="193">
                  <c:v>3.4</c:v>
                </c:pt>
                <c:pt idx="194">
                  <c:v>3.2</c:v>
                </c:pt>
                <c:pt idx="195">
                  <c:v>4.2</c:v>
                </c:pt>
                <c:pt idx="196">
                  <c:v>4.5</c:v>
                </c:pt>
                <c:pt idx="197">
                  <c:v>3.6</c:v>
                </c:pt>
                <c:pt idx="198">
                  <c:v>3.2</c:v>
                </c:pt>
                <c:pt idx="199">
                  <c:v>5.4</c:v>
                </c:pt>
              </c:numCache>
            </c:numRef>
          </c:xVal>
          <c:yVal>
            <c:numRef>
              <c:f>'Task 1.1'!$T$35:$T$234</c:f>
              <c:numCache>
                <c:formatCode>0.0</c:formatCode>
                <c:ptCount val="200"/>
                <c:pt idx="0">
                  <c:v>10.5</c:v>
                </c:pt>
                <c:pt idx="1">
                  <c:v>11.850000000000001</c:v>
                </c:pt>
                <c:pt idx="2">
                  <c:v>10.050000000000001</c:v>
                </c:pt>
                <c:pt idx="3">
                  <c:v>9.8999999999999986</c:v>
                </c:pt>
                <c:pt idx="4">
                  <c:v>10.649999999999999</c:v>
                </c:pt>
                <c:pt idx="5">
                  <c:v>12.149999999999999</c:v>
                </c:pt>
                <c:pt idx="6">
                  <c:v>12.600000000000001</c:v>
                </c:pt>
                <c:pt idx="7">
                  <c:v>10.8</c:v>
                </c:pt>
                <c:pt idx="8">
                  <c:v>8.3999999999999986</c:v>
                </c:pt>
                <c:pt idx="9">
                  <c:v>10.350000000000001</c:v>
                </c:pt>
                <c:pt idx="10">
                  <c:v>13.950000000000001</c:v>
                </c:pt>
                <c:pt idx="11">
                  <c:v>11.100000000000001</c:v>
                </c:pt>
                <c:pt idx="12">
                  <c:v>13.5</c:v>
                </c:pt>
                <c:pt idx="13">
                  <c:v>10.5</c:v>
                </c:pt>
                <c:pt idx="14">
                  <c:v>9.3000000000000007</c:v>
                </c:pt>
                <c:pt idx="15">
                  <c:v>13.350000000000001</c:v>
                </c:pt>
                <c:pt idx="16">
                  <c:v>6.4499999999999993</c:v>
                </c:pt>
                <c:pt idx="17">
                  <c:v>12.899999999999999</c:v>
                </c:pt>
                <c:pt idx="18">
                  <c:v>9.3000000000000007</c:v>
                </c:pt>
                <c:pt idx="19">
                  <c:v>12.149999999999999</c:v>
                </c:pt>
                <c:pt idx="20">
                  <c:v>13.5</c:v>
                </c:pt>
                <c:pt idx="21">
                  <c:v>10.050000000000001</c:v>
                </c:pt>
                <c:pt idx="22">
                  <c:v>8.6999999999999993</c:v>
                </c:pt>
                <c:pt idx="23">
                  <c:v>11.100000000000001</c:v>
                </c:pt>
                <c:pt idx="24">
                  <c:v>11.25</c:v>
                </c:pt>
                <c:pt idx="25">
                  <c:v>14.700000000000001</c:v>
                </c:pt>
                <c:pt idx="26">
                  <c:v>11.55</c:v>
                </c:pt>
                <c:pt idx="27">
                  <c:v>10.050000000000001</c:v>
                </c:pt>
                <c:pt idx="28">
                  <c:v>12</c:v>
                </c:pt>
                <c:pt idx="29">
                  <c:v>11.100000000000001</c:v>
                </c:pt>
                <c:pt idx="30">
                  <c:v>10.350000000000001</c:v>
                </c:pt>
                <c:pt idx="31">
                  <c:v>12.600000000000001</c:v>
                </c:pt>
                <c:pt idx="32">
                  <c:v>12.600000000000001</c:v>
                </c:pt>
                <c:pt idx="33">
                  <c:v>12.600000000000001</c:v>
                </c:pt>
                <c:pt idx="34">
                  <c:v>10.8</c:v>
                </c:pt>
                <c:pt idx="35">
                  <c:v>11.850000000000001</c:v>
                </c:pt>
                <c:pt idx="36">
                  <c:v>11.850000000000001</c:v>
                </c:pt>
                <c:pt idx="37">
                  <c:v>12</c:v>
                </c:pt>
                <c:pt idx="38">
                  <c:v>13.5</c:v>
                </c:pt>
                <c:pt idx="39">
                  <c:v>10.5</c:v>
                </c:pt>
                <c:pt idx="40">
                  <c:v>10.8</c:v>
                </c:pt>
                <c:pt idx="41">
                  <c:v>13.5</c:v>
                </c:pt>
                <c:pt idx="42">
                  <c:v>11.850000000000001</c:v>
                </c:pt>
                <c:pt idx="43">
                  <c:v>9.75</c:v>
                </c:pt>
                <c:pt idx="44">
                  <c:v>11.399999999999999</c:v>
                </c:pt>
                <c:pt idx="45">
                  <c:v>10.649999999999999</c:v>
                </c:pt>
                <c:pt idx="46">
                  <c:v>9.1499999999999986</c:v>
                </c:pt>
                <c:pt idx="47">
                  <c:v>11.399999999999999</c:v>
                </c:pt>
                <c:pt idx="48">
                  <c:v>12.600000000000001</c:v>
                </c:pt>
                <c:pt idx="49">
                  <c:v>11.25</c:v>
                </c:pt>
                <c:pt idx="50">
                  <c:v>12</c:v>
                </c:pt>
                <c:pt idx="51">
                  <c:v>11.100000000000001</c:v>
                </c:pt>
                <c:pt idx="52">
                  <c:v>11.850000000000001</c:v>
                </c:pt>
                <c:pt idx="53">
                  <c:v>13.950000000000001</c:v>
                </c:pt>
                <c:pt idx="54">
                  <c:v>12.899999999999999</c:v>
                </c:pt>
                <c:pt idx="55">
                  <c:v>10.5</c:v>
                </c:pt>
                <c:pt idx="56">
                  <c:v>12.299999999999999</c:v>
                </c:pt>
                <c:pt idx="57">
                  <c:v>12.600000000000001</c:v>
                </c:pt>
                <c:pt idx="58">
                  <c:v>13.350000000000001</c:v>
                </c:pt>
                <c:pt idx="59">
                  <c:v>10.649999999999999</c:v>
                </c:pt>
                <c:pt idx="60">
                  <c:v>11.25</c:v>
                </c:pt>
                <c:pt idx="61">
                  <c:v>12.149999999999999</c:v>
                </c:pt>
                <c:pt idx="62">
                  <c:v>10.8</c:v>
                </c:pt>
                <c:pt idx="63">
                  <c:v>11.25</c:v>
                </c:pt>
                <c:pt idx="64">
                  <c:v>13.950000000000001</c:v>
                </c:pt>
                <c:pt idx="65">
                  <c:v>12.600000000000001</c:v>
                </c:pt>
                <c:pt idx="66">
                  <c:v>12.299999999999999</c:v>
                </c:pt>
                <c:pt idx="67">
                  <c:v>9.3000000000000007</c:v>
                </c:pt>
                <c:pt idx="68">
                  <c:v>11.100000000000001</c:v>
                </c:pt>
                <c:pt idx="69">
                  <c:v>12.299999999999999</c:v>
                </c:pt>
                <c:pt idx="70">
                  <c:v>11.55</c:v>
                </c:pt>
                <c:pt idx="71">
                  <c:v>11.100000000000001</c:v>
                </c:pt>
                <c:pt idx="72">
                  <c:v>12</c:v>
                </c:pt>
                <c:pt idx="73">
                  <c:v>11.25</c:v>
                </c:pt>
                <c:pt idx="74">
                  <c:v>12.600000000000001</c:v>
                </c:pt>
                <c:pt idx="75">
                  <c:v>11.399999999999999</c:v>
                </c:pt>
                <c:pt idx="76">
                  <c:v>12.299999999999999</c:v>
                </c:pt>
                <c:pt idx="77">
                  <c:v>12.149999999999999</c:v>
                </c:pt>
                <c:pt idx="78">
                  <c:v>10.5</c:v>
                </c:pt>
                <c:pt idx="79">
                  <c:v>9.8999999999999986</c:v>
                </c:pt>
                <c:pt idx="80">
                  <c:v>10.649999999999999</c:v>
                </c:pt>
                <c:pt idx="81">
                  <c:v>12.75</c:v>
                </c:pt>
                <c:pt idx="82">
                  <c:v>9</c:v>
                </c:pt>
                <c:pt idx="83">
                  <c:v>9.75</c:v>
                </c:pt>
                <c:pt idx="84">
                  <c:v>10.050000000000001</c:v>
                </c:pt>
                <c:pt idx="85">
                  <c:v>12.299999999999999</c:v>
                </c:pt>
                <c:pt idx="86">
                  <c:v>12</c:v>
                </c:pt>
                <c:pt idx="87">
                  <c:v>12.149999999999999</c:v>
                </c:pt>
                <c:pt idx="88">
                  <c:v>11.55</c:v>
                </c:pt>
                <c:pt idx="89">
                  <c:v>12.299999999999999</c:v>
                </c:pt>
                <c:pt idx="90">
                  <c:v>10.050000000000001</c:v>
                </c:pt>
                <c:pt idx="91">
                  <c:v>10.8</c:v>
                </c:pt>
                <c:pt idx="92">
                  <c:v>12</c:v>
                </c:pt>
                <c:pt idx="93">
                  <c:v>12</c:v>
                </c:pt>
                <c:pt idx="94">
                  <c:v>9.3000000000000007</c:v>
                </c:pt>
                <c:pt idx="95">
                  <c:v>12.299999999999999</c:v>
                </c:pt>
                <c:pt idx="96">
                  <c:v>12.899999999999999</c:v>
                </c:pt>
                <c:pt idx="97">
                  <c:v>9.75</c:v>
                </c:pt>
                <c:pt idx="98">
                  <c:v>12</c:v>
                </c:pt>
                <c:pt idx="99">
                  <c:v>13.5</c:v>
                </c:pt>
                <c:pt idx="100">
                  <c:v>11.850000000000001</c:v>
                </c:pt>
                <c:pt idx="101">
                  <c:v>10.649999999999999</c:v>
                </c:pt>
                <c:pt idx="102">
                  <c:v>13.350000000000001</c:v>
                </c:pt>
                <c:pt idx="103">
                  <c:v>12</c:v>
                </c:pt>
                <c:pt idx="104">
                  <c:v>8.25</c:v>
                </c:pt>
                <c:pt idx="105">
                  <c:v>11.25</c:v>
                </c:pt>
                <c:pt idx="106">
                  <c:v>8.6999999999999993</c:v>
                </c:pt>
                <c:pt idx="107">
                  <c:v>11.399999999999999</c:v>
                </c:pt>
                <c:pt idx="108">
                  <c:v>11.100000000000001</c:v>
                </c:pt>
                <c:pt idx="109">
                  <c:v>12.600000000000001</c:v>
                </c:pt>
                <c:pt idx="110">
                  <c:v>11.399999999999999</c:v>
                </c:pt>
                <c:pt idx="111">
                  <c:v>10.8</c:v>
                </c:pt>
                <c:pt idx="112">
                  <c:v>10.8</c:v>
                </c:pt>
                <c:pt idx="113">
                  <c:v>11.399999999999999</c:v>
                </c:pt>
                <c:pt idx="114">
                  <c:v>14.100000000000001</c:v>
                </c:pt>
                <c:pt idx="115">
                  <c:v>12.299999999999999</c:v>
                </c:pt>
                <c:pt idx="116">
                  <c:v>12.149999999999999</c:v>
                </c:pt>
                <c:pt idx="117">
                  <c:v>10.5</c:v>
                </c:pt>
                <c:pt idx="118">
                  <c:v>13.350000000000001</c:v>
                </c:pt>
                <c:pt idx="119">
                  <c:v>10.8</c:v>
                </c:pt>
                <c:pt idx="120">
                  <c:v>14.850000000000001</c:v>
                </c:pt>
                <c:pt idx="121">
                  <c:v>11.399999999999999</c:v>
                </c:pt>
                <c:pt idx="122">
                  <c:v>11.25</c:v>
                </c:pt>
                <c:pt idx="123">
                  <c:v>14.100000000000001</c:v>
                </c:pt>
                <c:pt idx="124">
                  <c:v>10.8</c:v>
                </c:pt>
                <c:pt idx="125">
                  <c:v>9.8999999999999986</c:v>
                </c:pt>
                <c:pt idx="126">
                  <c:v>11.399999999999999</c:v>
                </c:pt>
                <c:pt idx="127">
                  <c:v>10.649999999999999</c:v>
                </c:pt>
                <c:pt idx="128">
                  <c:v>11.25</c:v>
                </c:pt>
                <c:pt idx="129">
                  <c:v>10.649999999999999</c:v>
                </c:pt>
                <c:pt idx="130">
                  <c:v>9.3000000000000007</c:v>
                </c:pt>
                <c:pt idx="131">
                  <c:v>11.850000000000001</c:v>
                </c:pt>
                <c:pt idx="132">
                  <c:v>12</c:v>
                </c:pt>
                <c:pt idx="133">
                  <c:v>10.8</c:v>
                </c:pt>
                <c:pt idx="134">
                  <c:v>11.100000000000001</c:v>
                </c:pt>
                <c:pt idx="135">
                  <c:v>12.149999999999999</c:v>
                </c:pt>
                <c:pt idx="136">
                  <c:v>11.55</c:v>
                </c:pt>
                <c:pt idx="137">
                  <c:v>11.399999999999999</c:v>
                </c:pt>
                <c:pt idx="138">
                  <c:v>12.149999999999999</c:v>
                </c:pt>
                <c:pt idx="139">
                  <c:v>9.8999999999999986</c:v>
                </c:pt>
                <c:pt idx="140">
                  <c:v>11.850000000000001</c:v>
                </c:pt>
                <c:pt idx="141">
                  <c:v>14.25</c:v>
                </c:pt>
                <c:pt idx="142">
                  <c:v>11.850000000000001</c:v>
                </c:pt>
                <c:pt idx="143">
                  <c:v>10.8</c:v>
                </c:pt>
                <c:pt idx="144">
                  <c:v>12.75</c:v>
                </c:pt>
                <c:pt idx="145">
                  <c:v>12.299999999999999</c:v>
                </c:pt>
                <c:pt idx="146">
                  <c:v>11.55</c:v>
                </c:pt>
                <c:pt idx="147">
                  <c:v>12.149999999999999</c:v>
                </c:pt>
                <c:pt idx="148">
                  <c:v>10.5</c:v>
                </c:pt>
                <c:pt idx="149">
                  <c:v>11.399999999999999</c:v>
                </c:pt>
                <c:pt idx="150">
                  <c:v>11.850000000000001</c:v>
                </c:pt>
                <c:pt idx="151">
                  <c:v>13.200000000000001</c:v>
                </c:pt>
                <c:pt idx="152">
                  <c:v>12.600000000000001</c:v>
                </c:pt>
                <c:pt idx="153">
                  <c:v>9.75</c:v>
                </c:pt>
                <c:pt idx="154">
                  <c:v>14.850000000000001</c:v>
                </c:pt>
                <c:pt idx="155">
                  <c:v>13.200000000000001</c:v>
                </c:pt>
                <c:pt idx="156">
                  <c:v>10.8</c:v>
                </c:pt>
                <c:pt idx="157">
                  <c:v>12.75</c:v>
                </c:pt>
                <c:pt idx="158">
                  <c:v>10.350000000000001</c:v>
                </c:pt>
                <c:pt idx="159">
                  <c:v>10.8</c:v>
                </c:pt>
                <c:pt idx="160">
                  <c:v>10.050000000000001</c:v>
                </c:pt>
                <c:pt idx="161">
                  <c:v>10.649999999999999</c:v>
                </c:pt>
                <c:pt idx="162">
                  <c:v>13.200000000000001</c:v>
                </c:pt>
                <c:pt idx="163">
                  <c:v>10.649999999999999</c:v>
                </c:pt>
                <c:pt idx="164">
                  <c:v>11.55</c:v>
                </c:pt>
                <c:pt idx="165">
                  <c:v>12</c:v>
                </c:pt>
                <c:pt idx="166">
                  <c:v>11.399999999999999</c:v>
                </c:pt>
                <c:pt idx="167">
                  <c:v>11.850000000000001</c:v>
                </c:pt>
                <c:pt idx="168">
                  <c:v>9.75</c:v>
                </c:pt>
                <c:pt idx="169">
                  <c:v>10.649999999999999</c:v>
                </c:pt>
                <c:pt idx="170">
                  <c:v>12</c:v>
                </c:pt>
                <c:pt idx="171">
                  <c:v>11.399999999999999</c:v>
                </c:pt>
                <c:pt idx="172">
                  <c:v>11.55</c:v>
                </c:pt>
                <c:pt idx="173">
                  <c:v>12.899999999999999</c:v>
                </c:pt>
                <c:pt idx="174">
                  <c:v>9</c:v>
                </c:pt>
                <c:pt idx="175">
                  <c:v>11.100000000000001</c:v>
                </c:pt>
                <c:pt idx="176">
                  <c:v>9</c:v>
                </c:pt>
                <c:pt idx="177">
                  <c:v>12.299999999999999</c:v>
                </c:pt>
                <c:pt idx="178">
                  <c:v>12.149999999999999</c:v>
                </c:pt>
                <c:pt idx="179">
                  <c:v>12.299999999999999</c:v>
                </c:pt>
                <c:pt idx="180">
                  <c:v>12.600000000000001</c:v>
                </c:pt>
                <c:pt idx="181">
                  <c:v>11.399999999999999</c:v>
                </c:pt>
                <c:pt idx="182">
                  <c:v>10.649999999999999</c:v>
                </c:pt>
                <c:pt idx="183">
                  <c:v>13.200000000000001</c:v>
                </c:pt>
                <c:pt idx="184">
                  <c:v>11.25</c:v>
                </c:pt>
                <c:pt idx="185">
                  <c:v>13.200000000000001</c:v>
                </c:pt>
                <c:pt idx="186">
                  <c:v>10.649999999999999</c:v>
                </c:pt>
                <c:pt idx="187">
                  <c:v>11.399999999999999</c:v>
                </c:pt>
                <c:pt idx="188">
                  <c:v>10.649999999999999</c:v>
                </c:pt>
                <c:pt idx="189">
                  <c:v>12</c:v>
                </c:pt>
                <c:pt idx="190">
                  <c:v>9.1499999999999986</c:v>
                </c:pt>
                <c:pt idx="191">
                  <c:v>10.649999999999999</c:v>
                </c:pt>
                <c:pt idx="192">
                  <c:v>12</c:v>
                </c:pt>
                <c:pt idx="193">
                  <c:v>10.8</c:v>
                </c:pt>
                <c:pt idx="194">
                  <c:v>11.850000000000001</c:v>
                </c:pt>
                <c:pt idx="195">
                  <c:v>12.75</c:v>
                </c:pt>
                <c:pt idx="196">
                  <c:v>13.200000000000001</c:v>
                </c:pt>
                <c:pt idx="197">
                  <c:v>9.75</c:v>
                </c:pt>
                <c:pt idx="198">
                  <c:v>11.850000000000001</c:v>
                </c:pt>
                <c:pt idx="199">
                  <c:v>13.5</c:v>
                </c:pt>
              </c:numCache>
            </c:numRef>
          </c:yVal>
          <c:smooth val="0"/>
          <c:extLst>
            <c:ext xmlns:c16="http://schemas.microsoft.com/office/drawing/2014/chart" uri="{C3380CC4-5D6E-409C-BE32-E72D297353CC}">
              <c16:uniqueId val="{00000000-0F2F-D44A-AD71-8BF4457AB333}"/>
            </c:ext>
          </c:extLst>
        </c:ser>
        <c:dLbls>
          <c:showLegendKey val="0"/>
          <c:showVal val="0"/>
          <c:showCatName val="0"/>
          <c:showSerName val="0"/>
          <c:showPercent val="0"/>
          <c:showBubbleSize val="0"/>
        </c:dLbls>
        <c:axId val="1112159824"/>
        <c:axId val="1112161536"/>
      </c:scatterChart>
      <c:valAx>
        <c:axId val="1112159824"/>
        <c:scaling>
          <c:orientation val="minMax"/>
        </c:scaling>
        <c:delete val="0"/>
        <c:axPos val="b"/>
        <c:majorGridlines>
          <c:spPr>
            <a:ln w="9525" cap="flat" cmpd="sng" algn="ctr">
              <a:solidFill>
                <a:schemeClr val="dk1">
                  <a:lumMod val="15000"/>
                  <a:lumOff val="8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dk1">
                        <a:lumMod val="50000"/>
                        <a:lumOff val="50000"/>
                      </a:schemeClr>
                    </a:solidFill>
                    <a:latin typeface="+mn-lt"/>
                    <a:ea typeface="+mn-ea"/>
                    <a:cs typeface="+mn-cs"/>
                  </a:defRPr>
                </a:pPr>
                <a:r>
                  <a:rPr lang="en-GB" sz="800" b="1" i="0" u="none" strike="noStrike" kern="1200" baseline="0">
                    <a:solidFill>
                      <a:sysClr val="windowText" lastClr="000000">
                        <a:lumMod val="50000"/>
                        <a:lumOff val="50000"/>
                      </a:sysClr>
                    </a:solidFill>
                  </a:rPr>
                  <a:t>Advert</a:t>
                </a:r>
                <a:endParaRPr lang="en-GB"/>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50000"/>
                      <a:lumOff val="50000"/>
                    </a:schemeClr>
                  </a:solidFill>
                  <a:latin typeface="+mn-lt"/>
                  <a:ea typeface="+mn-ea"/>
                  <a:cs typeface="+mn-cs"/>
                </a:defRPr>
              </a:pPr>
              <a:endParaRPr lang="en-GB"/>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50000"/>
                    <a:lumOff val="50000"/>
                  </a:schemeClr>
                </a:solidFill>
                <a:latin typeface="+mn-lt"/>
                <a:ea typeface="+mn-ea"/>
                <a:cs typeface="+mn-cs"/>
              </a:defRPr>
            </a:pPr>
            <a:endParaRPr lang="en-US"/>
          </a:p>
        </c:txPr>
        <c:crossAx val="1112161536"/>
        <c:crosses val="autoZero"/>
        <c:crossBetween val="midCat"/>
      </c:valAx>
      <c:valAx>
        <c:axId val="1112161536"/>
        <c:scaling>
          <c:orientation val="minMax"/>
        </c:scaling>
        <c:delete val="0"/>
        <c:axPos val="l"/>
        <c:majorGridlines>
          <c:spPr>
            <a:ln w="9525" cap="flat" cmpd="sng" algn="ctr">
              <a:solidFill>
                <a:schemeClr val="dk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50000"/>
                        <a:lumOff val="50000"/>
                      </a:schemeClr>
                    </a:solidFill>
                    <a:latin typeface="+mn-lt"/>
                    <a:ea typeface="+mn-ea"/>
                    <a:cs typeface="+mn-cs"/>
                  </a:defRPr>
                </a:pPr>
                <a:r>
                  <a:rPr lang="en-GB" sz="900" b="1" i="0" u="none" strike="noStrike" kern="1200" baseline="0">
                    <a:solidFill>
                      <a:sysClr val="windowText" lastClr="000000">
                        <a:lumMod val="50000"/>
                        <a:lumOff val="50000"/>
                      </a:sysClr>
                    </a:solidFill>
                  </a:rPr>
                  <a:t>Order_Qty</a:t>
                </a:r>
                <a:endParaRPr lang="en-GB" sz="1000" b="1" i="0" u="none" strike="noStrike" kern="1200" baseline="0">
                  <a:solidFill>
                    <a:sysClr val="windowText" lastClr="000000">
                      <a:lumMod val="50000"/>
                      <a:lumOff val="50000"/>
                    </a:sysClr>
                  </a:solidFill>
                </a:endParaRP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50000"/>
                      <a:lumOff val="50000"/>
                    </a:schemeClr>
                  </a:solidFill>
                  <a:latin typeface="+mn-lt"/>
                  <a:ea typeface="+mn-ea"/>
                  <a:cs typeface="+mn-cs"/>
                </a:defRPr>
              </a:pPr>
              <a:endParaRPr lang="en-GB"/>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50000"/>
                    <a:lumOff val="50000"/>
                  </a:schemeClr>
                </a:solidFill>
                <a:latin typeface="+mn-lt"/>
                <a:ea typeface="+mn-ea"/>
                <a:cs typeface="+mn-cs"/>
              </a:defRPr>
            </a:pPr>
            <a:endParaRPr lang="en-US"/>
          </a:p>
        </c:txPr>
        <c:crossAx val="1112159824"/>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100000">
          <a:schemeClr val="lt1">
            <a:lumMod val="95000"/>
          </a:schemeClr>
        </a:gs>
        <a:gs pos="43000">
          <a:schemeClr val="lt1"/>
        </a:gs>
      </a:gsLst>
      <a:path path="circle">
        <a:fillToRect l="50000" t="50000" r="50000" b="50000"/>
      </a:path>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70" baseline="0">
                <a:solidFill>
                  <a:schemeClr val="dk1">
                    <a:lumMod val="50000"/>
                    <a:lumOff val="50000"/>
                  </a:schemeClr>
                </a:solidFill>
                <a:latin typeface="+mn-lt"/>
                <a:ea typeface="+mn-ea"/>
                <a:cs typeface="+mn-cs"/>
              </a:defRPr>
            </a:pPr>
            <a:r>
              <a:rPr lang="en-GB"/>
              <a:t>Brand_Image Vs. </a:t>
            </a:r>
            <a:r>
              <a:rPr lang="en-GB" sz="1600" b="0" i="0" u="none" strike="noStrike" kern="1200" spc="70" baseline="0">
                <a:solidFill>
                  <a:sysClr val="windowText" lastClr="000000">
                    <a:lumMod val="50000"/>
                    <a:lumOff val="50000"/>
                  </a:sysClr>
                </a:solidFill>
              </a:rPr>
              <a:t>Order Quantity</a:t>
            </a:r>
            <a:endParaRPr lang="en-GB"/>
          </a:p>
        </c:rich>
      </c:tx>
      <c:overlay val="0"/>
      <c:spPr>
        <a:noFill/>
        <a:ln>
          <a:noFill/>
        </a:ln>
        <a:effectLst/>
      </c:spPr>
      <c:txPr>
        <a:bodyPr rot="0" spcFirstLastPara="1" vertOverflow="ellipsis" vert="horz" wrap="square" anchor="ctr" anchorCtr="1"/>
        <a:lstStyle/>
        <a:p>
          <a:pPr>
            <a:defRPr sz="1600" b="0" i="0" u="none" strike="noStrike" kern="1200" spc="70" baseline="0">
              <a:solidFill>
                <a:schemeClr val="dk1">
                  <a:lumMod val="50000"/>
                  <a:lumOff val="50000"/>
                </a:schemeClr>
              </a:solidFill>
              <a:latin typeface="+mn-lt"/>
              <a:ea typeface="+mn-ea"/>
              <a:cs typeface="+mn-cs"/>
            </a:defRPr>
          </a:pPr>
          <a:endParaRPr lang="en-GB"/>
        </a:p>
      </c:txPr>
    </c:title>
    <c:autoTitleDeleted val="0"/>
    <c:plotArea>
      <c:layout/>
      <c:scatterChart>
        <c:scatterStyle val="lineMarker"/>
        <c:varyColors val="0"/>
        <c:ser>
          <c:idx val="0"/>
          <c:order val="0"/>
          <c:tx>
            <c:strRef>
              <c:f>'Task 1.1'!$W$34</c:f>
              <c:strCache>
                <c:ptCount val="1"/>
                <c:pt idx="0">
                  <c:v>Order_Qty</c:v>
                </c:pt>
              </c:strCache>
            </c:strRef>
          </c:tx>
          <c:spPr>
            <a:ln w="25400">
              <a:noFill/>
            </a:ln>
            <a:effectLst/>
          </c:spPr>
          <c:marker>
            <c:symbol val="circle"/>
            <c:size val="4"/>
            <c:spPr>
              <a:solidFill>
                <a:schemeClr val="accent1"/>
              </a:solidFill>
              <a:ln w="9525" cap="flat" cmpd="sng" algn="ctr">
                <a:solidFill>
                  <a:schemeClr val="accent1"/>
                </a:solidFill>
                <a:round/>
              </a:ln>
              <a:effectLst/>
            </c:spPr>
          </c:marker>
          <c:trendline>
            <c:spPr>
              <a:ln w="25400" cap="rnd" cmpd="sng" algn="ctr">
                <a:solidFill>
                  <a:srgbClr val="FF0000"/>
                </a:solidFill>
                <a:prstDash val="dash"/>
                <a:round/>
              </a:ln>
              <a:effectLst/>
            </c:spPr>
            <c:trendlineType val="linear"/>
            <c:dispRSqr val="1"/>
            <c:dispEq val="1"/>
            <c:trendlineLbl>
              <c:layout>
                <c:manualLayout>
                  <c:x val="4.1767744073740523E-2"/>
                  <c:y val="0.3258652888874875"/>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dk1">
                          <a:lumMod val="50000"/>
                          <a:lumOff val="50000"/>
                        </a:schemeClr>
                      </a:solidFill>
                      <a:latin typeface="+mn-lt"/>
                      <a:ea typeface="+mn-ea"/>
                      <a:cs typeface="+mn-cs"/>
                    </a:defRPr>
                  </a:pPr>
                  <a:endParaRPr lang="en-US"/>
                </a:p>
              </c:txPr>
            </c:trendlineLbl>
          </c:trendline>
          <c:xVal>
            <c:numRef>
              <c:f>'Task 1.1'!$V$35:$V$234</c:f>
              <c:numCache>
                <c:formatCode>0.0</c:formatCode>
                <c:ptCount val="200"/>
                <c:pt idx="0">
                  <c:v>3.7</c:v>
                </c:pt>
                <c:pt idx="1">
                  <c:v>5.7</c:v>
                </c:pt>
                <c:pt idx="2">
                  <c:v>6.8</c:v>
                </c:pt>
                <c:pt idx="3">
                  <c:v>4.8</c:v>
                </c:pt>
                <c:pt idx="4">
                  <c:v>6</c:v>
                </c:pt>
                <c:pt idx="5">
                  <c:v>6.1</c:v>
                </c:pt>
                <c:pt idx="6">
                  <c:v>7.8</c:v>
                </c:pt>
                <c:pt idx="7">
                  <c:v>3.7</c:v>
                </c:pt>
                <c:pt idx="8">
                  <c:v>4.2</c:v>
                </c:pt>
                <c:pt idx="9">
                  <c:v>6.1</c:v>
                </c:pt>
                <c:pt idx="10">
                  <c:v>5.5</c:v>
                </c:pt>
                <c:pt idx="11">
                  <c:v>4.5999999999999996</c:v>
                </c:pt>
                <c:pt idx="12">
                  <c:v>4.7</c:v>
                </c:pt>
                <c:pt idx="13">
                  <c:v>5.3</c:v>
                </c:pt>
                <c:pt idx="14">
                  <c:v>4.2</c:v>
                </c:pt>
                <c:pt idx="15">
                  <c:v>4.8</c:v>
                </c:pt>
                <c:pt idx="16">
                  <c:v>3.7</c:v>
                </c:pt>
                <c:pt idx="17">
                  <c:v>4.5</c:v>
                </c:pt>
                <c:pt idx="18">
                  <c:v>3.8</c:v>
                </c:pt>
                <c:pt idx="19">
                  <c:v>3.4</c:v>
                </c:pt>
                <c:pt idx="20">
                  <c:v>4.5</c:v>
                </c:pt>
                <c:pt idx="21">
                  <c:v>4</c:v>
                </c:pt>
                <c:pt idx="22">
                  <c:v>6.4</c:v>
                </c:pt>
                <c:pt idx="23">
                  <c:v>5.8</c:v>
                </c:pt>
                <c:pt idx="24">
                  <c:v>3.1</c:v>
                </c:pt>
                <c:pt idx="25">
                  <c:v>6.7</c:v>
                </c:pt>
                <c:pt idx="26">
                  <c:v>3.4</c:v>
                </c:pt>
                <c:pt idx="27">
                  <c:v>2.5</c:v>
                </c:pt>
                <c:pt idx="28">
                  <c:v>6.9</c:v>
                </c:pt>
                <c:pt idx="29">
                  <c:v>5.3</c:v>
                </c:pt>
                <c:pt idx="30">
                  <c:v>7</c:v>
                </c:pt>
                <c:pt idx="31">
                  <c:v>6</c:v>
                </c:pt>
                <c:pt idx="32">
                  <c:v>6</c:v>
                </c:pt>
                <c:pt idx="33">
                  <c:v>4.7</c:v>
                </c:pt>
                <c:pt idx="34">
                  <c:v>5.0999999999999996</c:v>
                </c:pt>
                <c:pt idx="35">
                  <c:v>4.7</c:v>
                </c:pt>
                <c:pt idx="36">
                  <c:v>6.6</c:v>
                </c:pt>
                <c:pt idx="37">
                  <c:v>5.8</c:v>
                </c:pt>
                <c:pt idx="38">
                  <c:v>5.8</c:v>
                </c:pt>
                <c:pt idx="39">
                  <c:v>4.8</c:v>
                </c:pt>
                <c:pt idx="40">
                  <c:v>4.2</c:v>
                </c:pt>
                <c:pt idx="41">
                  <c:v>6.6</c:v>
                </c:pt>
                <c:pt idx="42">
                  <c:v>4.5</c:v>
                </c:pt>
                <c:pt idx="43">
                  <c:v>4.7</c:v>
                </c:pt>
                <c:pt idx="44">
                  <c:v>4.9000000000000004</c:v>
                </c:pt>
                <c:pt idx="45">
                  <c:v>4.8</c:v>
                </c:pt>
                <c:pt idx="46">
                  <c:v>4.5999999999999996</c:v>
                </c:pt>
                <c:pt idx="47">
                  <c:v>4.9000000000000004</c:v>
                </c:pt>
                <c:pt idx="48">
                  <c:v>6</c:v>
                </c:pt>
                <c:pt idx="49">
                  <c:v>4.5</c:v>
                </c:pt>
                <c:pt idx="50">
                  <c:v>6.2</c:v>
                </c:pt>
                <c:pt idx="51">
                  <c:v>6</c:v>
                </c:pt>
                <c:pt idx="52">
                  <c:v>6.1</c:v>
                </c:pt>
                <c:pt idx="53">
                  <c:v>8.1999999999999993</c:v>
                </c:pt>
                <c:pt idx="54">
                  <c:v>6.7</c:v>
                </c:pt>
                <c:pt idx="55">
                  <c:v>5</c:v>
                </c:pt>
                <c:pt idx="56">
                  <c:v>4.2</c:v>
                </c:pt>
                <c:pt idx="57">
                  <c:v>5.4</c:v>
                </c:pt>
                <c:pt idx="58">
                  <c:v>6</c:v>
                </c:pt>
                <c:pt idx="59">
                  <c:v>3.8</c:v>
                </c:pt>
                <c:pt idx="60">
                  <c:v>6.1</c:v>
                </c:pt>
                <c:pt idx="61">
                  <c:v>6.1</c:v>
                </c:pt>
                <c:pt idx="62">
                  <c:v>4.5</c:v>
                </c:pt>
                <c:pt idx="63">
                  <c:v>5.4</c:v>
                </c:pt>
                <c:pt idx="64">
                  <c:v>7.8</c:v>
                </c:pt>
                <c:pt idx="65">
                  <c:v>7.8</c:v>
                </c:pt>
                <c:pt idx="66">
                  <c:v>5.5</c:v>
                </c:pt>
                <c:pt idx="67">
                  <c:v>4.5999999999999996</c:v>
                </c:pt>
                <c:pt idx="68">
                  <c:v>6.7</c:v>
                </c:pt>
                <c:pt idx="69">
                  <c:v>3.1</c:v>
                </c:pt>
                <c:pt idx="70">
                  <c:v>6.9</c:v>
                </c:pt>
                <c:pt idx="71">
                  <c:v>4.5</c:v>
                </c:pt>
                <c:pt idx="72">
                  <c:v>4.5</c:v>
                </c:pt>
                <c:pt idx="73">
                  <c:v>4.7</c:v>
                </c:pt>
                <c:pt idx="74">
                  <c:v>4.5</c:v>
                </c:pt>
                <c:pt idx="75">
                  <c:v>4.9000000000000004</c:v>
                </c:pt>
                <c:pt idx="76">
                  <c:v>4.9000000000000004</c:v>
                </c:pt>
                <c:pt idx="77">
                  <c:v>5.9</c:v>
                </c:pt>
                <c:pt idx="78">
                  <c:v>4.5</c:v>
                </c:pt>
                <c:pt idx="79">
                  <c:v>4.5</c:v>
                </c:pt>
                <c:pt idx="80">
                  <c:v>4.8</c:v>
                </c:pt>
                <c:pt idx="81">
                  <c:v>4</c:v>
                </c:pt>
                <c:pt idx="82">
                  <c:v>6.6</c:v>
                </c:pt>
                <c:pt idx="83">
                  <c:v>5</c:v>
                </c:pt>
                <c:pt idx="84">
                  <c:v>4.8</c:v>
                </c:pt>
                <c:pt idx="85">
                  <c:v>5.4</c:v>
                </c:pt>
                <c:pt idx="86">
                  <c:v>4.5999999999999996</c:v>
                </c:pt>
                <c:pt idx="87">
                  <c:v>3.3</c:v>
                </c:pt>
                <c:pt idx="88">
                  <c:v>7.1</c:v>
                </c:pt>
                <c:pt idx="89">
                  <c:v>4.8</c:v>
                </c:pt>
                <c:pt idx="90">
                  <c:v>5.7</c:v>
                </c:pt>
                <c:pt idx="91">
                  <c:v>5</c:v>
                </c:pt>
                <c:pt idx="92">
                  <c:v>4.7</c:v>
                </c:pt>
                <c:pt idx="93">
                  <c:v>4.5</c:v>
                </c:pt>
                <c:pt idx="94">
                  <c:v>5.0999999999999996</c:v>
                </c:pt>
                <c:pt idx="95">
                  <c:v>4.5999999999999996</c:v>
                </c:pt>
                <c:pt idx="96">
                  <c:v>4.8</c:v>
                </c:pt>
                <c:pt idx="97">
                  <c:v>6.6</c:v>
                </c:pt>
                <c:pt idx="98">
                  <c:v>3.5</c:v>
                </c:pt>
                <c:pt idx="99">
                  <c:v>4.5999999999999996</c:v>
                </c:pt>
                <c:pt idx="100">
                  <c:v>5.6</c:v>
                </c:pt>
                <c:pt idx="101">
                  <c:v>5</c:v>
                </c:pt>
                <c:pt idx="102">
                  <c:v>5.5</c:v>
                </c:pt>
                <c:pt idx="103">
                  <c:v>4.8</c:v>
                </c:pt>
                <c:pt idx="104">
                  <c:v>5.3</c:v>
                </c:pt>
                <c:pt idx="105">
                  <c:v>5</c:v>
                </c:pt>
                <c:pt idx="106">
                  <c:v>4.5</c:v>
                </c:pt>
                <c:pt idx="107">
                  <c:v>5.8</c:v>
                </c:pt>
                <c:pt idx="108">
                  <c:v>5</c:v>
                </c:pt>
                <c:pt idx="109">
                  <c:v>5.5</c:v>
                </c:pt>
                <c:pt idx="110">
                  <c:v>5.4</c:v>
                </c:pt>
                <c:pt idx="111">
                  <c:v>3.8</c:v>
                </c:pt>
                <c:pt idx="112">
                  <c:v>4.8</c:v>
                </c:pt>
                <c:pt idx="113">
                  <c:v>4.7</c:v>
                </c:pt>
                <c:pt idx="114">
                  <c:v>7.8</c:v>
                </c:pt>
                <c:pt idx="115">
                  <c:v>5.8</c:v>
                </c:pt>
                <c:pt idx="116">
                  <c:v>5.9</c:v>
                </c:pt>
                <c:pt idx="117">
                  <c:v>4.7</c:v>
                </c:pt>
                <c:pt idx="118">
                  <c:v>5.9</c:v>
                </c:pt>
                <c:pt idx="119">
                  <c:v>5.4</c:v>
                </c:pt>
                <c:pt idx="120">
                  <c:v>7.8</c:v>
                </c:pt>
                <c:pt idx="121">
                  <c:v>5.9</c:v>
                </c:pt>
                <c:pt idx="122">
                  <c:v>3.3</c:v>
                </c:pt>
                <c:pt idx="123">
                  <c:v>6.3</c:v>
                </c:pt>
                <c:pt idx="124">
                  <c:v>4.5</c:v>
                </c:pt>
                <c:pt idx="125">
                  <c:v>5.0999999999999996</c:v>
                </c:pt>
                <c:pt idx="126">
                  <c:v>8.1999999999999993</c:v>
                </c:pt>
                <c:pt idx="127">
                  <c:v>6.6</c:v>
                </c:pt>
                <c:pt idx="128">
                  <c:v>5.2</c:v>
                </c:pt>
                <c:pt idx="129">
                  <c:v>4.7</c:v>
                </c:pt>
                <c:pt idx="130">
                  <c:v>2.5</c:v>
                </c:pt>
                <c:pt idx="131">
                  <c:v>5</c:v>
                </c:pt>
                <c:pt idx="132">
                  <c:v>4.8</c:v>
                </c:pt>
                <c:pt idx="133">
                  <c:v>5.9</c:v>
                </c:pt>
                <c:pt idx="134">
                  <c:v>7.1</c:v>
                </c:pt>
                <c:pt idx="135">
                  <c:v>4.7</c:v>
                </c:pt>
                <c:pt idx="136">
                  <c:v>4.3</c:v>
                </c:pt>
                <c:pt idx="137">
                  <c:v>6.1</c:v>
                </c:pt>
                <c:pt idx="138">
                  <c:v>5.8</c:v>
                </c:pt>
                <c:pt idx="139">
                  <c:v>6.4</c:v>
                </c:pt>
                <c:pt idx="140">
                  <c:v>5.6</c:v>
                </c:pt>
                <c:pt idx="141">
                  <c:v>6.2</c:v>
                </c:pt>
                <c:pt idx="142">
                  <c:v>4.9000000000000004</c:v>
                </c:pt>
                <c:pt idx="143">
                  <c:v>4.7</c:v>
                </c:pt>
                <c:pt idx="144">
                  <c:v>3.5</c:v>
                </c:pt>
                <c:pt idx="145">
                  <c:v>4.3</c:v>
                </c:pt>
                <c:pt idx="146">
                  <c:v>2.9</c:v>
                </c:pt>
                <c:pt idx="147">
                  <c:v>5.7</c:v>
                </c:pt>
                <c:pt idx="148">
                  <c:v>4.5</c:v>
                </c:pt>
                <c:pt idx="149">
                  <c:v>4.8</c:v>
                </c:pt>
                <c:pt idx="150">
                  <c:v>5.4</c:v>
                </c:pt>
                <c:pt idx="151">
                  <c:v>6.9</c:v>
                </c:pt>
                <c:pt idx="152">
                  <c:v>5.2</c:v>
                </c:pt>
                <c:pt idx="153">
                  <c:v>5</c:v>
                </c:pt>
                <c:pt idx="154">
                  <c:v>5.5</c:v>
                </c:pt>
                <c:pt idx="155">
                  <c:v>6.9</c:v>
                </c:pt>
                <c:pt idx="156">
                  <c:v>4.8</c:v>
                </c:pt>
                <c:pt idx="157">
                  <c:v>6.1</c:v>
                </c:pt>
                <c:pt idx="158">
                  <c:v>4.9000000000000004</c:v>
                </c:pt>
                <c:pt idx="159">
                  <c:v>4.5</c:v>
                </c:pt>
                <c:pt idx="160">
                  <c:v>5.7</c:v>
                </c:pt>
                <c:pt idx="161">
                  <c:v>4.8</c:v>
                </c:pt>
                <c:pt idx="162">
                  <c:v>7.1</c:v>
                </c:pt>
                <c:pt idx="163">
                  <c:v>3</c:v>
                </c:pt>
                <c:pt idx="164">
                  <c:v>5.0999999999999996</c:v>
                </c:pt>
                <c:pt idx="165">
                  <c:v>5</c:v>
                </c:pt>
                <c:pt idx="166">
                  <c:v>7</c:v>
                </c:pt>
                <c:pt idx="167">
                  <c:v>6</c:v>
                </c:pt>
                <c:pt idx="168">
                  <c:v>4.5</c:v>
                </c:pt>
                <c:pt idx="169">
                  <c:v>4.5</c:v>
                </c:pt>
                <c:pt idx="170">
                  <c:v>5.3</c:v>
                </c:pt>
                <c:pt idx="171">
                  <c:v>5</c:v>
                </c:pt>
                <c:pt idx="172">
                  <c:v>5.5</c:v>
                </c:pt>
                <c:pt idx="173">
                  <c:v>6.2</c:v>
                </c:pt>
                <c:pt idx="174">
                  <c:v>4.5</c:v>
                </c:pt>
                <c:pt idx="175">
                  <c:v>6.8</c:v>
                </c:pt>
                <c:pt idx="176">
                  <c:v>4.9000000000000004</c:v>
                </c:pt>
                <c:pt idx="177">
                  <c:v>7.8</c:v>
                </c:pt>
                <c:pt idx="178">
                  <c:v>4.7</c:v>
                </c:pt>
                <c:pt idx="179">
                  <c:v>4.5999999999999996</c:v>
                </c:pt>
                <c:pt idx="180">
                  <c:v>4.5999999999999996</c:v>
                </c:pt>
                <c:pt idx="181">
                  <c:v>5.9</c:v>
                </c:pt>
                <c:pt idx="182">
                  <c:v>3.8</c:v>
                </c:pt>
                <c:pt idx="183">
                  <c:v>4.5</c:v>
                </c:pt>
                <c:pt idx="184">
                  <c:v>7.1</c:v>
                </c:pt>
                <c:pt idx="185">
                  <c:v>4.8</c:v>
                </c:pt>
                <c:pt idx="186">
                  <c:v>6.6</c:v>
                </c:pt>
                <c:pt idx="187">
                  <c:v>6.3</c:v>
                </c:pt>
                <c:pt idx="188">
                  <c:v>2.9</c:v>
                </c:pt>
                <c:pt idx="189">
                  <c:v>6.1</c:v>
                </c:pt>
                <c:pt idx="190">
                  <c:v>3.7</c:v>
                </c:pt>
                <c:pt idx="191">
                  <c:v>6.2</c:v>
                </c:pt>
                <c:pt idx="192">
                  <c:v>4.9000000000000004</c:v>
                </c:pt>
                <c:pt idx="193">
                  <c:v>4.8</c:v>
                </c:pt>
                <c:pt idx="194">
                  <c:v>5.9</c:v>
                </c:pt>
                <c:pt idx="195">
                  <c:v>6.7</c:v>
                </c:pt>
                <c:pt idx="196">
                  <c:v>5.9</c:v>
                </c:pt>
                <c:pt idx="197">
                  <c:v>3</c:v>
                </c:pt>
                <c:pt idx="198">
                  <c:v>4.5</c:v>
                </c:pt>
                <c:pt idx="199">
                  <c:v>6</c:v>
                </c:pt>
              </c:numCache>
            </c:numRef>
          </c:xVal>
          <c:yVal>
            <c:numRef>
              <c:f>'Task 1.1'!$W$35:$W$234</c:f>
              <c:numCache>
                <c:formatCode>0.0</c:formatCode>
                <c:ptCount val="200"/>
                <c:pt idx="0">
                  <c:v>10.5</c:v>
                </c:pt>
                <c:pt idx="1">
                  <c:v>11.850000000000001</c:v>
                </c:pt>
                <c:pt idx="2">
                  <c:v>10.050000000000001</c:v>
                </c:pt>
                <c:pt idx="3">
                  <c:v>9.8999999999999986</c:v>
                </c:pt>
                <c:pt idx="4">
                  <c:v>10.649999999999999</c:v>
                </c:pt>
                <c:pt idx="5">
                  <c:v>12.149999999999999</c:v>
                </c:pt>
                <c:pt idx="6">
                  <c:v>12.600000000000001</c:v>
                </c:pt>
                <c:pt idx="7">
                  <c:v>10.8</c:v>
                </c:pt>
                <c:pt idx="8">
                  <c:v>8.3999999999999986</c:v>
                </c:pt>
                <c:pt idx="9">
                  <c:v>10.350000000000001</c:v>
                </c:pt>
                <c:pt idx="10">
                  <c:v>13.950000000000001</c:v>
                </c:pt>
                <c:pt idx="11">
                  <c:v>11.100000000000001</c:v>
                </c:pt>
                <c:pt idx="12">
                  <c:v>13.5</c:v>
                </c:pt>
                <c:pt idx="13">
                  <c:v>10.5</c:v>
                </c:pt>
                <c:pt idx="14">
                  <c:v>9.3000000000000007</c:v>
                </c:pt>
                <c:pt idx="15">
                  <c:v>13.350000000000001</c:v>
                </c:pt>
                <c:pt idx="16">
                  <c:v>6.4499999999999993</c:v>
                </c:pt>
                <c:pt idx="17">
                  <c:v>12.899999999999999</c:v>
                </c:pt>
                <c:pt idx="18">
                  <c:v>9.3000000000000007</c:v>
                </c:pt>
                <c:pt idx="19">
                  <c:v>12.149999999999999</c:v>
                </c:pt>
                <c:pt idx="20">
                  <c:v>13.5</c:v>
                </c:pt>
                <c:pt idx="21">
                  <c:v>10.050000000000001</c:v>
                </c:pt>
                <c:pt idx="22">
                  <c:v>8.6999999999999993</c:v>
                </c:pt>
                <c:pt idx="23">
                  <c:v>11.100000000000001</c:v>
                </c:pt>
                <c:pt idx="24">
                  <c:v>11.25</c:v>
                </c:pt>
                <c:pt idx="25">
                  <c:v>14.700000000000001</c:v>
                </c:pt>
                <c:pt idx="26">
                  <c:v>11.55</c:v>
                </c:pt>
                <c:pt idx="27">
                  <c:v>10.050000000000001</c:v>
                </c:pt>
                <c:pt idx="28">
                  <c:v>12</c:v>
                </c:pt>
                <c:pt idx="29">
                  <c:v>11.100000000000001</c:v>
                </c:pt>
                <c:pt idx="30">
                  <c:v>10.350000000000001</c:v>
                </c:pt>
                <c:pt idx="31">
                  <c:v>12.600000000000001</c:v>
                </c:pt>
                <c:pt idx="32">
                  <c:v>12.600000000000001</c:v>
                </c:pt>
                <c:pt idx="33">
                  <c:v>12.600000000000001</c:v>
                </c:pt>
                <c:pt idx="34">
                  <c:v>10.8</c:v>
                </c:pt>
                <c:pt idx="35">
                  <c:v>11.850000000000001</c:v>
                </c:pt>
                <c:pt idx="36">
                  <c:v>11.850000000000001</c:v>
                </c:pt>
                <c:pt idx="37">
                  <c:v>12</c:v>
                </c:pt>
                <c:pt idx="38">
                  <c:v>13.5</c:v>
                </c:pt>
                <c:pt idx="39">
                  <c:v>10.5</c:v>
                </c:pt>
                <c:pt idx="40">
                  <c:v>10.8</c:v>
                </c:pt>
                <c:pt idx="41">
                  <c:v>13.5</c:v>
                </c:pt>
                <c:pt idx="42">
                  <c:v>11.850000000000001</c:v>
                </c:pt>
                <c:pt idx="43">
                  <c:v>9.75</c:v>
                </c:pt>
                <c:pt idx="44">
                  <c:v>11.399999999999999</c:v>
                </c:pt>
                <c:pt idx="45">
                  <c:v>10.649999999999999</c:v>
                </c:pt>
                <c:pt idx="46">
                  <c:v>9.1499999999999986</c:v>
                </c:pt>
                <c:pt idx="47">
                  <c:v>11.399999999999999</c:v>
                </c:pt>
                <c:pt idx="48">
                  <c:v>12.600000000000001</c:v>
                </c:pt>
                <c:pt idx="49">
                  <c:v>11.25</c:v>
                </c:pt>
                <c:pt idx="50">
                  <c:v>12</c:v>
                </c:pt>
                <c:pt idx="51">
                  <c:v>11.100000000000001</c:v>
                </c:pt>
                <c:pt idx="52">
                  <c:v>11.850000000000001</c:v>
                </c:pt>
                <c:pt idx="53">
                  <c:v>13.950000000000001</c:v>
                </c:pt>
                <c:pt idx="54">
                  <c:v>12.899999999999999</c:v>
                </c:pt>
                <c:pt idx="55">
                  <c:v>10.5</c:v>
                </c:pt>
                <c:pt idx="56">
                  <c:v>12.299999999999999</c:v>
                </c:pt>
                <c:pt idx="57">
                  <c:v>12.600000000000001</c:v>
                </c:pt>
                <c:pt idx="58">
                  <c:v>13.350000000000001</c:v>
                </c:pt>
                <c:pt idx="59">
                  <c:v>10.649999999999999</c:v>
                </c:pt>
                <c:pt idx="60">
                  <c:v>11.25</c:v>
                </c:pt>
                <c:pt idx="61">
                  <c:v>12.149999999999999</c:v>
                </c:pt>
                <c:pt idx="62">
                  <c:v>10.8</c:v>
                </c:pt>
                <c:pt idx="63">
                  <c:v>11.25</c:v>
                </c:pt>
                <c:pt idx="64">
                  <c:v>13.950000000000001</c:v>
                </c:pt>
                <c:pt idx="65">
                  <c:v>12.600000000000001</c:v>
                </c:pt>
                <c:pt idx="66">
                  <c:v>12.299999999999999</c:v>
                </c:pt>
                <c:pt idx="67">
                  <c:v>9.3000000000000007</c:v>
                </c:pt>
                <c:pt idx="68">
                  <c:v>11.100000000000001</c:v>
                </c:pt>
                <c:pt idx="69">
                  <c:v>12.299999999999999</c:v>
                </c:pt>
                <c:pt idx="70">
                  <c:v>11.55</c:v>
                </c:pt>
                <c:pt idx="71">
                  <c:v>11.100000000000001</c:v>
                </c:pt>
                <c:pt idx="72">
                  <c:v>12</c:v>
                </c:pt>
                <c:pt idx="73">
                  <c:v>11.25</c:v>
                </c:pt>
                <c:pt idx="74">
                  <c:v>12.600000000000001</c:v>
                </c:pt>
                <c:pt idx="75">
                  <c:v>11.399999999999999</c:v>
                </c:pt>
                <c:pt idx="76">
                  <c:v>12.299999999999999</c:v>
                </c:pt>
                <c:pt idx="77">
                  <c:v>12.149999999999999</c:v>
                </c:pt>
                <c:pt idx="78">
                  <c:v>10.5</c:v>
                </c:pt>
                <c:pt idx="79">
                  <c:v>9.8999999999999986</c:v>
                </c:pt>
                <c:pt idx="80">
                  <c:v>10.649999999999999</c:v>
                </c:pt>
                <c:pt idx="81">
                  <c:v>12.75</c:v>
                </c:pt>
                <c:pt idx="82">
                  <c:v>9</c:v>
                </c:pt>
                <c:pt idx="83">
                  <c:v>9.75</c:v>
                </c:pt>
                <c:pt idx="84">
                  <c:v>10.050000000000001</c:v>
                </c:pt>
                <c:pt idx="85">
                  <c:v>12.299999999999999</c:v>
                </c:pt>
                <c:pt idx="86">
                  <c:v>12</c:v>
                </c:pt>
                <c:pt idx="87">
                  <c:v>12.149999999999999</c:v>
                </c:pt>
                <c:pt idx="88">
                  <c:v>11.55</c:v>
                </c:pt>
                <c:pt idx="89">
                  <c:v>12.299999999999999</c:v>
                </c:pt>
                <c:pt idx="90">
                  <c:v>10.050000000000001</c:v>
                </c:pt>
                <c:pt idx="91">
                  <c:v>10.8</c:v>
                </c:pt>
                <c:pt idx="92">
                  <c:v>12</c:v>
                </c:pt>
                <c:pt idx="93">
                  <c:v>12</c:v>
                </c:pt>
                <c:pt idx="94">
                  <c:v>9.3000000000000007</c:v>
                </c:pt>
                <c:pt idx="95">
                  <c:v>12.299999999999999</c:v>
                </c:pt>
                <c:pt idx="96">
                  <c:v>12.899999999999999</c:v>
                </c:pt>
                <c:pt idx="97">
                  <c:v>9.75</c:v>
                </c:pt>
                <c:pt idx="98">
                  <c:v>12</c:v>
                </c:pt>
                <c:pt idx="99">
                  <c:v>13.5</c:v>
                </c:pt>
                <c:pt idx="100">
                  <c:v>11.850000000000001</c:v>
                </c:pt>
                <c:pt idx="101">
                  <c:v>10.649999999999999</c:v>
                </c:pt>
                <c:pt idx="102">
                  <c:v>13.350000000000001</c:v>
                </c:pt>
                <c:pt idx="103">
                  <c:v>12</c:v>
                </c:pt>
                <c:pt idx="104">
                  <c:v>8.25</c:v>
                </c:pt>
                <c:pt idx="105">
                  <c:v>11.25</c:v>
                </c:pt>
                <c:pt idx="106">
                  <c:v>8.6999999999999993</c:v>
                </c:pt>
                <c:pt idx="107">
                  <c:v>11.399999999999999</c:v>
                </c:pt>
                <c:pt idx="108">
                  <c:v>11.100000000000001</c:v>
                </c:pt>
                <c:pt idx="109">
                  <c:v>12.600000000000001</c:v>
                </c:pt>
                <c:pt idx="110">
                  <c:v>11.399999999999999</c:v>
                </c:pt>
                <c:pt idx="111">
                  <c:v>10.8</c:v>
                </c:pt>
                <c:pt idx="112">
                  <c:v>10.8</c:v>
                </c:pt>
                <c:pt idx="113">
                  <c:v>11.399999999999999</c:v>
                </c:pt>
                <c:pt idx="114">
                  <c:v>14.100000000000001</c:v>
                </c:pt>
                <c:pt idx="115">
                  <c:v>12.299999999999999</c:v>
                </c:pt>
                <c:pt idx="116">
                  <c:v>12.149999999999999</c:v>
                </c:pt>
                <c:pt idx="117">
                  <c:v>10.5</c:v>
                </c:pt>
                <c:pt idx="118">
                  <c:v>13.350000000000001</c:v>
                </c:pt>
                <c:pt idx="119">
                  <c:v>10.8</c:v>
                </c:pt>
                <c:pt idx="120">
                  <c:v>14.850000000000001</c:v>
                </c:pt>
                <c:pt idx="121">
                  <c:v>11.399999999999999</c:v>
                </c:pt>
                <c:pt idx="122">
                  <c:v>11.25</c:v>
                </c:pt>
                <c:pt idx="123">
                  <c:v>14.100000000000001</c:v>
                </c:pt>
                <c:pt idx="124">
                  <c:v>10.8</c:v>
                </c:pt>
                <c:pt idx="125">
                  <c:v>9.8999999999999986</c:v>
                </c:pt>
                <c:pt idx="126">
                  <c:v>11.399999999999999</c:v>
                </c:pt>
                <c:pt idx="127">
                  <c:v>10.649999999999999</c:v>
                </c:pt>
                <c:pt idx="128">
                  <c:v>11.25</c:v>
                </c:pt>
                <c:pt idx="129">
                  <c:v>10.649999999999999</c:v>
                </c:pt>
                <c:pt idx="130">
                  <c:v>9.3000000000000007</c:v>
                </c:pt>
                <c:pt idx="131">
                  <c:v>11.850000000000001</c:v>
                </c:pt>
                <c:pt idx="132">
                  <c:v>12</c:v>
                </c:pt>
                <c:pt idx="133">
                  <c:v>10.8</c:v>
                </c:pt>
                <c:pt idx="134">
                  <c:v>11.100000000000001</c:v>
                </c:pt>
                <c:pt idx="135">
                  <c:v>12.149999999999999</c:v>
                </c:pt>
                <c:pt idx="136">
                  <c:v>11.55</c:v>
                </c:pt>
                <c:pt idx="137">
                  <c:v>11.399999999999999</c:v>
                </c:pt>
                <c:pt idx="138">
                  <c:v>12.149999999999999</c:v>
                </c:pt>
                <c:pt idx="139">
                  <c:v>9.8999999999999986</c:v>
                </c:pt>
                <c:pt idx="140">
                  <c:v>11.850000000000001</c:v>
                </c:pt>
                <c:pt idx="141">
                  <c:v>14.25</c:v>
                </c:pt>
                <c:pt idx="142">
                  <c:v>11.850000000000001</c:v>
                </c:pt>
                <c:pt idx="143">
                  <c:v>10.8</c:v>
                </c:pt>
                <c:pt idx="144">
                  <c:v>12.75</c:v>
                </c:pt>
                <c:pt idx="145">
                  <c:v>12.299999999999999</c:v>
                </c:pt>
                <c:pt idx="146">
                  <c:v>11.55</c:v>
                </c:pt>
                <c:pt idx="147">
                  <c:v>12.149999999999999</c:v>
                </c:pt>
                <c:pt idx="148">
                  <c:v>10.5</c:v>
                </c:pt>
                <c:pt idx="149">
                  <c:v>11.399999999999999</c:v>
                </c:pt>
                <c:pt idx="150">
                  <c:v>11.850000000000001</c:v>
                </c:pt>
                <c:pt idx="151">
                  <c:v>13.200000000000001</c:v>
                </c:pt>
                <c:pt idx="152">
                  <c:v>12.600000000000001</c:v>
                </c:pt>
                <c:pt idx="153">
                  <c:v>9.75</c:v>
                </c:pt>
                <c:pt idx="154">
                  <c:v>14.850000000000001</c:v>
                </c:pt>
                <c:pt idx="155">
                  <c:v>13.200000000000001</c:v>
                </c:pt>
                <c:pt idx="156">
                  <c:v>10.8</c:v>
                </c:pt>
                <c:pt idx="157">
                  <c:v>12.75</c:v>
                </c:pt>
                <c:pt idx="158">
                  <c:v>10.350000000000001</c:v>
                </c:pt>
                <c:pt idx="159">
                  <c:v>10.8</c:v>
                </c:pt>
                <c:pt idx="160">
                  <c:v>10.050000000000001</c:v>
                </c:pt>
                <c:pt idx="161">
                  <c:v>10.649999999999999</c:v>
                </c:pt>
                <c:pt idx="162">
                  <c:v>13.200000000000001</c:v>
                </c:pt>
                <c:pt idx="163">
                  <c:v>10.649999999999999</c:v>
                </c:pt>
                <c:pt idx="164">
                  <c:v>11.55</c:v>
                </c:pt>
                <c:pt idx="165">
                  <c:v>12</c:v>
                </c:pt>
                <c:pt idx="166">
                  <c:v>11.399999999999999</c:v>
                </c:pt>
                <c:pt idx="167">
                  <c:v>11.850000000000001</c:v>
                </c:pt>
                <c:pt idx="168">
                  <c:v>9.75</c:v>
                </c:pt>
                <c:pt idx="169">
                  <c:v>10.649999999999999</c:v>
                </c:pt>
                <c:pt idx="170">
                  <c:v>12</c:v>
                </c:pt>
                <c:pt idx="171">
                  <c:v>11.399999999999999</c:v>
                </c:pt>
                <c:pt idx="172">
                  <c:v>11.55</c:v>
                </c:pt>
                <c:pt idx="173">
                  <c:v>12.899999999999999</c:v>
                </c:pt>
                <c:pt idx="174">
                  <c:v>9</c:v>
                </c:pt>
                <c:pt idx="175">
                  <c:v>11.100000000000001</c:v>
                </c:pt>
                <c:pt idx="176">
                  <c:v>9</c:v>
                </c:pt>
                <c:pt idx="177">
                  <c:v>12.299999999999999</c:v>
                </c:pt>
                <c:pt idx="178">
                  <c:v>12.149999999999999</c:v>
                </c:pt>
                <c:pt idx="179">
                  <c:v>12.299999999999999</c:v>
                </c:pt>
                <c:pt idx="180">
                  <c:v>12.600000000000001</c:v>
                </c:pt>
                <c:pt idx="181">
                  <c:v>11.399999999999999</c:v>
                </c:pt>
                <c:pt idx="182">
                  <c:v>10.649999999999999</c:v>
                </c:pt>
                <c:pt idx="183">
                  <c:v>13.200000000000001</c:v>
                </c:pt>
                <c:pt idx="184">
                  <c:v>11.25</c:v>
                </c:pt>
                <c:pt idx="185">
                  <c:v>13.200000000000001</c:v>
                </c:pt>
                <c:pt idx="186">
                  <c:v>10.649999999999999</c:v>
                </c:pt>
                <c:pt idx="187">
                  <c:v>11.399999999999999</c:v>
                </c:pt>
                <c:pt idx="188">
                  <c:v>10.649999999999999</c:v>
                </c:pt>
                <c:pt idx="189">
                  <c:v>12</c:v>
                </c:pt>
                <c:pt idx="190">
                  <c:v>9.1499999999999986</c:v>
                </c:pt>
                <c:pt idx="191">
                  <c:v>10.649999999999999</c:v>
                </c:pt>
                <c:pt idx="192">
                  <c:v>12</c:v>
                </c:pt>
                <c:pt idx="193">
                  <c:v>10.8</c:v>
                </c:pt>
                <c:pt idx="194">
                  <c:v>11.850000000000001</c:v>
                </c:pt>
                <c:pt idx="195">
                  <c:v>12.75</c:v>
                </c:pt>
                <c:pt idx="196">
                  <c:v>13.200000000000001</c:v>
                </c:pt>
                <c:pt idx="197">
                  <c:v>9.75</c:v>
                </c:pt>
                <c:pt idx="198">
                  <c:v>11.850000000000001</c:v>
                </c:pt>
                <c:pt idx="199">
                  <c:v>13.5</c:v>
                </c:pt>
              </c:numCache>
            </c:numRef>
          </c:yVal>
          <c:smooth val="0"/>
          <c:extLst>
            <c:ext xmlns:c16="http://schemas.microsoft.com/office/drawing/2014/chart" uri="{C3380CC4-5D6E-409C-BE32-E72D297353CC}">
              <c16:uniqueId val="{00000000-7F1D-214E-B48E-5589488CA322}"/>
            </c:ext>
          </c:extLst>
        </c:ser>
        <c:dLbls>
          <c:showLegendKey val="0"/>
          <c:showVal val="0"/>
          <c:showCatName val="0"/>
          <c:showSerName val="0"/>
          <c:showPercent val="0"/>
          <c:showBubbleSize val="0"/>
        </c:dLbls>
        <c:axId val="1337435216"/>
        <c:axId val="1337436928"/>
      </c:scatterChart>
      <c:valAx>
        <c:axId val="1337435216"/>
        <c:scaling>
          <c:orientation val="minMax"/>
        </c:scaling>
        <c:delete val="0"/>
        <c:axPos val="b"/>
        <c:majorGridlines>
          <c:spPr>
            <a:ln w="9525" cap="flat" cmpd="sng" algn="ctr">
              <a:solidFill>
                <a:schemeClr val="dk1">
                  <a:lumMod val="15000"/>
                  <a:lumOff val="8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dk1">
                        <a:lumMod val="50000"/>
                        <a:lumOff val="50000"/>
                      </a:schemeClr>
                    </a:solidFill>
                    <a:latin typeface="+mn-lt"/>
                    <a:ea typeface="+mn-ea"/>
                    <a:cs typeface="+mn-cs"/>
                  </a:defRPr>
                </a:pPr>
                <a:r>
                  <a:rPr lang="en-GB" sz="800" b="1" i="0" u="none" strike="noStrike" kern="1200" baseline="0">
                    <a:solidFill>
                      <a:sysClr val="windowText" lastClr="000000">
                        <a:lumMod val="50000"/>
                        <a:lumOff val="50000"/>
                      </a:sysClr>
                    </a:solidFill>
                  </a:rPr>
                  <a:t>Brand_Image </a:t>
                </a:r>
                <a:endParaRPr lang="en-GB"/>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50000"/>
                      <a:lumOff val="50000"/>
                    </a:schemeClr>
                  </a:solidFill>
                  <a:latin typeface="+mn-lt"/>
                  <a:ea typeface="+mn-ea"/>
                  <a:cs typeface="+mn-cs"/>
                </a:defRPr>
              </a:pPr>
              <a:endParaRPr lang="en-GB"/>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50000"/>
                    <a:lumOff val="50000"/>
                  </a:schemeClr>
                </a:solidFill>
                <a:latin typeface="+mn-lt"/>
                <a:ea typeface="+mn-ea"/>
                <a:cs typeface="+mn-cs"/>
              </a:defRPr>
            </a:pPr>
            <a:endParaRPr lang="en-US"/>
          </a:p>
        </c:txPr>
        <c:crossAx val="1337436928"/>
        <c:crosses val="autoZero"/>
        <c:crossBetween val="midCat"/>
      </c:valAx>
      <c:valAx>
        <c:axId val="1337436928"/>
        <c:scaling>
          <c:orientation val="minMax"/>
        </c:scaling>
        <c:delete val="0"/>
        <c:axPos val="l"/>
        <c:majorGridlines>
          <c:spPr>
            <a:ln w="9525" cap="flat" cmpd="sng" algn="ctr">
              <a:solidFill>
                <a:schemeClr val="dk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50000"/>
                        <a:lumOff val="50000"/>
                      </a:schemeClr>
                    </a:solidFill>
                    <a:latin typeface="+mn-lt"/>
                    <a:ea typeface="+mn-ea"/>
                    <a:cs typeface="+mn-cs"/>
                  </a:defRPr>
                </a:pPr>
                <a:r>
                  <a:rPr lang="en-GB" sz="900" b="1" i="0" u="none" strike="noStrike" kern="1200" baseline="0">
                    <a:solidFill>
                      <a:sysClr val="windowText" lastClr="000000">
                        <a:lumMod val="50000"/>
                        <a:lumOff val="50000"/>
                      </a:sysClr>
                    </a:solidFill>
                  </a:rPr>
                  <a:t>Order_Qty</a:t>
                </a:r>
                <a:endParaRPr lang="en-GB" sz="1000" b="1" i="0" u="none" strike="noStrike" kern="1200" baseline="0">
                  <a:solidFill>
                    <a:sysClr val="windowText" lastClr="000000">
                      <a:lumMod val="50000"/>
                      <a:lumOff val="50000"/>
                    </a:sysClr>
                  </a:solidFill>
                </a:endParaRP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50000"/>
                      <a:lumOff val="50000"/>
                    </a:schemeClr>
                  </a:solidFill>
                  <a:latin typeface="+mn-lt"/>
                  <a:ea typeface="+mn-ea"/>
                  <a:cs typeface="+mn-cs"/>
                </a:defRPr>
              </a:pPr>
              <a:endParaRPr lang="en-GB"/>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50000"/>
                    <a:lumOff val="50000"/>
                  </a:schemeClr>
                </a:solidFill>
                <a:latin typeface="+mn-lt"/>
                <a:ea typeface="+mn-ea"/>
                <a:cs typeface="+mn-cs"/>
              </a:defRPr>
            </a:pPr>
            <a:endParaRPr lang="en-US"/>
          </a:p>
        </c:txPr>
        <c:crossAx val="133743521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100000">
          <a:schemeClr val="lt1">
            <a:lumMod val="95000"/>
          </a:schemeClr>
        </a:gs>
        <a:gs pos="43000">
          <a:schemeClr val="lt1"/>
        </a:gs>
      </a:gsLst>
      <a:path path="circle">
        <a:fillToRect l="50000" t="50000" r="50000" b="50000"/>
      </a:path>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70" baseline="0">
                <a:solidFill>
                  <a:schemeClr val="dk1">
                    <a:lumMod val="50000"/>
                    <a:lumOff val="50000"/>
                  </a:schemeClr>
                </a:solidFill>
                <a:latin typeface="+mn-lt"/>
                <a:ea typeface="+mn-ea"/>
                <a:cs typeface="+mn-cs"/>
              </a:defRPr>
            </a:pPr>
            <a:r>
              <a:rPr lang="en-GB"/>
              <a:t>Comp_Pricing Vs. </a:t>
            </a:r>
            <a:r>
              <a:rPr lang="en-GB" sz="1600" b="0" i="0" u="none" strike="noStrike" kern="1200" spc="70" baseline="0">
                <a:solidFill>
                  <a:sysClr val="windowText" lastClr="000000">
                    <a:lumMod val="50000"/>
                    <a:lumOff val="50000"/>
                  </a:sysClr>
                </a:solidFill>
              </a:rPr>
              <a:t>Order Quantity</a:t>
            </a:r>
            <a:endParaRPr lang="en-GB"/>
          </a:p>
        </c:rich>
      </c:tx>
      <c:overlay val="0"/>
      <c:spPr>
        <a:noFill/>
        <a:ln>
          <a:noFill/>
        </a:ln>
        <a:effectLst/>
      </c:spPr>
      <c:txPr>
        <a:bodyPr rot="0" spcFirstLastPara="1" vertOverflow="ellipsis" vert="horz" wrap="square" anchor="ctr" anchorCtr="1"/>
        <a:lstStyle/>
        <a:p>
          <a:pPr>
            <a:defRPr sz="1600" b="0" i="0" u="none" strike="noStrike" kern="1200" spc="70" baseline="0">
              <a:solidFill>
                <a:schemeClr val="dk1">
                  <a:lumMod val="50000"/>
                  <a:lumOff val="50000"/>
                </a:schemeClr>
              </a:solidFill>
              <a:latin typeface="+mn-lt"/>
              <a:ea typeface="+mn-ea"/>
              <a:cs typeface="+mn-cs"/>
            </a:defRPr>
          </a:pPr>
          <a:endParaRPr lang="en-GB"/>
        </a:p>
      </c:txPr>
    </c:title>
    <c:autoTitleDeleted val="0"/>
    <c:plotArea>
      <c:layout/>
      <c:scatterChart>
        <c:scatterStyle val="lineMarker"/>
        <c:varyColors val="0"/>
        <c:ser>
          <c:idx val="0"/>
          <c:order val="0"/>
          <c:tx>
            <c:strRef>
              <c:f>'Task 1.1'!$Z$34</c:f>
              <c:strCache>
                <c:ptCount val="1"/>
                <c:pt idx="0">
                  <c:v>Order_Qty</c:v>
                </c:pt>
              </c:strCache>
            </c:strRef>
          </c:tx>
          <c:spPr>
            <a:ln w="25400">
              <a:noFill/>
            </a:ln>
            <a:effectLst/>
          </c:spPr>
          <c:marker>
            <c:symbol val="circle"/>
            <c:size val="4"/>
            <c:spPr>
              <a:solidFill>
                <a:schemeClr val="accent1"/>
              </a:solidFill>
              <a:ln w="9525" cap="flat" cmpd="sng" algn="ctr">
                <a:solidFill>
                  <a:schemeClr val="accent1"/>
                </a:solidFill>
                <a:round/>
              </a:ln>
              <a:effectLst/>
            </c:spPr>
          </c:marker>
          <c:trendline>
            <c:spPr>
              <a:ln w="25400" cap="rnd" cmpd="sng" algn="ctr">
                <a:solidFill>
                  <a:srgbClr val="FF0000"/>
                </a:solidFill>
                <a:prstDash val="dash"/>
                <a:round/>
              </a:ln>
              <a:effectLst/>
            </c:spPr>
            <c:trendlineType val="linear"/>
            <c:dispRSqr val="1"/>
            <c:dispEq val="1"/>
            <c:trendlineLbl>
              <c:layout>
                <c:manualLayout>
                  <c:x val="0.14101593402968091"/>
                  <c:y val="0.29344359098527445"/>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dk1">
                          <a:lumMod val="50000"/>
                          <a:lumOff val="50000"/>
                        </a:schemeClr>
                      </a:solidFill>
                      <a:latin typeface="+mn-lt"/>
                      <a:ea typeface="+mn-ea"/>
                      <a:cs typeface="+mn-cs"/>
                    </a:defRPr>
                  </a:pPr>
                  <a:endParaRPr lang="en-US"/>
                </a:p>
              </c:txPr>
            </c:trendlineLbl>
          </c:trendline>
          <c:xVal>
            <c:numRef>
              <c:f>'Task 1.1'!$Y$35:$Y$234</c:f>
              <c:numCache>
                <c:formatCode>0.0</c:formatCode>
                <c:ptCount val="200"/>
                <c:pt idx="0">
                  <c:v>4.8</c:v>
                </c:pt>
                <c:pt idx="1">
                  <c:v>6.7</c:v>
                </c:pt>
                <c:pt idx="2">
                  <c:v>8.4</c:v>
                </c:pt>
                <c:pt idx="3">
                  <c:v>7.2</c:v>
                </c:pt>
                <c:pt idx="4">
                  <c:v>8.1999999999999993</c:v>
                </c:pt>
                <c:pt idx="5">
                  <c:v>5.3</c:v>
                </c:pt>
                <c:pt idx="6">
                  <c:v>5.9</c:v>
                </c:pt>
                <c:pt idx="7">
                  <c:v>4.8</c:v>
                </c:pt>
                <c:pt idx="8">
                  <c:v>9</c:v>
                </c:pt>
                <c:pt idx="9">
                  <c:v>8</c:v>
                </c:pt>
                <c:pt idx="10">
                  <c:v>7.7</c:v>
                </c:pt>
                <c:pt idx="11">
                  <c:v>8.3000000000000007</c:v>
                </c:pt>
                <c:pt idx="12">
                  <c:v>8.6999999999999993</c:v>
                </c:pt>
                <c:pt idx="13">
                  <c:v>7.1</c:v>
                </c:pt>
                <c:pt idx="14">
                  <c:v>9</c:v>
                </c:pt>
                <c:pt idx="15">
                  <c:v>4.9000000000000004</c:v>
                </c:pt>
                <c:pt idx="16">
                  <c:v>8.5</c:v>
                </c:pt>
                <c:pt idx="17">
                  <c:v>6.2</c:v>
                </c:pt>
                <c:pt idx="18">
                  <c:v>6.6</c:v>
                </c:pt>
                <c:pt idx="19">
                  <c:v>6.2</c:v>
                </c:pt>
                <c:pt idx="20">
                  <c:v>6.8</c:v>
                </c:pt>
                <c:pt idx="21">
                  <c:v>6.3</c:v>
                </c:pt>
                <c:pt idx="22">
                  <c:v>8.1999999999999993</c:v>
                </c:pt>
                <c:pt idx="23">
                  <c:v>9.3000000000000007</c:v>
                </c:pt>
                <c:pt idx="24">
                  <c:v>5.3</c:v>
                </c:pt>
                <c:pt idx="25">
                  <c:v>6.8</c:v>
                </c:pt>
                <c:pt idx="26">
                  <c:v>6.2</c:v>
                </c:pt>
                <c:pt idx="27">
                  <c:v>5.2</c:v>
                </c:pt>
                <c:pt idx="28">
                  <c:v>8.1999999999999993</c:v>
                </c:pt>
                <c:pt idx="29">
                  <c:v>8</c:v>
                </c:pt>
                <c:pt idx="30">
                  <c:v>7.7</c:v>
                </c:pt>
                <c:pt idx="31">
                  <c:v>6.8</c:v>
                </c:pt>
                <c:pt idx="32">
                  <c:v>5.2</c:v>
                </c:pt>
                <c:pt idx="33">
                  <c:v>7.6</c:v>
                </c:pt>
                <c:pt idx="34">
                  <c:v>6.2</c:v>
                </c:pt>
                <c:pt idx="35">
                  <c:v>4.8</c:v>
                </c:pt>
                <c:pt idx="36">
                  <c:v>7.6</c:v>
                </c:pt>
                <c:pt idx="37">
                  <c:v>4.5</c:v>
                </c:pt>
                <c:pt idx="38">
                  <c:v>4.5</c:v>
                </c:pt>
                <c:pt idx="39">
                  <c:v>9.6999999999999993</c:v>
                </c:pt>
                <c:pt idx="40">
                  <c:v>5.8</c:v>
                </c:pt>
                <c:pt idx="41">
                  <c:v>7.6</c:v>
                </c:pt>
                <c:pt idx="42">
                  <c:v>6.7</c:v>
                </c:pt>
                <c:pt idx="43">
                  <c:v>10</c:v>
                </c:pt>
                <c:pt idx="44">
                  <c:v>8.1999999999999993</c:v>
                </c:pt>
                <c:pt idx="45">
                  <c:v>7.2</c:v>
                </c:pt>
                <c:pt idx="46">
                  <c:v>7.7</c:v>
                </c:pt>
                <c:pt idx="47">
                  <c:v>6</c:v>
                </c:pt>
                <c:pt idx="48">
                  <c:v>6.8</c:v>
                </c:pt>
                <c:pt idx="49">
                  <c:v>6.7</c:v>
                </c:pt>
                <c:pt idx="50">
                  <c:v>8.4</c:v>
                </c:pt>
                <c:pt idx="51">
                  <c:v>5.2</c:v>
                </c:pt>
                <c:pt idx="52">
                  <c:v>6.8</c:v>
                </c:pt>
                <c:pt idx="53">
                  <c:v>6.3</c:v>
                </c:pt>
                <c:pt idx="54">
                  <c:v>6.8</c:v>
                </c:pt>
                <c:pt idx="55">
                  <c:v>8.4</c:v>
                </c:pt>
                <c:pt idx="56">
                  <c:v>5.8</c:v>
                </c:pt>
                <c:pt idx="57">
                  <c:v>4.4000000000000004</c:v>
                </c:pt>
                <c:pt idx="58">
                  <c:v>8.6999999999999993</c:v>
                </c:pt>
                <c:pt idx="59">
                  <c:v>4.9000000000000004</c:v>
                </c:pt>
                <c:pt idx="60">
                  <c:v>8</c:v>
                </c:pt>
                <c:pt idx="61">
                  <c:v>6.7</c:v>
                </c:pt>
                <c:pt idx="62">
                  <c:v>6.8</c:v>
                </c:pt>
                <c:pt idx="63">
                  <c:v>4.4000000000000004</c:v>
                </c:pt>
                <c:pt idx="64">
                  <c:v>4.5</c:v>
                </c:pt>
                <c:pt idx="65">
                  <c:v>5.9</c:v>
                </c:pt>
                <c:pt idx="66">
                  <c:v>8.4</c:v>
                </c:pt>
                <c:pt idx="67">
                  <c:v>7.7</c:v>
                </c:pt>
                <c:pt idx="68">
                  <c:v>6.8</c:v>
                </c:pt>
                <c:pt idx="69">
                  <c:v>5.3</c:v>
                </c:pt>
                <c:pt idx="70">
                  <c:v>8.1999999999999993</c:v>
                </c:pt>
                <c:pt idx="71">
                  <c:v>9.9</c:v>
                </c:pt>
                <c:pt idx="72">
                  <c:v>3.8</c:v>
                </c:pt>
                <c:pt idx="73">
                  <c:v>4.8</c:v>
                </c:pt>
                <c:pt idx="74">
                  <c:v>7.3</c:v>
                </c:pt>
                <c:pt idx="75">
                  <c:v>9.1999999999999993</c:v>
                </c:pt>
                <c:pt idx="76">
                  <c:v>6</c:v>
                </c:pt>
                <c:pt idx="77">
                  <c:v>4.5999999999999996</c:v>
                </c:pt>
                <c:pt idx="78">
                  <c:v>3.8</c:v>
                </c:pt>
                <c:pt idx="79">
                  <c:v>7.3</c:v>
                </c:pt>
                <c:pt idx="80">
                  <c:v>7.2</c:v>
                </c:pt>
                <c:pt idx="81">
                  <c:v>6.3</c:v>
                </c:pt>
                <c:pt idx="82">
                  <c:v>8.1999999999999993</c:v>
                </c:pt>
                <c:pt idx="83">
                  <c:v>8.4</c:v>
                </c:pt>
                <c:pt idx="84">
                  <c:v>5.8</c:v>
                </c:pt>
                <c:pt idx="85">
                  <c:v>7.3</c:v>
                </c:pt>
                <c:pt idx="86">
                  <c:v>6.8</c:v>
                </c:pt>
                <c:pt idx="87">
                  <c:v>5.2</c:v>
                </c:pt>
                <c:pt idx="88">
                  <c:v>8.4</c:v>
                </c:pt>
                <c:pt idx="89">
                  <c:v>7.1</c:v>
                </c:pt>
                <c:pt idx="90">
                  <c:v>8.4</c:v>
                </c:pt>
                <c:pt idx="91">
                  <c:v>9</c:v>
                </c:pt>
                <c:pt idx="92">
                  <c:v>3.7</c:v>
                </c:pt>
                <c:pt idx="93">
                  <c:v>6.2</c:v>
                </c:pt>
                <c:pt idx="94">
                  <c:v>6.2</c:v>
                </c:pt>
                <c:pt idx="95">
                  <c:v>8.3000000000000007</c:v>
                </c:pt>
                <c:pt idx="96">
                  <c:v>7.1</c:v>
                </c:pt>
                <c:pt idx="97">
                  <c:v>8.4</c:v>
                </c:pt>
                <c:pt idx="98">
                  <c:v>5.4</c:v>
                </c:pt>
                <c:pt idx="99">
                  <c:v>6.3</c:v>
                </c:pt>
                <c:pt idx="100">
                  <c:v>9.1</c:v>
                </c:pt>
                <c:pt idx="101">
                  <c:v>8.4</c:v>
                </c:pt>
                <c:pt idx="102">
                  <c:v>7.4</c:v>
                </c:pt>
                <c:pt idx="103">
                  <c:v>5.8</c:v>
                </c:pt>
                <c:pt idx="104">
                  <c:v>8</c:v>
                </c:pt>
                <c:pt idx="105">
                  <c:v>7.4</c:v>
                </c:pt>
                <c:pt idx="106">
                  <c:v>7.6</c:v>
                </c:pt>
                <c:pt idx="107">
                  <c:v>4.7</c:v>
                </c:pt>
                <c:pt idx="108">
                  <c:v>7.4</c:v>
                </c:pt>
                <c:pt idx="109">
                  <c:v>7.4</c:v>
                </c:pt>
                <c:pt idx="110">
                  <c:v>8.9</c:v>
                </c:pt>
                <c:pt idx="111">
                  <c:v>4.9000000000000004</c:v>
                </c:pt>
                <c:pt idx="112">
                  <c:v>7.2</c:v>
                </c:pt>
                <c:pt idx="113">
                  <c:v>10</c:v>
                </c:pt>
                <c:pt idx="114">
                  <c:v>4.5</c:v>
                </c:pt>
                <c:pt idx="115">
                  <c:v>9.3000000000000007</c:v>
                </c:pt>
                <c:pt idx="116">
                  <c:v>8.8000000000000007</c:v>
                </c:pt>
                <c:pt idx="117">
                  <c:v>7.6</c:v>
                </c:pt>
                <c:pt idx="118">
                  <c:v>4.5999999999999996</c:v>
                </c:pt>
                <c:pt idx="119">
                  <c:v>8.9</c:v>
                </c:pt>
                <c:pt idx="120">
                  <c:v>4.5</c:v>
                </c:pt>
                <c:pt idx="121">
                  <c:v>7.8</c:v>
                </c:pt>
                <c:pt idx="122">
                  <c:v>5.2</c:v>
                </c:pt>
                <c:pt idx="123">
                  <c:v>7.4</c:v>
                </c:pt>
                <c:pt idx="124">
                  <c:v>8.8000000000000007</c:v>
                </c:pt>
                <c:pt idx="125">
                  <c:v>6.9</c:v>
                </c:pt>
                <c:pt idx="126">
                  <c:v>6.3</c:v>
                </c:pt>
                <c:pt idx="127">
                  <c:v>8.4</c:v>
                </c:pt>
                <c:pt idx="128">
                  <c:v>9.1</c:v>
                </c:pt>
                <c:pt idx="129">
                  <c:v>5.2</c:v>
                </c:pt>
                <c:pt idx="130">
                  <c:v>5.2</c:v>
                </c:pt>
                <c:pt idx="131">
                  <c:v>6</c:v>
                </c:pt>
                <c:pt idx="132">
                  <c:v>9.6999999999999993</c:v>
                </c:pt>
                <c:pt idx="133">
                  <c:v>7.8</c:v>
                </c:pt>
                <c:pt idx="134">
                  <c:v>7.9</c:v>
                </c:pt>
                <c:pt idx="135">
                  <c:v>3.7</c:v>
                </c:pt>
                <c:pt idx="136">
                  <c:v>5.9</c:v>
                </c:pt>
                <c:pt idx="137">
                  <c:v>5.3</c:v>
                </c:pt>
                <c:pt idx="138">
                  <c:v>4.7</c:v>
                </c:pt>
                <c:pt idx="139">
                  <c:v>8.1999999999999993</c:v>
                </c:pt>
                <c:pt idx="140">
                  <c:v>9.1</c:v>
                </c:pt>
                <c:pt idx="141">
                  <c:v>7.3</c:v>
                </c:pt>
                <c:pt idx="142">
                  <c:v>8.5</c:v>
                </c:pt>
                <c:pt idx="143">
                  <c:v>5.2</c:v>
                </c:pt>
                <c:pt idx="144">
                  <c:v>5.4</c:v>
                </c:pt>
                <c:pt idx="145">
                  <c:v>5.9</c:v>
                </c:pt>
                <c:pt idx="146">
                  <c:v>5.6</c:v>
                </c:pt>
                <c:pt idx="147">
                  <c:v>6.7</c:v>
                </c:pt>
                <c:pt idx="148">
                  <c:v>5</c:v>
                </c:pt>
                <c:pt idx="149">
                  <c:v>3.8</c:v>
                </c:pt>
                <c:pt idx="150">
                  <c:v>7.3</c:v>
                </c:pt>
                <c:pt idx="151">
                  <c:v>9.6</c:v>
                </c:pt>
                <c:pt idx="152">
                  <c:v>9.1</c:v>
                </c:pt>
                <c:pt idx="153">
                  <c:v>8.4</c:v>
                </c:pt>
                <c:pt idx="154">
                  <c:v>7.7</c:v>
                </c:pt>
                <c:pt idx="155">
                  <c:v>9.6</c:v>
                </c:pt>
                <c:pt idx="156">
                  <c:v>7.2</c:v>
                </c:pt>
                <c:pt idx="157">
                  <c:v>6.8</c:v>
                </c:pt>
                <c:pt idx="158">
                  <c:v>9.1999999999999993</c:v>
                </c:pt>
                <c:pt idx="159">
                  <c:v>7.6</c:v>
                </c:pt>
                <c:pt idx="160">
                  <c:v>8.4</c:v>
                </c:pt>
                <c:pt idx="161">
                  <c:v>3.8</c:v>
                </c:pt>
                <c:pt idx="162">
                  <c:v>8.4</c:v>
                </c:pt>
                <c:pt idx="163">
                  <c:v>5.2</c:v>
                </c:pt>
                <c:pt idx="164">
                  <c:v>6.9</c:v>
                </c:pt>
                <c:pt idx="165">
                  <c:v>6</c:v>
                </c:pt>
                <c:pt idx="166">
                  <c:v>7.7</c:v>
                </c:pt>
                <c:pt idx="167">
                  <c:v>8.6999999999999993</c:v>
                </c:pt>
                <c:pt idx="168">
                  <c:v>9.9</c:v>
                </c:pt>
                <c:pt idx="169">
                  <c:v>5</c:v>
                </c:pt>
                <c:pt idx="170">
                  <c:v>7.1</c:v>
                </c:pt>
                <c:pt idx="171">
                  <c:v>9</c:v>
                </c:pt>
                <c:pt idx="172">
                  <c:v>8.4</c:v>
                </c:pt>
                <c:pt idx="173">
                  <c:v>8.4</c:v>
                </c:pt>
                <c:pt idx="174">
                  <c:v>8.8000000000000007</c:v>
                </c:pt>
                <c:pt idx="175">
                  <c:v>8.4</c:v>
                </c:pt>
                <c:pt idx="176">
                  <c:v>8.1999999999999993</c:v>
                </c:pt>
                <c:pt idx="177">
                  <c:v>4.5</c:v>
                </c:pt>
                <c:pt idx="178">
                  <c:v>8.6999999999999993</c:v>
                </c:pt>
                <c:pt idx="179">
                  <c:v>6.3</c:v>
                </c:pt>
                <c:pt idx="180">
                  <c:v>6.8</c:v>
                </c:pt>
                <c:pt idx="181">
                  <c:v>8.8000000000000007</c:v>
                </c:pt>
                <c:pt idx="182">
                  <c:v>6.6</c:v>
                </c:pt>
                <c:pt idx="183">
                  <c:v>3.8</c:v>
                </c:pt>
                <c:pt idx="184">
                  <c:v>7.9</c:v>
                </c:pt>
                <c:pt idx="185">
                  <c:v>4.9000000000000004</c:v>
                </c:pt>
                <c:pt idx="186">
                  <c:v>8.1999999999999993</c:v>
                </c:pt>
                <c:pt idx="187">
                  <c:v>7.4</c:v>
                </c:pt>
                <c:pt idx="188">
                  <c:v>5.6</c:v>
                </c:pt>
                <c:pt idx="189">
                  <c:v>6.7</c:v>
                </c:pt>
                <c:pt idx="190">
                  <c:v>8.5</c:v>
                </c:pt>
                <c:pt idx="191">
                  <c:v>7.3</c:v>
                </c:pt>
                <c:pt idx="192">
                  <c:v>8.5</c:v>
                </c:pt>
                <c:pt idx="193">
                  <c:v>7.2</c:v>
                </c:pt>
                <c:pt idx="194">
                  <c:v>6.7</c:v>
                </c:pt>
                <c:pt idx="195">
                  <c:v>6.8</c:v>
                </c:pt>
                <c:pt idx="196">
                  <c:v>6.7</c:v>
                </c:pt>
                <c:pt idx="197">
                  <c:v>5.2</c:v>
                </c:pt>
                <c:pt idx="198">
                  <c:v>3.8</c:v>
                </c:pt>
                <c:pt idx="199">
                  <c:v>8.1999999999999993</c:v>
                </c:pt>
              </c:numCache>
            </c:numRef>
          </c:xVal>
          <c:yVal>
            <c:numRef>
              <c:f>'Task 1.1'!$Z$35:$Z$234</c:f>
              <c:numCache>
                <c:formatCode>0.0</c:formatCode>
                <c:ptCount val="200"/>
                <c:pt idx="0">
                  <c:v>10.5</c:v>
                </c:pt>
                <c:pt idx="1">
                  <c:v>11.850000000000001</c:v>
                </c:pt>
                <c:pt idx="2">
                  <c:v>10.050000000000001</c:v>
                </c:pt>
                <c:pt idx="3">
                  <c:v>9.8999999999999986</c:v>
                </c:pt>
                <c:pt idx="4">
                  <c:v>10.649999999999999</c:v>
                </c:pt>
                <c:pt idx="5">
                  <c:v>12.149999999999999</c:v>
                </c:pt>
                <c:pt idx="6">
                  <c:v>12.600000000000001</c:v>
                </c:pt>
                <c:pt idx="7">
                  <c:v>10.8</c:v>
                </c:pt>
                <c:pt idx="8">
                  <c:v>8.3999999999999986</c:v>
                </c:pt>
                <c:pt idx="9">
                  <c:v>10.350000000000001</c:v>
                </c:pt>
                <c:pt idx="10">
                  <c:v>13.950000000000001</c:v>
                </c:pt>
                <c:pt idx="11">
                  <c:v>11.100000000000001</c:v>
                </c:pt>
                <c:pt idx="12">
                  <c:v>13.5</c:v>
                </c:pt>
                <c:pt idx="13">
                  <c:v>10.5</c:v>
                </c:pt>
                <c:pt idx="14">
                  <c:v>9.3000000000000007</c:v>
                </c:pt>
                <c:pt idx="15">
                  <c:v>13.350000000000001</c:v>
                </c:pt>
                <c:pt idx="16">
                  <c:v>6.4499999999999993</c:v>
                </c:pt>
                <c:pt idx="17">
                  <c:v>12.899999999999999</c:v>
                </c:pt>
                <c:pt idx="18">
                  <c:v>9.3000000000000007</c:v>
                </c:pt>
                <c:pt idx="19">
                  <c:v>12.149999999999999</c:v>
                </c:pt>
                <c:pt idx="20">
                  <c:v>13.5</c:v>
                </c:pt>
                <c:pt idx="21">
                  <c:v>10.050000000000001</c:v>
                </c:pt>
                <c:pt idx="22">
                  <c:v>8.6999999999999993</c:v>
                </c:pt>
                <c:pt idx="23">
                  <c:v>11.100000000000001</c:v>
                </c:pt>
                <c:pt idx="24">
                  <c:v>11.25</c:v>
                </c:pt>
                <c:pt idx="25">
                  <c:v>14.700000000000001</c:v>
                </c:pt>
                <c:pt idx="26">
                  <c:v>11.55</c:v>
                </c:pt>
                <c:pt idx="27">
                  <c:v>10.050000000000001</c:v>
                </c:pt>
                <c:pt idx="28">
                  <c:v>12</c:v>
                </c:pt>
                <c:pt idx="29">
                  <c:v>11.100000000000001</c:v>
                </c:pt>
                <c:pt idx="30">
                  <c:v>10.350000000000001</c:v>
                </c:pt>
                <c:pt idx="31">
                  <c:v>12.600000000000001</c:v>
                </c:pt>
                <c:pt idx="32">
                  <c:v>12.600000000000001</c:v>
                </c:pt>
                <c:pt idx="33">
                  <c:v>12.600000000000001</c:v>
                </c:pt>
                <c:pt idx="34">
                  <c:v>10.8</c:v>
                </c:pt>
                <c:pt idx="35">
                  <c:v>11.850000000000001</c:v>
                </c:pt>
                <c:pt idx="36">
                  <c:v>11.850000000000001</c:v>
                </c:pt>
                <c:pt idx="37">
                  <c:v>12</c:v>
                </c:pt>
                <c:pt idx="38">
                  <c:v>13.5</c:v>
                </c:pt>
                <c:pt idx="39">
                  <c:v>10.5</c:v>
                </c:pt>
                <c:pt idx="40">
                  <c:v>10.8</c:v>
                </c:pt>
                <c:pt idx="41">
                  <c:v>13.5</c:v>
                </c:pt>
                <c:pt idx="42">
                  <c:v>11.850000000000001</c:v>
                </c:pt>
                <c:pt idx="43">
                  <c:v>9.75</c:v>
                </c:pt>
                <c:pt idx="44">
                  <c:v>11.399999999999999</c:v>
                </c:pt>
                <c:pt idx="45">
                  <c:v>10.649999999999999</c:v>
                </c:pt>
                <c:pt idx="46">
                  <c:v>9.1499999999999986</c:v>
                </c:pt>
                <c:pt idx="47">
                  <c:v>11.399999999999999</c:v>
                </c:pt>
                <c:pt idx="48">
                  <c:v>12.600000000000001</c:v>
                </c:pt>
                <c:pt idx="49">
                  <c:v>11.25</c:v>
                </c:pt>
                <c:pt idx="50">
                  <c:v>12</c:v>
                </c:pt>
                <c:pt idx="51">
                  <c:v>11.100000000000001</c:v>
                </c:pt>
                <c:pt idx="52">
                  <c:v>11.850000000000001</c:v>
                </c:pt>
                <c:pt idx="53">
                  <c:v>13.950000000000001</c:v>
                </c:pt>
                <c:pt idx="54">
                  <c:v>12.899999999999999</c:v>
                </c:pt>
                <c:pt idx="55">
                  <c:v>10.5</c:v>
                </c:pt>
                <c:pt idx="56">
                  <c:v>12.299999999999999</c:v>
                </c:pt>
                <c:pt idx="57">
                  <c:v>12.600000000000001</c:v>
                </c:pt>
                <c:pt idx="58">
                  <c:v>13.350000000000001</c:v>
                </c:pt>
                <c:pt idx="59">
                  <c:v>10.649999999999999</c:v>
                </c:pt>
                <c:pt idx="60">
                  <c:v>11.25</c:v>
                </c:pt>
                <c:pt idx="61">
                  <c:v>12.149999999999999</c:v>
                </c:pt>
                <c:pt idx="62">
                  <c:v>10.8</c:v>
                </c:pt>
                <c:pt idx="63">
                  <c:v>11.25</c:v>
                </c:pt>
                <c:pt idx="64">
                  <c:v>13.950000000000001</c:v>
                </c:pt>
                <c:pt idx="65">
                  <c:v>12.600000000000001</c:v>
                </c:pt>
                <c:pt idx="66">
                  <c:v>12.299999999999999</c:v>
                </c:pt>
                <c:pt idx="67">
                  <c:v>9.3000000000000007</c:v>
                </c:pt>
                <c:pt idx="68">
                  <c:v>11.100000000000001</c:v>
                </c:pt>
                <c:pt idx="69">
                  <c:v>12.299999999999999</c:v>
                </c:pt>
                <c:pt idx="70">
                  <c:v>11.55</c:v>
                </c:pt>
                <c:pt idx="71">
                  <c:v>11.100000000000001</c:v>
                </c:pt>
                <c:pt idx="72">
                  <c:v>12</c:v>
                </c:pt>
                <c:pt idx="73">
                  <c:v>11.25</c:v>
                </c:pt>
                <c:pt idx="74">
                  <c:v>12.600000000000001</c:v>
                </c:pt>
                <c:pt idx="75">
                  <c:v>11.399999999999999</c:v>
                </c:pt>
                <c:pt idx="76">
                  <c:v>12.299999999999999</c:v>
                </c:pt>
                <c:pt idx="77">
                  <c:v>12.149999999999999</c:v>
                </c:pt>
                <c:pt idx="78">
                  <c:v>10.5</c:v>
                </c:pt>
                <c:pt idx="79">
                  <c:v>9.8999999999999986</c:v>
                </c:pt>
                <c:pt idx="80">
                  <c:v>10.649999999999999</c:v>
                </c:pt>
                <c:pt idx="81">
                  <c:v>12.75</c:v>
                </c:pt>
                <c:pt idx="82">
                  <c:v>9</c:v>
                </c:pt>
                <c:pt idx="83">
                  <c:v>9.75</c:v>
                </c:pt>
                <c:pt idx="84">
                  <c:v>10.050000000000001</c:v>
                </c:pt>
                <c:pt idx="85">
                  <c:v>12.299999999999999</c:v>
                </c:pt>
                <c:pt idx="86">
                  <c:v>12</c:v>
                </c:pt>
                <c:pt idx="87">
                  <c:v>12.149999999999999</c:v>
                </c:pt>
                <c:pt idx="88">
                  <c:v>11.55</c:v>
                </c:pt>
                <c:pt idx="89">
                  <c:v>12.299999999999999</c:v>
                </c:pt>
                <c:pt idx="90">
                  <c:v>10.050000000000001</c:v>
                </c:pt>
                <c:pt idx="91">
                  <c:v>10.8</c:v>
                </c:pt>
                <c:pt idx="92">
                  <c:v>12</c:v>
                </c:pt>
                <c:pt idx="93">
                  <c:v>12</c:v>
                </c:pt>
                <c:pt idx="94">
                  <c:v>9.3000000000000007</c:v>
                </c:pt>
                <c:pt idx="95">
                  <c:v>12.299999999999999</c:v>
                </c:pt>
                <c:pt idx="96">
                  <c:v>12.899999999999999</c:v>
                </c:pt>
                <c:pt idx="97">
                  <c:v>9.75</c:v>
                </c:pt>
                <c:pt idx="98">
                  <c:v>12</c:v>
                </c:pt>
                <c:pt idx="99">
                  <c:v>13.5</c:v>
                </c:pt>
                <c:pt idx="100">
                  <c:v>11.850000000000001</c:v>
                </c:pt>
                <c:pt idx="101">
                  <c:v>10.649999999999999</c:v>
                </c:pt>
                <c:pt idx="102">
                  <c:v>13.350000000000001</c:v>
                </c:pt>
                <c:pt idx="103">
                  <c:v>12</c:v>
                </c:pt>
                <c:pt idx="104">
                  <c:v>8.25</c:v>
                </c:pt>
                <c:pt idx="105">
                  <c:v>11.25</c:v>
                </c:pt>
                <c:pt idx="106">
                  <c:v>8.6999999999999993</c:v>
                </c:pt>
                <c:pt idx="107">
                  <c:v>11.399999999999999</c:v>
                </c:pt>
                <c:pt idx="108">
                  <c:v>11.100000000000001</c:v>
                </c:pt>
                <c:pt idx="109">
                  <c:v>12.600000000000001</c:v>
                </c:pt>
                <c:pt idx="110">
                  <c:v>11.399999999999999</c:v>
                </c:pt>
                <c:pt idx="111">
                  <c:v>10.8</c:v>
                </c:pt>
                <c:pt idx="112">
                  <c:v>10.8</c:v>
                </c:pt>
                <c:pt idx="113">
                  <c:v>11.399999999999999</c:v>
                </c:pt>
                <c:pt idx="114">
                  <c:v>14.100000000000001</c:v>
                </c:pt>
                <c:pt idx="115">
                  <c:v>12.299999999999999</c:v>
                </c:pt>
                <c:pt idx="116">
                  <c:v>12.149999999999999</c:v>
                </c:pt>
                <c:pt idx="117">
                  <c:v>10.5</c:v>
                </c:pt>
                <c:pt idx="118">
                  <c:v>13.350000000000001</c:v>
                </c:pt>
                <c:pt idx="119">
                  <c:v>10.8</c:v>
                </c:pt>
                <c:pt idx="120">
                  <c:v>14.850000000000001</c:v>
                </c:pt>
                <c:pt idx="121">
                  <c:v>11.399999999999999</c:v>
                </c:pt>
                <c:pt idx="122">
                  <c:v>11.25</c:v>
                </c:pt>
                <c:pt idx="123">
                  <c:v>14.100000000000001</c:v>
                </c:pt>
                <c:pt idx="124">
                  <c:v>10.8</c:v>
                </c:pt>
                <c:pt idx="125">
                  <c:v>9.8999999999999986</c:v>
                </c:pt>
                <c:pt idx="126">
                  <c:v>11.399999999999999</c:v>
                </c:pt>
                <c:pt idx="127">
                  <c:v>10.649999999999999</c:v>
                </c:pt>
                <c:pt idx="128">
                  <c:v>11.25</c:v>
                </c:pt>
                <c:pt idx="129">
                  <c:v>10.649999999999999</c:v>
                </c:pt>
                <c:pt idx="130">
                  <c:v>9.3000000000000007</c:v>
                </c:pt>
                <c:pt idx="131">
                  <c:v>11.850000000000001</c:v>
                </c:pt>
                <c:pt idx="132">
                  <c:v>12</c:v>
                </c:pt>
                <c:pt idx="133">
                  <c:v>10.8</c:v>
                </c:pt>
                <c:pt idx="134">
                  <c:v>11.100000000000001</c:v>
                </c:pt>
                <c:pt idx="135">
                  <c:v>12.149999999999999</c:v>
                </c:pt>
                <c:pt idx="136">
                  <c:v>11.55</c:v>
                </c:pt>
                <c:pt idx="137">
                  <c:v>11.399999999999999</c:v>
                </c:pt>
                <c:pt idx="138">
                  <c:v>12.149999999999999</c:v>
                </c:pt>
                <c:pt idx="139">
                  <c:v>9.8999999999999986</c:v>
                </c:pt>
                <c:pt idx="140">
                  <c:v>11.850000000000001</c:v>
                </c:pt>
                <c:pt idx="141">
                  <c:v>14.25</c:v>
                </c:pt>
                <c:pt idx="142">
                  <c:v>11.850000000000001</c:v>
                </c:pt>
                <c:pt idx="143">
                  <c:v>10.8</c:v>
                </c:pt>
                <c:pt idx="144">
                  <c:v>12.75</c:v>
                </c:pt>
                <c:pt idx="145">
                  <c:v>12.299999999999999</c:v>
                </c:pt>
                <c:pt idx="146">
                  <c:v>11.55</c:v>
                </c:pt>
                <c:pt idx="147">
                  <c:v>12.149999999999999</c:v>
                </c:pt>
                <c:pt idx="148">
                  <c:v>10.5</c:v>
                </c:pt>
                <c:pt idx="149">
                  <c:v>11.399999999999999</c:v>
                </c:pt>
                <c:pt idx="150">
                  <c:v>11.850000000000001</c:v>
                </c:pt>
                <c:pt idx="151">
                  <c:v>13.200000000000001</c:v>
                </c:pt>
                <c:pt idx="152">
                  <c:v>12.600000000000001</c:v>
                </c:pt>
                <c:pt idx="153">
                  <c:v>9.75</c:v>
                </c:pt>
                <c:pt idx="154">
                  <c:v>14.850000000000001</c:v>
                </c:pt>
                <c:pt idx="155">
                  <c:v>13.200000000000001</c:v>
                </c:pt>
                <c:pt idx="156">
                  <c:v>10.8</c:v>
                </c:pt>
                <c:pt idx="157">
                  <c:v>12.75</c:v>
                </c:pt>
                <c:pt idx="158">
                  <c:v>10.350000000000001</c:v>
                </c:pt>
                <c:pt idx="159">
                  <c:v>10.8</c:v>
                </c:pt>
                <c:pt idx="160">
                  <c:v>10.050000000000001</c:v>
                </c:pt>
                <c:pt idx="161">
                  <c:v>10.649999999999999</c:v>
                </c:pt>
                <c:pt idx="162">
                  <c:v>13.200000000000001</c:v>
                </c:pt>
                <c:pt idx="163">
                  <c:v>10.649999999999999</c:v>
                </c:pt>
                <c:pt idx="164">
                  <c:v>11.55</c:v>
                </c:pt>
                <c:pt idx="165">
                  <c:v>12</c:v>
                </c:pt>
                <c:pt idx="166">
                  <c:v>11.399999999999999</c:v>
                </c:pt>
                <c:pt idx="167">
                  <c:v>11.850000000000001</c:v>
                </c:pt>
                <c:pt idx="168">
                  <c:v>9.75</c:v>
                </c:pt>
                <c:pt idx="169">
                  <c:v>10.649999999999999</c:v>
                </c:pt>
                <c:pt idx="170">
                  <c:v>12</c:v>
                </c:pt>
                <c:pt idx="171">
                  <c:v>11.399999999999999</c:v>
                </c:pt>
                <c:pt idx="172">
                  <c:v>11.55</c:v>
                </c:pt>
                <c:pt idx="173">
                  <c:v>12.899999999999999</c:v>
                </c:pt>
                <c:pt idx="174">
                  <c:v>9</c:v>
                </c:pt>
                <c:pt idx="175">
                  <c:v>11.100000000000001</c:v>
                </c:pt>
                <c:pt idx="176">
                  <c:v>9</c:v>
                </c:pt>
                <c:pt idx="177">
                  <c:v>12.299999999999999</c:v>
                </c:pt>
                <c:pt idx="178">
                  <c:v>12.149999999999999</c:v>
                </c:pt>
                <c:pt idx="179">
                  <c:v>12.299999999999999</c:v>
                </c:pt>
                <c:pt idx="180">
                  <c:v>12.600000000000001</c:v>
                </c:pt>
                <c:pt idx="181">
                  <c:v>11.399999999999999</c:v>
                </c:pt>
                <c:pt idx="182">
                  <c:v>10.649999999999999</c:v>
                </c:pt>
                <c:pt idx="183">
                  <c:v>13.200000000000001</c:v>
                </c:pt>
                <c:pt idx="184">
                  <c:v>11.25</c:v>
                </c:pt>
                <c:pt idx="185">
                  <c:v>13.200000000000001</c:v>
                </c:pt>
                <c:pt idx="186">
                  <c:v>10.649999999999999</c:v>
                </c:pt>
                <c:pt idx="187">
                  <c:v>11.399999999999999</c:v>
                </c:pt>
                <c:pt idx="188">
                  <c:v>10.649999999999999</c:v>
                </c:pt>
                <c:pt idx="189">
                  <c:v>12</c:v>
                </c:pt>
                <c:pt idx="190">
                  <c:v>9.1499999999999986</c:v>
                </c:pt>
                <c:pt idx="191">
                  <c:v>10.649999999999999</c:v>
                </c:pt>
                <c:pt idx="192">
                  <c:v>12</c:v>
                </c:pt>
                <c:pt idx="193">
                  <c:v>10.8</c:v>
                </c:pt>
                <c:pt idx="194">
                  <c:v>11.850000000000001</c:v>
                </c:pt>
                <c:pt idx="195">
                  <c:v>12.75</c:v>
                </c:pt>
                <c:pt idx="196">
                  <c:v>13.200000000000001</c:v>
                </c:pt>
                <c:pt idx="197">
                  <c:v>9.75</c:v>
                </c:pt>
                <c:pt idx="198">
                  <c:v>11.850000000000001</c:v>
                </c:pt>
                <c:pt idx="199">
                  <c:v>13.5</c:v>
                </c:pt>
              </c:numCache>
            </c:numRef>
          </c:yVal>
          <c:smooth val="0"/>
          <c:extLst>
            <c:ext xmlns:c16="http://schemas.microsoft.com/office/drawing/2014/chart" uri="{C3380CC4-5D6E-409C-BE32-E72D297353CC}">
              <c16:uniqueId val="{00000000-ED21-874A-A527-1E13FAFAE5B9}"/>
            </c:ext>
          </c:extLst>
        </c:ser>
        <c:dLbls>
          <c:showLegendKey val="0"/>
          <c:showVal val="0"/>
          <c:showCatName val="0"/>
          <c:showSerName val="0"/>
          <c:showPercent val="0"/>
          <c:showBubbleSize val="0"/>
        </c:dLbls>
        <c:axId val="1511193312"/>
        <c:axId val="1511195024"/>
      </c:scatterChart>
      <c:valAx>
        <c:axId val="1511193312"/>
        <c:scaling>
          <c:orientation val="minMax"/>
        </c:scaling>
        <c:delete val="0"/>
        <c:axPos val="b"/>
        <c:majorGridlines>
          <c:spPr>
            <a:ln w="9525" cap="flat" cmpd="sng" algn="ctr">
              <a:solidFill>
                <a:schemeClr val="dk1">
                  <a:lumMod val="15000"/>
                  <a:lumOff val="8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dk1">
                        <a:lumMod val="50000"/>
                        <a:lumOff val="50000"/>
                      </a:schemeClr>
                    </a:solidFill>
                    <a:latin typeface="+mn-lt"/>
                    <a:ea typeface="+mn-ea"/>
                    <a:cs typeface="+mn-cs"/>
                  </a:defRPr>
                </a:pPr>
                <a:r>
                  <a:rPr lang="en-GB" sz="800" b="1" i="0" u="none" strike="noStrike" kern="1200" baseline="0">
                    <a:solidFill>
                      <a:sysClr val="windowText" lastClr="000000">
                        <a:lumMod val="50000"/>
                        <a:lumOff val="50000"/>
                      </a:sysClr>
                    </a:solidFill>
                  </a:rPr>
                  <a:t>Comp_Pricing </a:t>
                </a:r>
                <a:endParaRPr lang="en-GB"/>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50000"/>
                      <a:lumOff val="50000"/>
                    </a:schemeClr>
                  </a:solidFill>
                  <a:latin typeface="+mn-lt"/>
                  <a:ea typeface="+mn-ea"/>
                  <a:cs typeface="+mn-cs"/>
                </a:defRPr>
              </a:pPr>
              <a:endParaRPr lang="en-GB"/>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50000"/>
                    <a:lumOff val="50000"/>
                  </a:schemeClr>
                </a:solidFill>
                <a:latin typeface="+mn-lt"/>
                <a:ea typeface="+mn-ea"/>
                <a:cs typeface="+mn-cs"/>
              </a:defRPr>
            </a:pPr>
            <a:endParaRPr lang="en-US"/>
          </a:p>
        </c:txPr>
        <c:crossAx val="1511195024"/>
        <c:crosses val="autoZero"/>
        <c:crossBetween val="midCat"/>
      </c:valAx>
      <c:valAx>
        <c:axId val="1511195024"/>
        <c:scaling>
          <c:orientation val="minMax"/>
        </c:scaling>
        <c:delete val="0"/>
        <c:axPos val="l"/>
        <c:majorGridlines>
          <c:spPr>
            <a:ln w="9525" cap="flat" cmpd="sng" algn="ctr">
              <a:solidFill>
                <a:schemeClr val="dk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50000"/>
                        <a:lumOff val="50000"/>
                      </a:schemeClr>
                    </a:solidFill>
                    <a:latin typeface="+mn-lt"/>
                    <a:ea typeface="+mn-ea"/>
                    <a:cs typeface="+mn-cs"/>
                  </a:defRPr>
                </a:pPr>
                <a:r>
                  <a:rPr lang="en-GB" sz="900" b="1" i="0" u="none" strike="noStrike" kern="1200" baseline="0">
                    <a:solidFill>
                      <a:sysClr val="windowText" lastClr="000000">
                        <a:lumMod val="50000"/>
                        <a:lumOff val="50000"/>
                      </a:sysClr>
                    </a:solidFill>
                  </a:rPr>
                  <a:t>Order_Qty</a:t>
                </a:r>
                <a:endParaRPr lang="en-GB" sz="1000" b="1" i="0" u="none" strike="noStrike" kern="1200" baseline="0">
                  <a:solidFill>
                    <a:sysClr val="windowText" lastClr="000000">
                      <a:lumMod val="50000"/>
                      <a:lumOff val="50000"/>
                    </a:sysClr>
                  </a:solidFill>
                </a:endParaRP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50000"/>
                      <a:lumOff val="50000"/>
                    </a:schemeClr>
                  </a:solidFill>
                  <a:latin typeface="+mn-lt"/>
                  <a:ea typeface="+mn-ea"/>
                  <a:cs typeface="+mn-cs"/>
                </a:defRPr>
              </a:pPr>
              <a:endParaRPr lang="en-GB"/>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50000"/>
                    <a:lumOff val="50000"/>
                  </a:schemeClr>
                </a:solidFill>
                <a:latin typeface="+mn-lt"/>
                <a:ea typeface="+mn-ea"/>
                <a:cs typeface="+mn-cs"/>
              </a:defRPr>
            </a:pPr>
            <a:endParaRPr lang="en-US"/>
          </a:p>
        </c:txPr>
        <c:crossAx val="1511193312"/>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100000">
          <a:schemeClr val="lt1">
            <a:lumMod val="95000"/>
          </a:schemeClr>
        </a:gs>
        <a:gs pos="43000">
          <a:schemeClr val="lt1"/>
        </a:gs>
      </a:gsLst>
      <a:path path="circle">
        <a:fillToRect l="50000" t="50000" r="50000" b="50000"/>
      </a:path>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70" baseline="0">
                <a:solidFill>
                  <a:schemeClr val="dk1">
                    <a:lumMod val="50000"/>
                    <a:lumOff val="50000"/>
                  </a:schemeClr>
                </a:solidFill>
                <a:latin typeface="+mn-lt"/>
                <a:ea typeface="+mn-ea"/>
                <a:cs typeface="+mn-cs"/>
              </a:defRPr>
            </a:pPr>
            <a:r>
              <a:rPr lang="en-GB"/>
              <a:t>Order_Fulfilled Vs. </a:t>
            </a:r>
            <a:r>
              <a:rPr lang="en-GB" sz="1600" b="0" i="0" u="none" strike="noStrike" kern="1200" spc="70" baseline="0">
                <a:solidFill>
                  <a:sysClr val="windowText" lastClr="000000">
                    <a:lumMod val="50000"/>
                    <a:lumOff val="50000"/>
                  </a:sysClr>
                </a:solidFill>
              </a:rPr>
              <a:t>Order Quantity</a:t>
            </a:r>
            <a:endParaRPr lang="en-GB"/>
          </a:p>
        </c:rich>
      </c:tx>
      <c:overlay val="0"/>
      <c:spPr>
        <a:noFill/>
        <a:ln>
          <a:noFill/>
        </a:ln>
        <a:effectLst/>
      </c:spPr>
      <c:txPr>
        <a:bodyPr rot="0" spcFirstLastPara="1" vertOverflow="ellipsis" vert="horz" wrap="square" anchor="ctr" anchorCtr="1"/>
        <a:lstStyle/>
        <a:p>
          <a:pPr>
            <a:defRPr sz="1600" b="0" i="0" u="none" strike="noStrike" kern="1200" spc="70" baseline="0">
              <a:solidFill>
                <a:schemeClr val="dk1">
                  <a:lumMod val="50000"/>
                  <a:lumOff val="50000"/>
                </a:schemeClr>
              </a:solidFill>
              <a:latin typeface="+mn-lt"/>
              <a:ea typeface="+mn-ea"/>
              <a:cs typeface="+mn-cs"/>
            </a:defRPr>
          </a:pPr>
          <a:endParaRPr lang="en-GB"/>
        </a:p>
      </c:txPr>
    </c:title>
    <c:autoTitleDeleted val="0"/>
    <c:plotArea>
      <c:layout/>
      <c:scatterChart>
        <c:scatterStyle val="lineMarker"/>
        <c:varyColors val="0"/>
        <c:ser>
          <c:idx val="0"/>
          <c:order val="0"/>
          <c:tx>
            <c:strRef>
              <c:f>'Task 1.1'!$AC$34</c:f>
              <c:strCache>
                <c:ptCount val="1"/>
                <c:pt idx="0">
                  <c:v>Order_Qty</c:v>
                </c:pt>
              </c:strCache>
            </c:strRef>
          </c:tx>
          <c:spPr>
            <a:ln w="25400">
              <a:noFill/>
            </a:ln>
            <a:effectLst/>
          </c:spPr>
          <c:marker>
            <c:symbol val="circle"/>
            <c:size val="4"/>
            <c:spPr>
              <a:solidFill>
                <a:schemeClr val="accent1"/>
              </a:solidFill>
              <a:ln w="9525" cap="flat" cmpd="sng" algn="ctr">
                <a:solidFill>
                  <a:schemeClr val="accent1"/>
                </a:solidFill>
                <a:round/>
              </a:ln>
              <a:effectLst/>
            </c:spPr>
          </c:marker>
          <c:trendline>
            <c:spPr>
              <a:ln w="25400" cap="rnd" cmpd="sng" algn="ctr">
                <a:solidFill>
                  <a:srgbClr val="FF0000"/>
                </a:solidFill>
                <a:prstDash val="dash"/>
                <a:round/>
              </a:ln>
              <a:effectLst/>
            </c:spPr>
            <c:trendlineType val="linear"/>
            <c:dispRSqr val="1"/>
            <c:dispEq val="1"/>
            <c:trendlineLbl>
              <c:layout>
                <c:manualLayout>
                  <c:x val="0.1026292793048806"/>
                  <c:y val="0.35046183018508126"/>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dk1">
                          <a:lumMod val="50000"/>
                          <a:lumOff val="50000"/>
                        </a:schemeClr>
                      </a:solidFill>
                      <a:latin typeface="+mn-lt"/>
                      <a:ea typeface="+mn-ea"/>
                      <a:cs typeface="+mn-cs"/>
                    </a:defRPr>
                  </a:pPr>
                  <a:endParaRPr lang="en-US"/>
                </a:p>
              </c:txPr>
            </c:trendlineLbl>
          </c:trendline>
          <c:xVal>
            <c:numRef>
              <c:f>'Task 1.1'!$AB$35:$AB$234</c:f>
              <c:numCache>
                <c:formatCode>0.0</c:formatCode>
                <c:ptCount val="200"/>
                <c:pt idx="0">
                  <c:v>5.3</c:v>
                </c:pt>
                <c:pt idx="1">
                  <c:v>4.8</c:v>
                </c:pt>
                <c:pt idx="2">
                  <c:v>2.5</c:v>
                </c:pt>
                <c:pt idx="3">
                  <c:v>3.2</c:v>
                </c:pt>
                <c:pt idx="4">
                  <c:v>6.5</c:v>
                </c:pt>
                <c:pt idx="5">
                  <c:v>4.0999999999999996</c:v>
                </c:pt>
                <c:pt idx="6">
                  <c:v>4.9000000000000004</c:v>
                </c:pt>
                <c:pt idx="7">
                  <c:v>5.7</c:v>
                </c:pt>
                <c:pt idx="8">
                  <c:v>4.3</c:v>
                </c:pt>
                <c:pt idx="9">
                  <c:v>3.3</c:v>
                </c:pt>
                <c:pt idx="10">
                  <c:v>4.4000000000000004</c:v>
                </c:pt>
                <c:pt idx="11">
                  <c:v>4.5999999999999996</c:v>
                </c:pt>
                <c:pt idx="12">
                  <c:v>4.7</c:v>
                </c:pt>
                <c:pt idx="13">
                  <c:v>5.6</c:v>
                </c:pt>
                <c:pt idx="14">
                  <c:v>3.3</c:v>
                </c:pt>
                <c:pt idx="15">
                  <c:v>3.1</c:v>
                </c:pt>
                <c:pt idx="16">
                  <c:v>4.3</c:v>
                </c:pt>
                <c:pt idx="17">
                  <c:v>4</c:v>
                </c:pt>
                <c:pt idx="18">
                  <c:v>3</c:v>
                </c:pt>
                <c:pt idx="19">
                  <c:v>3.3</c:v>
                </c:pt>
                <c:pt idx="20">
                  <c:v>4.5</c:v>
                </c:pt>
                <c:pt idx="21">
                  <c:v>4</c:v>
                </c:pt>
                <c:pt idx="22">
                  <c:v>4.5</c:v>
                </c:pt>
                <c:pt idx="23">
                  <c:v>5.9</c:v>
                </c:pt>
                <c:pt idx="24">
                  <c:v>3.9</c:v>
                </c:pt>
                <c:pt idx="25">
                  <c:v>4.0999999999999996</c:v>
                </c:pt>
                <c:pt idx="26">
                  <c:v>3.2</c:v>
                </c:pt>
                <c:pt idx="27">
                  <c:v>1.8</c:v>
                </c:pt>
                <c:pt idx="28">
                  <c:v>5</c:v>
                </c:pt>
                <c:pt idx="29">
                  <c:v>4.3</c:v>
                </c:pt>
                <c:pt idx="30">
                  <c:v>5.0999999999999996</c:v>
                </c:pt>
                <c:pt idx="31">
                  <c:v>4.4000000000000004</c:v>
                </c:pt>
                <c:pt idx="32">
                  <c:v>4.7</c:v>
                </c:pt>
                <c:pt idx="33">
                  <c:v>4.7</c:v>
                </c:pt>
                <c:pt idx="34">
                  <c:v>4.2</c:v>
                </c:pt>
                <c:pt idx="35">
                  <c:v>4</c:v>
                </c:pt>
                <c:pt idx="36">
                  <c:v>5.0999999999999996</c:v>
                </c:pt>
                <c:pt idx="37">
                  <c:v>4.2</c:v>
                </c:pt>
                <c:pt idx="38">
                  <c:v>5.4</c:v>
                </c:pt>
                <c:pt idx="39">
                  <c:v>3.4</c:v>
                </c:pt>
                <c:pt idx="40">
                  <c:v>4.4000000000000004</c:v>
                </c:pt>
                <c:pt idx="41">
                  <c:v>5.6</c:v>
                </c:pt>
                <c:pt idx="42">
                  <c:v>4</c:v>
                </c:pt>
                <c:pt idx="43">
                  <c:v>3.2</c:v>
                </c:pt>
                <c:pt idx="44">
                  <c:v>3.7</c:v>
                </c:pt>
                <c:pt idx="45">
                  <c:v>3.5</c:v>
                </c:pt>
                <c:pt idx="46">
                  <c:v>3.1</c:v>
                </c:pt>
                <c:pt idx="47">
                  <c:v>4.3</c:v>
                </c:pt>
                <c:pt idx="48">
                  <c:v>5</c:v>
                </c:pt>
                <c:pt idx="49">
                  <c:v>4.0999999999999996</c:v>
                </c:pt>
                <c:pt idx="50">
                  <c:v>5.8</c:v>
                </c:pt>
                <c:pt idx="51">
                  <c:v>4</c:v>
                </c:pt>
                <c:pt idx="52">
                  <c:v>4.4000000000000004</c:v>
                </c:pt>
                <c:pt idx="53">
                  <c:v>5.5</c:v>
                </c:pt>
                <c:pt idx="54">
                  <c:v>4.3</c:v>
                </c:pt>
                <c:pt idx="55">
                  <c:v>3.3</c:v>
                </c:pt>
                <c:pt idx="56">
                  <c:v>3.6</c:v>
                </c:pt>
                <c:pt idx="57">
                  <c:v>4.4000000000000004</c:v>
                </c:pt>
                <c:pt idx="58">
                  <c:v>5</c:v>
                </c:pt>
                <c:pt idx="59">
                  <c:v>4.3</c:v>
                </c:pt>
                <c:pt idx="60">
                  <c:v>2.8</c:v>
                </c:pt>
                <c:pt idx="61">
                  <c:v>3.7</c:v>
                </c:pt>
                <c:pt idx="62">
                  <c:v>3.9</c:v>
                </c:pt>
                <c:pt idx="63">
                  <c:v>4.5999999999999996</c:v>
                </c:pt>
                <c:pt idx="64">
                  <c:v>4.4000000000000004</c:v>
                </c:pt>
                <c:pt idx="65">
                  <c:v>5.0999999999999996</c:v>
                </c:pt>
                <c:pt idx="66">
                  <c:v>5.7</c:v>
                </c:pt>
                <c:pt idx="67">
                  <c:v>4.7</c:v>
                </c:pt>
                <c:pt idx="68">
                  <c:v>5</c:v>
                </c:pt>
                <c:pt idx="69">
                  <c:v>4.5</c:v>
                </c:pt>
                <c:pt idx="70">
                  <c:v>4.2</c:v>
                </c:pt>
                <c:pt idx="71">
                  <c:v>2.8</c:v>
                </c:pt>
                <c:pt idx="72">
                  <c:v>5</c:v>
                </c:pt>
                <c:pt idx="73">
                  <c:v>4.7</c:v>
                </c:pt>
                <c:pt idx="74">
                  <c:v>4.5</c:v>
                </c:pt>
                <c:pt idx="75">
                  <c:v>3.5</c:v>
                </c:pt>
                <c:pt idx="76">
                  <c:v>4.5</c:v>
                </c:pt>
                <c:pt idx="77">
                  <c:v>5.2</c:v>
                </c:pt>
                <c:pt idx="78">
                  <c:v>3.7</c:v>
                </c:pt>
                <c:pt idx="79">
                  <c:v>6</c:v>
                </c:pt>
                <c:pt idx="80">
                  <c:v>4</c:v>
                </c:pt>
                <c:pt idx="81">
                  <c:v>2.7</c:v>
                </c:pt>
                <c:pt idx="82">
                  <c:v>4.5999999999999996</c:v>
                </c:pt>
                <c:pt idx="83">
                  <c:v>2.4</c:v>
                </c:pt>
                <c:pt idx="84">
                  <c:v>3.8</c:v>
                </c:pt>
                <c:pt idx="85">
                  <c:v>3.7</c:v>
                </c:pt>
                <c:pt idx="86">
                  <c:v>4.3</c:v>
                </c:pt>
                <c:pt idx="87">
                  <c:v>4.5999999999999996</c:v>
                </c:pt>
                <c:pt idx="88">
                  <c:v>5.4</c:v>
                </c:pt>
                <c:pt idx="89">
                  <c:v>4.5</c:v>
                </c:pt>
                <c:pt idx="90">
                  <c:v>4.0999999999999996</c:v>
                </c:pt>
                <c:pt idx="91">
                  <c:v>4.5</c:v>
                </c:pt>
                <c:pt idx="92">
                  <c:v>5</c:v>
                </c:pt>
                <c:pt idx="93">
                  <c:v>6.7</c:v>
                </c:pt>
                <c:pt idx="94">
                  <c:v>5</c:v>
                </c:pt>
                <c:pt idx="95">
                  <c:v>4.5999999999999996</c:v>
                </c:pt>
                <c:pt idx="96">
                  <c:v>4.4000000000000004</c:v>
                </c:pt>
                <c:pt idx="97">
                  <c:v>2.8</c:v>
                </c:pt>
                <c:pt idx="98">
                  <c:v>4</c:v>
                </c:pt>
                <c:pt idx="99">
                  <c:v>4.7</c:v>
                </c:pt>
                <c:pt idx="100">
                  <c:v>4.5</c:v>
                </c:pt>
                <c:pt idx="101">
                  <c:v>4.3</c:v>
                </c:pt>
                <c:pt idx="102">
                  <c:v>4.0999999999999996</c:v>
                </c:pt>
                <c:pt idx="103">
                  <c:v>4.4000000000000004</c:v>
                </c:pt>
                <c:pt idx="104">
                  <c:v>4.7</c:v>
                </c:pt>
                <c:pt idx="105">
                  <c:v>4.5</c:v>
                </c:pt>
                <c:pt idx="106">
                  <c:v>4</c:v>
                </c:pt>
                <c:pt idx="107">
                  <c:v>4.0999999999999996</c:v>
                </c:pt>
                <c:pt idx="108">
                  <c:v>4.4000000000000004</c:v>
                </c:pt>
                <c:pt idx="109">
                  <c:v>3.6</c:v>
                </c:pt>
                <c:pt idx="110">
                  <c:v>2.7</c:v>
                </c:pt>
                <c:pt idx="111">
                  <c:v>5.4</c:v>
                </c:pt>
                <c:pt idx="112">
                  <c:v>4.2</c:v>
                </c:pt>
                <c:pt idx="113">
                  <c:v>3</c:v>
                </c:pt>
                <c:pt idx="114">
                  <c:v>4.5999999999999996</c:v>
                </c:pt>
                <c:pt idx="115">
                  <c:v>4.4000000000000004</c:v>
                </c:pt>
                <c:pt idx="116">
                  <c:v>6.4</c:v>
                </c:pt>
                <c:pt idx="117">
                  <c:v>5.0999999999999996</c:v>
                </c:pt>
                <c:pt idx="118">
                  <c:v>4.8</c:v>
                </c:pt>
                <c:pt idx="119">
                  <c:v>2.1</c:v>
                </c:pt>
                <c:pt idx="120">
                  <c:v>4.3</c:v>
                </c:pt>
                <c:pt idx="121">
                  <c:v>2.6</c:v>
                </c:pt>
                <c:pt idx="122">
                  <c:v>4.5</c:v>
                </c:pt>
                <c:pt idx="123">
                  <c:v>4.4000000000000004</c:v>
                </c:pt>
                <c:pt idx="124">
                  <c:v>4.3</c:v>
                </c:pt>
                <c:pt idx="125">
                  <c:v>4</c:v>
                </c:pt>
                <c:pt idx="126">
                  <c:v>5.9</c:v>
                </c:pt>
                <c:pt idx="127">
                  <c:v>4.4000000000000004</c:v>
                </c:pt>
                <c:pt idx="128">
                  <c:v>4.2</c:v>
                </c:pt>
                <c:pt idx="129">
                  <c:v>3.7</c:v>
                </c:pt>
                <c:pt idx="130">
                  <c:v>1.2</c:v>
                </c:pt>
                <c:pt idx="131">
                  <c:v>4.3</c:v>
                </c:pt>
                <c:pt idx="132">
                  <c:v>4.8</c:v>
                </c:pt>
                <c:pt idx="133">
                  <c:v>3.6</c:v>
                </c:pt>
                <c:pt idx="134">
                  <c:v>4.3</c:v>
                </c:pt>
                <c:pt idx="135">
                  <c:v>4.8</c:v>
                </c:pt>
                <c:pt idx="136">
                  <c:v>4.7</c:v>
                </c:pt>
                <c:pt idx="137">
                  <c:v>3.6</c:v>
                </c:pt>
                <c:pt idx="138">
                  <c:v>4.5999999999999996</c:v>
                </c:pt>
                <c:pt idx="139">
                  <c:v>3</c:v>
                </c:pt>
                <c:pt idx="140">
                  <c:v>5</c:v>
                </c:pt>
                <c:pt idx="141">
                  <c:v>4.2</c:v>
                </c:pt>
                <c:pt idx="142">
                  <c:v>4.0999999999999996</c:v>
                </c:pt>
                <c:pt idx="143">
                  <c:v>3.2</c:v>
                </c:pt>
                <c:pt idx="144">
                  <c:v>5.6</c:v>
                </c:pt>
                <c:pt idx="145">
                  <c:v>5.0999999999999996</c:v>
                </c:pt>
                <c:pt idx="146">
                  <c:v>3.1</c:v>
                </c:pt>
                <c:pt idx="147">
                  <c:v>4.9000000000000004</c:v>
                </c:pt>
                <c:pt idx="148">
                  <c:v>2.9</c:v>
                </c:pt>
                <c:pt idx="149">
                  <c:v>4.5999999999999996</c:v>
                </c:pt>
                <c:pt idx="150">
                  <c:v>4.4000000000000004</c:v>
                </c:pt>
                <c:pt idx="151">
                  <c:v>5.7</c:v>
                </c:pt>
                <c:pt idx="152">
                  <c:v>4.5999999999999996</c:v>
                </c:pt>
                <c:pt idx="153">
                  <c:v>2</c:v>
                </c:pt>
                <c:pt idx="154">
                  <c:v>5.2</c:v>
                </c:pt>
                <c:pt idx="155">
                  <c:v>5.7</c:v>
                </c:pt>
                <c:pt idx="156">
                  <c:v>2.9</c:v>
                </c:pt>
                <c:pt idx="157">
                  <c:v>4.3</c:v>
                </c:pt>
                <c:pt idx="158">
                  <c:v>3.7</c:v>
                </c:pt>
                <c:pt idx="159">
                  <c:v>3.4</c:v>
                </c:pt>
                <c:pt idx="160">
                  <c:v>4</c:v>
                </c:pt>
                <c:pt idx="161">
                  <c:v>5.5</c:v>
                </c:pt>
                <c:pt idx="162">
                  <c:v>4.5</c:v>
                </c:pt>
                <c:pt idx="163">
                  <c:v>4.5999999999999996</c:v>
                </c:pt>
                <c:pt idx="164">
                  <c:v>4.3</c:v>
                </c:pt>
                <c:pt idx="165">
                  <c:v>3.3</c:v>
                </c:pt>
                <c:pt idx="166">
                  <c:v>4</c:v>
                </c:pt>
                <c:pt idx="167">
                  <c:v>4.5999999999999996</c:v>
                </c:pt>
                <c:pt idx="168">
                  <c:v>2</c:v>
                </c:pt>
                <c:pt idx="169">
                  <c:v>3.8</c:v>
                </c:pt>
                <c:pt idx="170">
                  <c:v>4.7</c:v>
                </c:pt>
                <c:pt idx="171">
                  <c:v>4.7</c:v>
                </c:pt>
                <c:pt idx="172">
                  <c:v>5.2</c:v>
                </c:pt>
                <c:pt idx="173">
                  <c:v>6</c:v>
                </c:pt>
                <c:pt idx="174">
                  <c:v>3.6</c:v>
                </c:pt>
                <c:pt idx="175">
                  <c:v>3.8</c:v>
                </c:pt>
                <c:pt idx="176">
                  <c:v>2.4</c:v>
                </c:pt>
                <c:pt idx="177">
                  <c:v>4</c:v>
                </c:pt>
                <c:pt idx="178">
                  <c:v>4.9000000000000004</c:v>
                </c:pt>
                <c:pt idx="179">
                  <c:v>5.8</c:v>
                </c:pt>
                <c:pt idx="180">
                  <c:v>3.8</c:v>
                </c:pt>
                <c:pt idx="181">
                  <c:v>4.8</c:v>
                </c:pt>
                <c:pt idx="182">
                  <c:v>2.6</c:v>
                </c:pt>
                <c:pt idx="183">
                  <c:v>3.8</c:v>
                </c:pt>
                <c:pt idx="184">
                  <c:v>4.0999999999999996</c:v>
                </c:pt>
                <c:pt idx="185">
                  <c:v>3.2</c:v>
                </c:pt>
                <c:pt idx="186">
                  <c:v>4.3</c:v>
                </c:pt>
                <c:pt idx="187">
                  <c:v>4.5999999999999996</c:v>
                </c:pt>
                <c:pt idx="188">
                  <c:v>3.1</c:v>
                </c:pt>
                <c:pt idx="189">
                  <c:v>4.9000000000000004</c:v>
                </c:pt>
                <c:pt idx="190">
                  <c:v>3.6</c:v>
                </c:pt>
                <c:pt idx="191">
                  <c:v>5.0999999999999996</c:v>
                </c:pt>
                <c:pt idx="192">
                  <c:v>4.3</c:v>
                </c:pt>
                <c:pt idx="193">
                  <c:v>4</c:v>
                </c:pt>
                <c:pt idx="194">
                  <c:v>4</c:v>
                </c:pt>
                <c:pt idx="195">
                  <c:v>4.5</c:v>
                </c:pt>
                <c:pt idx="196">
                  <c:v>2.7</c:v>
                </c:pt>
                <c:pt idx="197">
                  <c:v>4.3</c:v>
                </c:pt>
                <c:pt idx="198">
                  <c:v>4.0999999999999996</c:v>
                </c:pt>
                <c:pt idx="199">
                  <c:v>4.7</c:v>
                </c:pt>
              </c:numCache>
            </c:numRef>
          </c:xVal>
          <c:yVal>
            <c:numRef>
              <c:f>'Task 1.1'!$AC$35:$AC$234</c:f>
              <c:numCache>
                <c:formatCode>0.0</c:formatCode>
                <c:ptCount val="200"/>
                <c:pt idx="0">
                  <c:v>10.5</c:v>
                </c:pt>
                <c:pt idx="1">
                  <c:v>11.850000000000001</c:v>
                </c:pt>
                <c:pt idx="2">
                  <c:v>10.050000000000001</c:v>
                </c:pt>
                <c:pt idx="3">
                  <c:v>9.8999999999999986</c:v>
                </c:pt>
                <c:pt idx="4">
                  <c:v>10.649999999999999</c:v>
                </c:pt>
                <c:pt idx="5">
                  <c:v>12.149999999999999</c:v>
                </c:pt>
                <c:pt idx="6">
                  <c:v>12.600000000000001</c:v>
                </c:pt>
                <c:pt idx="7">
                  <c:v>10.8</c:v>
                </c:pt>
                <c:pt idx="8">
                  <c:v>8.3999999999999986</c:v>
                </c:pt>
                <c:pt idx="9">
                  <c:v>10.350000000000001</c:v>
                </c:pt>
                <c:pt idx="10">
                  <c:v>13.950000000000001</c:v>
                </c:pt>
                <c:pt idx="11">
                  <c:v>11.100000000000001</c:v>
                </c:pt>
                <c:pt idx="12">
                  <c:v>13.5</c:v>
                </c:pt>
                <c:pt idx="13">
                  <c:v>10.5</c:v>
                </c:pt>
                <c:pt idx="14">
                  <c:v>9.3000000000000007</c:v>
                </c:pt>
                <c:pt idx="15">
                  <c:v>13.350000000000001</c:v>
                </c:pt>
                <c:pt idx="16">
                  <c:v>6.4499999999999993</c:v>
                </c:pt>
                <c:pt idx="17">
                  <c:v>12.899999999999999</c:v>
                </c:pt>
                <c:pt idx="18">
                  <c:v>9.3000000000000007</c:v>
                </c:pt>
                <c:pt idx="19">
                  <c:v>12.149999999999999</c:v>
                </c:pt>
                <c:pt idx="20">
                  <c:v>13.5</c:v>
                </c:pt>
                <c:pt idx="21">
                  <c:v>10.050000000000001</c:v>
                </c:pt>
                <c:pt idx="22">
                  <c:v>8.6999999999999993</c:v>
                </c:pt>
                <c:pt idx="23">
                  <c:v>11.100000000000001</c:v>
                </c:pt>
                <c:pt idx="24">
                  <c:v>11.25</c:v>
                </c:pt>
                <c:pt idx="25">
                  <c:v>14.700000000000001</c:v>
                </c:pt>
                <c:pt idx="26">
                  <c:v>11.55</c:v>
                </c:pt>
                <c:pt idx="27">
                  <c:v>10.050000000000001</c:v>
                </c:pt>
                <c:pt idx="28">
                  <c:v>12</c:v>
                </c:pt>
                <c:pt idx="29">
                  <c:v>11.100000000000001</c:v>
                </c:pt>
                <c:pt idx="30">
                  <c:v>10.350000000000001</c:v>
                </c:pt>
                <c:pt idx="31">
                  <c:v>12.600000000000001</c:v>
                </c:pt>
                <c:pt idx="32">
                  <c:v>12.600000000000001</c:v>
                </c:pt>
                <c:pt idx="33">
                  <c:v>12.600000000000001</c:v>
                </c:pt>
                <c:pt idx="34">
                  <c:v>10.8</c:v>
                </c:pt>
                <c:pt idx="35">
                  <c:v>11.850000000000001</c:v>
                </c:pt>
                <c:pt idx="36">
                  <c:v>11.850000000000001</c:v>
                </c:pt>
                <c:pt idx="37">
                  <c:v>12</c:v>
                </c:pt>
                <c:pt idx="38">
                  <c:v>13.5</c:v>
                </c:pt>
                <c:pt idx="39">
                  <c:v>10.5</c:v>
                </c:pt>
                <c:pt idx="40">
                  <c:v>10.8</c:v>
                </c:pt>
                <c:pt idx="41">
                  <c:v>13.5</c:v>
                </c:pt>
                <c:pt idx="42">
                  <c:v>11.850000000000001</c:v>
                </c:pt>
                <c:pt idx="43">
                  <c:v>9.75</c:v>
                </c:pt>
                <c:pt idx="44">
                  <c:v>11.399999999999999</c:v>
                </c:pt>
                <c:pt idx="45">
                  <c:v>10.649999999999999</c:v>
                </c:pt>
                <c:pt idx="46">
                  <c:v>9.1499999999999986</c:v>
                </c:pt>
                <c:pt idx="47">
                  <c:v>11.399999999999999</c:v>
                </c:pt>
                <c:pt idx="48">
                  <c:v>12.600000000000001</c:v>
                </c:pt>
                <c:pt idx="49">
                  <c:v>11.25</c:v>
                </c:pt>
                <c:pt idx="50">
                  <c:v>12</c:v>
                </c:pt>
                <c:pt idx="51">
                  <c:v>11.100000000000001</c:v>
                </c:pt>
                <c:pt idx="52">
                  <c:v>11.850000000000001</c:v>
                </c:pt>
                <c:pt idx="53">
                  <c:v>13.950000000000001</c:v>
                </c:pt>
                <c:pt idx="54">
                  <c:v>12.899999999999999</c:v>
                </c:pt>
                <c:pt idx="55">
                  <c:v>10.5</c:v>
                </c:pt>
                <c:pt idx="56">
                  <c:v>12.299999999999999</c:v>
                </c:pt>
                <c:pt idx="57">
                  <c:v>12.600000000000001</c:v>
                </c:pt>
                <c:pt idx="58">
                  <c:v>13.350000000000001</c:v>
                </c:pt>
                <c:pt idx="59">
                  <c:v>10.649999999999999</c:v>
                </c:pt>
                <c:pt idx="60">
                  <c:v>11.25</c:v>
                </c:pt>
                <c:pt idx="61">
                  <c:v>12.149999999999999</c:v>
                </c:pt>
                <c:pt idx="62">
                  <c:v>10.8</c:v>
                </c:pt>
                <c:pt idx="63">
                  <c:v>11.25</c:v>
                </c:pt>
                <c:pt idx="64">
                  <c:v>13.950000000000001</c:v>
                </c:pt>
                <c:pt idx="65">
                  <c:v>12.600000000000001</c:v>
                </c:pt>
                <c:pt idx="66">
                  <c:v>12.299999999999999</c:v>
                </c:pt>
                <c:pt idx="67">
                  <c:v>9.3000000000000007</c:v>
                </c:pt>
                <c:pt idx="68">
                  <c:v>11.100000000000001</c:v>
                </c:pt>
                <c:pt idx="69">
                  <c:v>12.299999999999999</c:v>
                </c:pt>
                <c:pt idx="70">
                  <c:v>11.55</c:v>
                </c:pt>
                <c:pt idx="71">
                  <c:v>11.100000000000001</c:v>
                </c:pt>
                <c:pt idx="72">
                  <c:v>12</c:v>
                </c:pt>
                <c:pt idx="73">
                  <c:v>11.25</c:v>
                </c:pt>
                <c:pt idx="74">
                  <c:v>12.600000000000001</c:v>
                </c:pt>
                <c:pt idx="75">
                  <c:v>11.399999999999999</c:v>
                </c:pt>
                <c:pt idx="76">
                  <c:v>12.299999999999999</c:v>
                </c:pt>
                <c:pt idx="77">
                  <c:v>12.149999999999999</c:v>
                </c:pt>
                <c:pt idx="78">
                  <c:v>10.5</c:v>
                </c:pt>
                <c:pt idx="79">
                  <c:v>9.8999999999999986</c:v>
                </c:pt>
                <c:pt idx="80">
                  <c:v>10.649999999999999</c:v>
                </c:pt>
                <c:pt idx="81">
                  <c:v>12.75</c:v>
                </c:pt>
                <c:pt idx="82">
                  <c:v>9</c:v>
                </c:pt>
                <c:pt idx="83">
                  <c:v>9.75</c:v>
                </c:pt>
                <c:pt idx="84">
                  <c:v>10.050000000000001</c:v>
                </c:pt>
                <c:pt idx="85">
                  <c:v>12.299999999999999</c:v>
                </c:pt>
                <c:pt idx="86">
                  <c:v>12</c:v>
                </c:pt>
                <c:pt idx="87">
                  <c:v>12.149999999999999</c:v>
                </c:pt>
                <c:pt idx="88">
                  <c:v>11.55</c:v>
                </c:pt>
                <c:pt idx="89">
                  <c:v>12.299999999999999</c:v>
                </c:pt>
                <c:pt idx="90">
                  <c:v>10.050000000000001</c:v>
                </c:pt>
                <c:pt idx="91">
                  <c:v>10.8</c:v>
                </c:pt>
                <c:pt idx="92">
                  <c:v>12</c:v>
                </c:pt>
                <c:pt idx="93">
                  <c:v>12</c:v>
                </c:pt>
                <c:pt idx="94">
                  <c:v>9.3000000000000007</c:v>
                </c:pt>
                <c:pt idx="95">
                  <c:v>12.299999999999999</c:v>
                </c:pt>
                <c:pt idx="96">
                  <c:v>12.899999999999999</c:v>
                </c:pt>
                <c:pt idx="97">
                  <c:v>9.75</c:v>
                </c:pt>
                <c:pt idx="98">
                  <c:v>12</c:v>
                </c:pt>
                <c:pt idx="99">
                  <c:v>13.5</c:v>
                </c:pt>
                <c:pt idx="100">
                  <c:v>11.850000000000001</c:v>
                </c:pt>
                <c:pt idx="101">
                  <c:v>10.649999999999999</c:v>
                </c:pt>
                <c:pt idx="102">
                  <c:v>13.350000000000001</c:v>
                </c:pt>
                <c:pt idx="103">
                  <c:v>12</c:v>
                </c:pt>
                <c:pt idx="104">
                  <c:v>8.25</c:v>
                </c:pt>
                <c:pt idx="105">
                  <c:v>11.25</c:v>
                </c:pt>
                <c:pt idx="106">
                  <c:v>8.6999999999999993</c:v>
                </c:pt>
                <c:pt idx="107">
                  <c:v>11.399999999999999</c:v>
                </c:pt>
                <c:pt idx="108">
                  <c:v>11.100000000000001</c:v>
                </c:pt>
                <c:pt idx="109">
                  <c:v>12.600000000000001</c:v>
                </c:pt>
                <c:pt idx="110">
                  <c:v>11.399999999999999</c:v>
                </c:pt>
                <c:pt idx="111">
                  <c:v>10.8</c:v>
                </c:pt>
                <c:pt idx="112">
                  <c:v>10.8</c:v>
                </c:pt>
                <c:pt idx="113">
                  <c:v>11.399999999999999</c:v>
                </c:pt>
                <c:pt idx="114">
                  <c:v>14.100000000000001</c:v>
                </c:pt>
                <c:pt idx="115">
                  <c:v>12.299999999999999</c:v>
                </c:pt>
                <c:pt idx="116">
                  <c:v>12.149999999999999</c:v>
                </c:pt>
                <c:pt idx="117">
                  <c:v>10.5</c:v>
                </c:pt>
                <c:pt idx="118">
                  <c:v>13.350000000000001</c:v>
                </c:pt>
                <c:pt idx="119">
                  <c:v>10.8</c:v>
                </c:pt>
                <c:pt idx="120">
                  <c:v>14.850000000000001</c:v>
                </c:pt>
                <c:pt idx="121">
                  <c:v>11.399999999999999</c:v>
                </c:pt>
                <c:pt idx="122">
                  <c:v>11.25</c:v>
                </c:pt>
                <c:pt idx="123">
                  <c:v>14.100000000000001</c:v>
                </c:pt>
                <c:pt idx="124">
                  <c:v>10.8</c:v>
                </c:pt>
                <c:pt idx="125">
                  <c:v>9.8999999999999986</c:v>
                </c:pt>
                <c:pt idx="126">
                  <c:v>11.399999999999999</c:v>
                </c:pt>
                <c:pt idx="127">
                  <c:v>10.649999999999999</c:v>
                </c:pt>
                <c:pt idx="128">
                  <c:v>11.25</c:v>
                </c:pt>
                <c:pt idx="129">
                  <c:v>10.649999999999999</c:v>
                </c:pt>
                <c:pt idx="130">
                  <c:v>9.3000000000000007</c:v>
                </c:pt>
                <c:pt idx="131">
                  <c:v>11.850000000000001</c:v>
                </c:pt>
                <c:pt idx="132">
                  <c:v>12</c:v>
                </c:pt>
                <c:pt idx="133">
                  <c:v>10.8</c:v>
                </c:pt>
                <c:pt idx="134">
                  <c:v>11.100000000000001</c:v>
                </c:pt>
                <c:pt idx="135">
                  <c:v>12.149999999999999</c:v>
                </c:pt>
                <c:pt idx="136">
                  <c:v>11.55</c:v>
                </c:pt>
                <c:pt idx="137">
                  <c:v>11.399999999999999</c:v>
                </c:pt>
                <c:pt idx="138">
                  <c:v>12.149999999999999</c:v>
                </c:pt>
                <c:pt idx="139">
                  <c:v>9.8999999999999986</c:v>
                </c:pt>
                <c:pt idx="140">
                  <c:v>11.850000000000001</c:v>
                </c:pt>
                <c:pt idx="141">
                  <c:v>14.25</c:v>
                </c:pt>
                <c:pt idx="142">
                  <c:v>11.850000000000001</c:v>
                </c:pt>
                <c:pt idx="143">
                  <c:v>10.8</c:v>
                </c:pt>
                <c:pt idx="144">
                  <c:v>12.75</c:v>
                </c:pt>
                <c:pt idx="145">
                  <c:v>12.299999999999999</c:v>
                </c:pt>
                <c:pt idx="146">
                  <c:v>11.55</c:v>
                </c:pt>
                <c:pt idx="147">
                  <c:v>12.149999999999999</c:v>
                </c:pt>
                <c:pt idx="148">
                  <c:v>10.5</c:v>
                </c:pt>
                <c:pt idx="149">
                  <c:v>11.399999999999999</c:v>
                </c:pt>
                <c:pt idx="150">
                  <c:v>11.850000000000001</c:v>
                </c:pt>
                <c:pt idx="151">
                  <c:v>13.200000000000001</c:v>
                </c:pt>
                <c:pt idx="152">
                  <c:v>12.600000000000001</c:v>
                </c:pt>
                <c:pt idx="153">
                  <c:v>9.75</c:v>
                </c:pt>
                <c:pt idx="154">
                  <c:v>14.850000000000001</c:v>
                </c:pt>
                <c:pt idx="155">
                  <c:v>13.200000000000001</c:v>
                </c:pt>
                <c:pt idx="156">
                  <c:v>10.8</c:v>
                </c:pt>
                <c:pt idx="157">
                  <c:v>12.75</c:v>
                </c:pt>
                <c:pt idx="158">
                  <c:v>10.350000000000001</c:v>
                </c:pt>
                <c:pt idx="159">
                  <c:v>10.8</c:v>
                </c:pt>
                <c:pt idx="160">
                  <c:v>10.050000000000001</c:v>
                </c:pt>
                <c:pt idx="161">
                  <c:v>10.649999999999999</c:v>
                </c:pt>
                <c:pt idx="162">
                  <c:v>13.200000000000001</c:v>
                </c:pt>
                <c:pt idx="163">
                  <c:v>10.649999999999999</c:v>
                </c:pt>
                <c:pt idx="164">
                  <c:v>11.55</c:v>
                </c:pt>
                <c:pt idx="165">
                  <c:v>12</c:v>
                </c:pt>
                <c:pt idx="166">
                  <c:v>11.399999999999999</c:v>
                </c:pt>
                <c:pt idx="167">
                  <c:v>11.850000000000001</c:v>
                </c:pt>
                <c:pt idx="168">
                  <c:v>9.75</c:v>
                </c:pt>
                <c:pt idx="169">
                  <c:v>10.649999999999999</c:v>
                </c:pt>
                <c:pt idx="170">
                  <c:v>12</c:v>
                </c:pt>
                <c:pt idx="171">
                  <c:v>11.399999999999999</c:v>
                </c:pt>
                <c:pt idx="172">
                  <c:v>11.55</c:v>
                </c:pt>
                <c:pt idx="173">
                  <c:v>12.899999999999999</c:v>
                </c:pt>
                <c:pt idx="174">
                  <c:v>9</c:v>
                </c:pt>
                <c:pt idx="175">
                  <c:v>11.100000000000001</c:v>
                </c:pt>
                <c:pt idx="176">
                  <c:v>9</c:v>
                </c:pt>
                <c:pt idx="177">
                  <c:v>12.299999999999999</c:v>
                </c:pt>
                <c:pt idx="178">
                  <c:v>12.149999999999999</c:v>
                </c:pt>
                <c:pt idx="179">
                  <c:v>12.299999999999999</c:v>
                </c:pt>
                <c:pt idx="180">
                  <c:v>12.600000000000001</c:v>
                </c:pt>
                <c:pt idx="181">
                  <c:v>11.399999999999999</c:v>
                </c:pt>
                <c:pt idx="182">
                  <c:v>10.649999999999999</c:v>
                </c:pt>
                <c:pt idx="183">
                  <c:v>13.200000000000001</c:v>
                </c:pt>
                <c:pt idx="184">
                  <c:v>11.25</c:v>
                </c:pt>
                <c:pt idx="185">
                  <c:v>13.200000000000001</c:v>
                </c:pt>
                <c:pt idx="186">
                  <c:v>10.649999999999999</c:v>
                </c:pt>
                <c:pt idx="187">
                  <c:v>11.399999999999999</c:v>
                </c:pt>
                <c:pt idx="188">
                  <c:v>10.649999999999999</c:v>
                </c:pt>
                <c:pt idx="189">
                  <c:v>12</c:v>
                </c:pt>
                <c:pt idx="190">
                  <c:v>9.1499999999999986</c:v>
                </c:pt>
                <c:pt idx="191">
                  <c:v>10.649999999999999</c:v>
                </c:pt>
                <c:pt idx="192">
                  <c:v>12</c:v>
                </c:pt>
                <c:pt idx="193">
                  <c:v>10.8</c:v>
                </c:pt>
                <c:pt idx="194">
                  <c:v>11.850000000000001</c:v>
                </c:pt>
                <c:pt idx="195">
                  <c:v>12.75</c:v>
                </c:pt>
                <c:pt idx="196">
                  <c:v>13.200000000000001</c:v>
                </c:pt>
                <c:pt idx="197">
                  <c:v>9.75</c:v>
                </c:pt>
                <c:pt idx="198">
                  <c:v>11.850000000000001</c:v>
                </c:pt>
                <c:pt idx="199">
                  <c:v>13.5</c:v>
                </c:pt>
              </c:numCache>
            </c:numRef>
          </c:yVal>
          <c:smooth val="0"/>
          <c:extLst>
            <c:ext xmlns:c16="http://schemas.microsoft.com/office/drawing/2014/chart" uri="{C3380CC4-5D6E-409C-BE32-E72D297353CC}">
              <c16:uniqueId val="{00000000-2D0B-0048-A8F8-D35BC5F0CEFD}"/>
            </c:ext>
          </c:extLst>
        </c:ser>
        <c:dLbls>
          <c:showLegendKey val="0"/>
          <c:showVal val="0"/>
          <c:showCatName val="0"/>
          <c:showSerName val="0"/>
          <c:showPercent val="0"/>
          <c:showBubbleSize val="0"/>
        </c:dLbls>
        <c:axId val="652148703"/>
        <c:axId val="1507380144"/>
      </c:scatterChart>
      <c:valAx>
        <c:axId val="652148703"/>
        <c:scaling>
          <c:orientation val="minMax"/>
        </c:scaling>
        <c:delete val="0"/>
        <c:axPos val="b"/>
        <c:majorGridlines>
          <c:spPr>
            <a:ln w="9525" cap="flat" cmpd="sng" algn="ctr">
              <a:solidFill>
                <a:schemeClr val="dk1">
                  <a:lumMod val="15000"/>
                  <a:lumOff val="8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dk1">
                        <a:lumMod val="50000"/>
                        <a:lumOff val="50000"/>
                      </a:schemeClr>
                    </a:solidFill>
                    <a:latin typeface="+mn-lt"/>
                    <a:ea typeface="+mn-ea"/>
                    <a:cs typeface="+mn-cs"/>
                  </a:defRPr>
                </a:pPr>
                <a:r>
                  <a:rPr lang="en-GB" sz="800" b="1" i="0" u="none" strike="noStrike" kern="1200" baseline="0">
                    <a:solidFill>
                      <a:sysClr val="windowText" lastClr="000000">
                        <a:lumMod val="50000"/>
                        <a:lumOff val="50000"/>
                      </a:sysClr>
                    </a:solidFill>
                  </a:rPr>
                  <a:t>Order_Fulfilled </a:t>
                </a:r>
                <a:endParaRPr lang="en-GB"/>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50000"/>
                      <a:lumOff val="50000"/>
                    </a:schemeClr>
                  </a:solidFill>
                  <a:latin typeface="+mn-lt"/>
                  <a:ea typeface="+mn-ea"/>
                  <a:cs typeface="+mn-cs"/>
                </a:defRPr>
              </a:pPr>
              <a:endParaRPr lang="en-GB"/>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50000"/>
                    <a:lumOff val="50000"/>
                  </a:schemeClr>
                </a:solidFill>
                <a:latin typeface="+mn-lt"/>
                <a:ea typeface="+mn-ea"/>
                <a:cs typeface="+mn-cs"/>
              </a:defRPr>
            </a:pPr>
            <a:endParaRPr lang="en-US"/>
          </a:p>
        </c:txPr>
        <c:crossAx val="1507380144"/>
        <c:crosses val="autoZero"/>
        <c:crossBetween val="midCat"/>
      </c:valAx>
      <c:valAx>
        <c:axId val="1507380144"/>
        <c:scaling>
          <c:orientation val="minMax"/>
        </c:scaling>
        <c:delete val="0"/>
        <c:axPos val="l"/>
        <c:majorGridlines>
          <c:spPr>
            <a:ln w="9525" cap="flat" cmpd="sng" algn="ctr">
              <a:solidFill>
                <a:schemeClr val="dk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50000"/>
                        <a:lumOff val="50000"/>
                      </a:schemeClr>
                    </a:solidFill>
                    <a:latin typeface="+mn-lt"/>
                    <a:ea typeface="+mn-ea"/>
                    <a:cs typeface="+mn-cs"/>
                  </a:defRPr>
                </a:pPr>
                <a:r>
                  <a:rPr lang="en-GB" sz="900" b="1" i="0" u="none" strike="noStrike" kern="1200" baseline="0">
                    <a:solidFill>
                      <a:sysClr val="windowText" lastClr="000000">
                        <a:lumMod val="50000"/>
                        <a:lumOff val="50000"/>
                      </a:sysClr>
                    </a:solidFill>
                  </a:rPr>
                  <a:t>Order_Qty</a:t>
                </a:r>
                <a:endParaRPr lang="en-GB" sz="1000" b="1" i="0" u="none" strike="noStrike" kern="1200" baseline="0">
                  <a:solidFill>
                    <a:sysClr val="windowText" lastClr="000000">
                      <a:lumMod val="50000"/>
                      <a:lumOff val="50000"/>
                    </a:sysClr>
                  </a:solidFill>
                </a:endParaRP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50000"/>
                      <a:lumOff val="50000"/>
                    </a:schemeClr>
                  </a:solidFill>
                  <a:latin typeface="+mn-lt"/>
                  <a:ea typeface="+mn-ea"/>
                  <a:cs typeface="+mn-cs"/>
                </a:defRPr>
              </a:pPr>
              <a:endParaRPr lang="en-GB"/>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50000"/>
                    <a:lumOff val="50000"/>
                  </a:schemeClr>
                </a:solidFill>
                <a:latin typeface="+mn-lt"/>
                <a:ea typeface="+mn-ea"/>
                <a:cs typeface="+mn-cs"/>
              </a:defRPr>
            </a:pPr>
            <a:endParaRPr lang="en-US"/>
          </a:p>
        </c:txPr>
        <c:crossAx val="65214870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100000">
          <a:schemeClr val="lt1">
            <a:lumMod val="95000"/>
          </a:schemeClr>
        </a:gs>
        <a:gs pos="43000">
          <a:schemeClr val="lt1"/>
        </a:gs>
      </a:gsLst>
      <a:path path="circle">
        <a:fillToRect l="50000" t="50000" r="50000" b="50000"/>
      </a:path>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70" baseline="0">
                <a:solidFill>
                  <a:schemeClr val="dk1">
                    <a:lumMod val="50000"/>
                    <a:lumOff val="50000"/>
                  </a:schemeClr>
                </a:solidFill>
                <a:latin typeface="+mn-lt"/>
                <a:ea typeface="+mn-ea"/>
                <a:cs typeface="+mn-cs"/>
              </a:defRPr>
            </a:pPr>
            <a:r>
              <a:rPr lang="en-GB"/>
              <a:t>Flex_Price Vs. </a:t>
            </a:r>
            <a:r>
              <a:rPr lang="en-GB" sz="1600" b="0" i="0" u="none" strike="noStrike" kern="1200" spc="70" baseline="0">
                <a:solidFill>
                  <a:sysClr val="windowText" lastClr="000000">
                    <a:lumMod val="50000"/>
                    <a:lumOff val="50000"/>
                  </a:sysClr>
                </a:solidFill>
              </a:rPr>
              <a:t>Order Quantity</a:t>
            </a:r>
            <a:endParaRPr lang="en-GB"/>
          </a:p>
        </c:rich>
      </c:tx>
      <c:overlay val="0"/>
      <c:spPr>
        <a:noFill/>
        <a:ln>
          <a:noFill/>
        </a:ln>
        <a:effectLst/>
      </c:spPr>
      <c:txPr>
        <a:bodyPr rot="0" spcFirstLastPara="1" vertOverflow="ellipsis" vert="horz" wrap="square" anchor="ctr" anchorCtr="1"/>
        <a:lstStyle/>
        <a:p>
          <a:pPr>
            <a:defRPr sz="1600" b="0" i="0" u="none" strike="noStrike" kern="1200" spc="70" baseline="0">
              <a:solidFill>
                <a:schemeClr val="dk1">
                  <a:lumMod val="50000"/>
                  <a:lumOff val="50000"/>
                </a:schemeClr>
              </a:solidFill>
              <a:latin typeface="+mn-lt"/>
              <a:ea typeface="+mn-ea"/>
              <a:cs typeface="+mn-cs"/>
            </a:defRPr>
          </a:pPr>
          <a:endParaRPr lang="en-GB"/>
        </a:p>
      </c:txPr>
    </c:title>
    <c:autoTitleDeleted val="0"/>
    <c:plotArea>
      <c:layout/>
      <c:scatterChart>
        <c:scatterStyle val="lineMarker"/>
        <c:varyColors val="0"/>
        <c:ser>
          <c:idx val="0"/>
          <c:order val="0"/>
          <c:tx>
            <c:strRef>
              <c:f>'Task 1.1'!$AF$34</c:f>
              <c:strCache>
                <c:ptCount val="1"/>
                <c:pt idx="0">
                  <c:v>Order_Qty</c:v>
                </c:pt>
              </c:strCache>
            </c:strRef>
          </c:tx>
          <c:spPr>
            <a:ln w="25400">
              <a:noFill/>
            </a:ln>
            <a:effectLst/>
          </c:spPr>
          <c:marker>
            <c:symbol val="circle"/>
            <c:size val="4"/>
            <c:spPr>
              <a:solidFill>
                <a:schemeClr val="accent1"/>
              </a:solidFill>
              <a:ln w="9525" cap="flat" cmpd="sng" algn="ctr">
                <a:solidFill>
                  <a:schemeClr val="accent1"/>
                </a:solidFill>
                <a:round/>
              </a:ln>
              <a:effectLst/>
            </c:spPr>
          </c:marker>
          <c:trendline>
            <c:spPr>
              <a:ln w="25400" cap="rnd" cmpd="sng" algn="ctr">
                <a:solidFill>
                  <a:srgbClr val="FF0000"/>
                </a:solidFill>
                <a:prstDash val="dash"/>
                <a:round/>
              </a:ln>
              <a:effectLst/>
            </c:spPr>
            <c:trendlineType val="linear"/>
            <c:dispRSqr val="1"/>
            <c:dispEq val="1"/>
            <c:trendlineLbl>
              <c:layout>
                <c:manualLayout>
                  <c:x val="1.3552391032425672E-2"/>
                  <c:y val="0.27498138805463407"/>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dk1">
                          <a:lumMod val="50000"/>
                          <a:lumOff val="50000"/>
                        </a:schemeClr>
                      </a:solidFill>
                      <a:latin typeface="+mn-lt"/>
                      <a:ea typeface="+mn-ea"/>
                      <a:cs typeface="+mn-cs"/>
                    </a:defRPr>
                  </a:pPr>
                  <a:endParaRPr lang="en-US"/>
                </a:p>
              </c:txPr>
            </c:trendlineLbl>
          </c:trendline>
          <c:xVal>
            <c:numRef>
              <c:f>'Task 1.1'!$AE$35:$AE$234</c:f>
              <c:numCache>
                <c:formatCode>0.0</c:formatCode>
                <c:ptCount val="200"/>
                <c:pt idx="0">
                  <c:v>3.8</c:v>
                </c:pt>
                <c:pt idx="1">
                  <c:v>3.6</c:v>
                </c:pt>
                <c:pt idx="2">
                  <c:v>4.3</c:v>
                </c:pt>
                <c:pt idx="3">
                  <c:v>3.6</c:v>
                </c:pt>
                <c:pt idx="4">
                  <c:v>7.3</c:v>
                </c:pt>
                <c:pt idx="5">
                  <c:v>2.9</c:v>
                </c:pt>
                <c:pt idx="6">
                  <c:v>6.3</c:v>
                </c:pt>
                <c:pt idx="7">
                  <c:v>3.8</c:v>
                </c:pt>
                <c:pt idx="8">
                  <c:v>5.2</c:v>
                </c:pt>
                <c:pt idx="9">
                  <c:v>3.3</c:v>
                </c:pt>
                <c:pt idx="10">
                  <c:v>4.5999999999999996</c:v>
                </c:pt>
                <c:pt idx="11">
                  <c:v>4.3</c:v>
                </c:pt>
                <c:pt idx="12">
                  <c:v>6.6</c:v>
                </c:pt>
                <c:pt idx="13">
                  <c:v>6.6</c:v>
                </c:pt>
                <c:pt idx="14">
                  <c:v>5.2</c:v>
                </c:pt>
                <c:pt idx="15">
                  <c:v>4.3</c:v>
                </c:pt>
                <c:pt idx="16">
                  <c:v>4.7</c:v>
                </c:pt>
                <c:pt idx="17">
                  <c:v>4.4000000000000004</c:v>
                </c:pt>
                <c:pt idx="18">
                  <c:v>3.5</c:v>
                </c:pt>
                <c:pt idx="19">
                  <c:v>3.1</c:v>
                </c:pt>
                <c:pt idx="20">
                  <c:v>3.5</c:v>
                </c:pt>
                <c:pt idx="21">
                  <c:v>3</c:v>
                </c:pt>
                <c:pt idx="22">
                  <c:v>4.9000000000000004</c:v>
                </c:pt>
                <c:pt idx="23">
                  <c:v>6.1</c:v>
                </c:pt>
                <c:pt idx="24">
                  <c:v>4.3</c:v>
                </c:pt>
                <c:pt idx="25">
                  <c:v>3.4</c:v>
                </c:pt>
                <c:pt idx="26">
                  <c:v>3.1</c:v>
                </c:pt>
                <c:pt idx="27">
                  <c:v>2.5</c:v>
                </c:pt>
                <c:pt idx="28">
                  <c:v>5.9</c:v>
                </c:pt>
                <c:pt idx="29">
                  <c:v>5.3</c:v>
                </c:pt>
                <c:pt idx="30">
                  <c:v>4.7</c:v>
                </c:pt>
                <c:pt idx="31">
                  <c:v>5.0999999999999996</c:v>
                </c:pt>
                <c:pt idx="32">
                  <c:v>2.8</c:v>
                </c:pt>
                <c:pt idx="33">
                  <c:v>3.7</c:v>
                </c:pt>
                <c:pt idx="34">
                  <c:v>6.2</c:v>
                </c:pt>
                <c:pt idx="35">
                  <c:v>4.0999999999999996</c:v>
                </c:pt>
                <c:pt idx="36">
                  <c:v>4.5</c:v>
                </c:pt>
                <c:pt idx="37">
                  <c:v>4</c:v>
                </c:pt>
                <c:pt idx="38">
                  <c:v>4</c:v>
                </c:pt>
                <c:pt idx="39">
                  <c:v>5.4</c:v>
                </c:pt>
                <c:pt idx="40">
                  <c:v>3.8</c:v>
                </c:pt>
                <c:pt idx="41">
                  <c:v>4.5</c:v>
                </c:pt>
                <c:pt idx="42">
                  <c:v>2.2999999999999998</c:v>
                </c:pt>
                <c:pt idx="43">
                  <c:v>4.0999999999999996</c:v>
                </c:pt>
                <c:pt idx="44">
                  <c:v>4.8</c:v>
                </c:pt>
                <c:pt idx="45">
                  <c:v>3.6</c:v>
                </c:pt>
                <c:pt idx="46">
                  <c:v>5.5</c:v>
                </c:pt>
                <c:pt idx="47">
                  <c:v>5.9</c:v>
                </c:pt>
                <c:pt idx="48">
                  <c:v>5.0999999999999996</c:v>
                </c:pt>
                <c:pt idx="49">
                  <c:v>2.2999999999999998</c:v>
                </c:pt>
                <c:pt idx="50">
                  <c:v>7.5</c:v>
                </c:pt>
                <c:pt idx="51">
                  <c:v>2.8</c:v>
                </c:pt>
                <c:pt idx="52">
                  <c:v>3.5</c:v>
                </c:pt>
                <c:pt idx="53">
                  <c:v>6.7</c:v>
                </c:pt>
                <c:pt idx="54">
                  <c:v>3.4</c:v>
                </c:pt>
                <c:pt idx="55">
                  <c:v>4.9000000000000004</c:v>
                </c:pt>
                <c:pt idx="56">
                  <c:v>3.8</c:v>
                </c:pt>
                <c:pt idx="57">
                  <c:v>3.9</c:v>
                </c:pt>
                <c:pt idx="58">
                  <c:v>5.6</c:v>
                </c:pt>
                <c:pt idx="59">
                  <c:v>3.9</c:v>
                </c:pt>
                <c:pt idx="60">
                  <c:v>3.3</c:v>
                </c:pt>
                <c:pt idx="61">
                  <c:v>3.4</c:v>
                </c:pt>
                <c:pt idx="62">
                  <c:v>3.5</c:v>
                </c:pt>
                <c:pt idx="63">
                  <c:v>3.9</c:v>
                </c:pt>
                <c:pt idx="64">
                  <c:v>3</c:v>
                </c:pt>
                <c:pt idx="65">
                  <c:v>6.3</c:v>
                </c:pt>
                <c:pt idx="66">
                  <c:v>5.8</c:v>
                </c:pt>
                <c:pt idx="67">
                  <c:v>5.5</c:v>
                </c:pt>
                <c:pt idx="68">
                  <c:v>3.4</c:v>
                </c:pt>
                <c:pt idx="69">
                  <c:v>4.3</c:v>
                </c:pt>
                <c:pt idx="70">
                  <c:v>5.9</c:v>
                </c:pt>
                <c:pt idx="71">
                  <c:v>4</c:v>
                </c:pt>
                <c:pt idx="72">
                  <c:v>4</c:v>
                </c:pt>
                <c:pt idx="73">
                  <c:v>4.0999999999999996</c:v>
                </c:pt>
                <c:pt idx="74">
                  <c:v>3.4</c:v>
                </c:pt>
                <c:pt idx="75">
                  <c:v>4.5</c:v>
                </c:pt>
                <c:pt idx="76">
                  <c:v>5.9</c:v>
                </c:pt>
                <c:pt idx="77">
                  <c:v>4.0999999999999996</c:v>
                </c:pt>
                <c:pt idx="78">
                  <c:v>4</c:v>
                </c:pt>
                <c:pt idx="79">
                  <c:v>3.4</c:v>
                </c:pt>
                <c:pt idx="80">
                  <c:v>5.6</c:v>
                </c:pt>
                <c:pt idx="81">
                  <c:v>3</c:v>
                </c:pt>
                <c:pt idx="82">
                  <c:v>4.0999999999999996</c:v>
                </c:pt>
                <c:pt idx="83">
                  <c:v>3.7</c:v>
                </c:pt>
                <c:pt idx="84">
                  <c:v>3.7</c:v>
                </c:pt>
                <c:pt idx="85">
                  <c:v>3</c:v>
                </c:pt>
                <c:pt idx="86">
                  <c:v>3.7</c:v>
                </c:pt>
                <c:pt idx="87">
                  <c:v>4.7</c:v>
                </c:pt>
                <c:pt idx="88">
                  <c:v>6.1</c:v>
                </c:pt>
                <c:pt idx="89">
                  <c:v>2.6</c:v>
                </c:pt>
                <c:pt idx="90">
                  <c:v>5.8</c:v>
                </c:pt>
                <c:pt idx="91">
                  <c:v>6.9</c:v>
                </c:pt>
                <c:pt idx="92">
                  <c:v>3.4</c:v>
                </c:pt>
                <c:pt idx="93">
                  <c:v>4.4000000000000004</c:v>
                </c:pt>
                <c:pt idx="94">
                  <c:v>6.2</c:v>
                </c:pt>
                <c:pt idx="95">
                  <c:v>4.3</c:v>
                </c:pt>
                <c:pt idx="96">
                  <c:v>2.6</c:v>
                </c:pt>
                <c:pt idx="97">
                  <c:v>5.0999999999999996</c:v>
                </c:pt>
                <c:pt idx="98">
                  <c:v>4.9000000000000004</c:v>
                </c:pt>
                <c:pt idx="99">
                  <c:v>4.5999999999999996</c:v>
                </c:pt>
                <c:pt idx="100">
                  <c:v>6</c:v>
                </c:pt>
                <c:pt idx="101">
                  <c:v>4.9000000000000004</c:v>
                </c:pt>
                <c:pt idx="102">
                  <c:v>3.2</c:v>
                </c:pt>
                <c:pt idx="103">
                  <c:v>3.7</c:v>
                </c:pt>
                <c:pt idx="104">
                  <c:v>5.3</c:v>
                </c:pt>
                <c:pt idx="105">
                  <c:v>5.8</c:v>
                </c:pt>
                <c:pt idx="106">
                  <c:v>5.4</c:v>
                </c:pt>
                <c:pt idx="107">
                  <c:v>4.2</c:v>
                </c:pt>
                <c:pt idx="108">
                  <c:v>5.8</c:v>
                </c:pt>
                <c:pt idx="109">
                  <c:v>3.2</c:v>
                </c:pt>
                <c:pt idx="110">
                  <c:v>4.2</c:v>
                </c:pt>
                <c:pt idx="111">
                  <c:v>3.9</c:v>
                </c:pt>
                <c:pt idx="112">
                  <c:v>5.6</c:v>
                </c:pt>
                <c:pt idx="113">
                  <c:v>4.0999999999999996</c:v>
                </c:pt>
                <c:pt idx="114">
                  <c:v>3</c:v>
                </c:pt>
                <c:pt idx="115">
                  <c:v>6.1</c:v>
                </c:pt>
                <c:pt idx="116">
                  <c:v>6.2</c:v>
                </c:pt>
                <c:pt idx="117">
                  <c:v>3.7</c:v>
                </c:pt>
                <c:pt idx="118">
                  <c:v>4.0999999999999996</c:v>
                </c:pt>
                <c:pt idx="119">
                  <c:v>4.2</c:v>
                </c:pt>
                <c:pt idx="120">
                  <c:v>3</c:v>
                </c:pt>
                <c:pt idx="121">
                  <c:v>3.1</c:v>
                </c:pt>
                <c:pt idx="122">
                  <c:v>4.7</c:v>
                </c:pt>
                <c:pt idx="123">
                  <c:v>4.5999999999999996</c:v>
                </c:pt>
                <c:pt idx="124">
                  <c:v>4.0999999999999996</c:v>
                </c:pt>
                <c:pt idx="125">
                  <c:v>6.3</c:v>
                </c:pt>
                <c:pt idx="126">
                  <c:v>6.7</c:v>
                </c:pt>
                <c:pt idx="127">
                  <c:v>5.0999999999999996</c:v>
                </c:pt>
                <c:pt idx="128">
                  <c:v>5.8</c:v>
                </c:pt>
                <c:pt idx="129">
                  <c:v>2.7</c:v>
                </c:pt>
                <c:pt idx="130">
                  <c:v>2.5</c:v>
                </c:pt>
                <c:pt idx="131">
                  <c:v>3.9</c:v>
                </c:pt>
                <c:pt idx="132">
                  <c:v>5.4</c:v>
                </c:pt>
                <c:pt idx="133">
                  <c:v>3.1</c:v>
                </c:pt>
                <c:pt idx="134">
                  <c:v>4.9000000000000004</c:v>
                </c:pt>
                <c:pt idx="135">
                  <c:v>3.4</c:v>
                </c:pt>
                <c:pt idx="136">
                  <c:v>3.9</c:v>
                </c:pt>
                <c:pt idx="137">
                  <c:v>2.9</c:v>
                </c:pt>
                <c:pt idx="138">
                  <c:v>4.2</c:v>
                </c:pt>
                <c:pt idx="139">
                  <c:v>4.9000000000000004</c:v>
                </c:pt>
                <c:pt idx="140">
                  <c:v>6</c:v>
                </c:pt>
                <c:pt idx="141">
                  <c:v>4.5999999999999996</c:v>
                </c:pt>
                <c:pt idx="142">
                  <c:v>4.5</c:v>
                </c:pt>
                <c:pt idx="143">
                  <c:v>2.7</c:v>
                </c:pt>
                <c:pt idx="144">
                  <c:v>4.9000000000000004</c:v>
                </c:pt>
                <c:pt idx="145">
                  <c:v>3.9</c:v>
                </c:pt>
                <c:pt idx="146">
                  <c:v>2.9</c:v>
                </c:pt>
                <c:pt idx="147">
                  <c:v>3.6</c:v>
                </c:pt>
                <c:pt idx="148">
                  <c:v>2.6</c:v>
                </c:pt>
                <c:pt idx="149">
                  <c:v>3.5</c:v>
                </c:pt>
                <c:pt idx="150">
                  <c:v>3</c:v>
                </c:pt>
                <c:pt idx="151">
                  <c:v>6.5</c:v>
                </c:pt>
                <c:pt idx="152">
                  <c:v>5.8</c:v>
                </c:pt>
                <c:pt idx="153">
                  <c:v>3.7</c:v>
                </c:pt>
                <c:pt idx="154">
                  <c:v>4.5999999999999996</c:v>
                </c:pt>
                <c:pt idx="155">
                  <c:v>6.5</c:v>
                </c:pt>
                <c:pt idx="156">
                  <c:v>3.6</c:v>
                </c:pt>
                <c:pt idx="157">
                  <c:v>3.5</c:v>
                </c:pt>
                <c:pt idx="158">
                  <c:v>4.5</c:v>
                </c:pt>
                <c:pt idx="159">
                  <c:v>5.4</c:v>
                </c:pt>
                <c:pt idx="160">
                  <c:v>5.8</c:v>
                </c:pt>
                <c:pt idx="161">
                  <c:v>3.5</c:v>
                </c:pt>
                <c:pt idx="162">
                  <c:v>6.1</c:v>
                </c:pt>
                <c:pt idx="163">
                  <c:v>4.2</c:v>
                </c:pt>
                <c:pt idx="164">
                  <c:v>6.3</c:v>
                </c:pt>
                <c:pt idx="165">
                  <c:v>3.9</c:v>
                </c:pt>
                <c:pt idx="166">
                  <c:v>4.7</c:v>
                </c:pt>
                <c:pt idx="167">
                  <c:v>5.6</c:v>
                </c:pt>
                <c:pt idx="168">
                  <c:v>4</c:v>
                </c:pt>
                <c:pt idx="169">
                  <c:v>2.6</c:v>
                </c:pt>
                <c:pt idx="170">
                  <c:v>6.6</c:v>
                </c:pt>
                <c:pt idx="171">
                  <c:v>6.9</c:v>
                </c:pt>
                <c:pt idx="172">
                  <c:v>5.8</c:v>
                </c:pt>
                <c:pt idx="173">
                  <c:v>7.5</c:v>
                </c:pt>
                <c:pt idx="174">
                  <c:v>4.0999999999999996</c:v>
                </c:pt>
                <c:pt idx="175">
                  <c:v>4.3</c:v>
                </c:pt>
                <c:pt idx="176">
                  <c:v>4.8</c:v>
                </c:pt>
                <c:pt idx="177">
                  <c:v>3</c:v>
                </c:pt>
                <c:pt idx="178">
                  <c:v>6.6</c:v>
                </c:pt>
                <c:pt idx="179">
                  <c:v>4.5999999999999996</c:v>
                </c:pt>
                <c:pt idx="180">
                  <c:v>3.7</c:v>
                </c:pt>
                <c:pt idx="181">
                  <c:v>6.2</c:v>
                </c:pt>
                <c:pt idx="182">
                  <c:v>3.5</c:v>
                </c:pt>
                <c:pt idx="183">
                  <c:v>4</c:v>
                </c:pt>
                <c:pt idx="184">
                  <c:v>4.9000000000000004</c:v>
                </c:pt>
                <c:pt idx="185">
                  <c:v>4.3</c:v>
                </c:pt>
                <c:pt idx="186">
                  <c:v>4.0999999999999996</c:v>
                </c:pt>
                <c:pt idx="187">
                  <c:v>4.5999999999999996</c:v>
                </c:pt>
                <c:pt idx="188">
                  <c:v>2.9</c:v>
                </c:pt>
                <c:pt idx="189">
                  <c:v>3.4</c:v>
                </c:pt>
                <c:pt idx="190">
                  <c:v>4.7</c:v>
                </c:pt>
                <c:pt idx="191">
                  <c:v>4.5999999999999996</c:v>
                </c:pt>
                <c:pt idx="192">
                  <c:v>4.5</c:v>
                </c:pt>
                <c:pt idx="193">
                  <c:v>3.6</c:v>
                </c:pt>
                <c:pt idx="194">
                  <c:v>5</c:v>
                </c:pt>
                <c:pt idx="195">
                  <c:v>3.4</c:v>
                </c:pt>
                <c:pt idx="196">
                  <c:v>5</c:v>
                </c:pt>
                <c:pt idx="197">
                  <c:v>4.2</c:v>
                </c:pt>
                <c:pt idx="198">
                  <c:v>4</c:v>
                </c:pt>
                <c:pt idx="199">
                  <c:v>7.3</c:v>
                </c:pt>
              </c:numCache>
            </c:numRef>
          </c:xVal>
          <c:yVal>
            <c:numRef>
              <c:f>'Task 1.1'!$AF$35:$AF$234</c:f>
              <c:numCache>
                <c:formatCode>0.0</c:formatCode>
                <c:ptCount val="200"/>
                <c:pt idx="0">
                  <c:v>10.5</c:v>
                </c:pt>
                <c:pt idx="1">
                  <c:v>11.850000000000001</c:v>
                </c:pt>
                <c:pt idx="2">
                  <c:v>10.050000000000001</c:v>
                </c:pt>
                <c:pt idx="3">
                  <c:v>9.8999999999999986</c:v>
                </c:pt>
                <c:pt idx="4">
                  <c:v>10.649999999999999</c:v>
                </c:pt>
                <c:pt idx="5">
                  <c:v>12.149999999999999</c:v>
                </c:pt>
                <c:pt idx="6">
                  <c:v>12.600000000000001</c:v>
                </c:pt>
                <c:pt idx="7">
                  <c:v>10.8</c:v>
                </c:pt>
                <c:pt idx="8">
                  <c:v>8.3999999999999986</c:v>
                </c:pt>
                <c:pt idx="9">
                  <c:v>10.350000000000001</c:v>
                </c:pt>
                <c:pt idx="10">
                  <c:v>13.950000000000001</c:v>
                </c:pt>
                <c:pt idx="11">
                  <c:v>11.100000000000001</c:v>
                </c:pt>
                <c:pt idx="12">
                  <c:v>13.5</c:v>
                </c:pt>
                <c:pt idx="13">
                  <c:v>10.5</c:v>
                </c:pt>
                <c:pt idx="14">
                  <c:v>9.3000000000000007</c:v>
                </c:pt>
                <c:pt idx="15">
                  <c:v>13.350000000000001</c:v>
                </c:pt>
                <c:pt idx="16">
                  <c:v>6.4499999999999993</c:v>
                </c:pt>
                <c:pt idx="17">
                  <c:v>12.899999999999999</c:v>
                </c:pt>
                <c:pt idx="18">
                  <c:v>9.3000000000000007</c:v>
                </c:pt>
                <c:pt idx="19">
                  <c:v>12.149999999999999</c:v>
                </c:pt>
                <c:pt idx="20">
                  <c:v>13.5</c:v>
                </c:pt>
                <c:pt idx="21">
                  <c:v>10.050000000000001</c:v>
                </c:pt>
                <c:pt idx="22">
                  <c:v>8.6999999999999993</c:v>
                </c:pt>
                <c:pt idx="23">
                  <c:v>11.100000000000001</c:v>
                </c:pt>
                <c:pt idx="24">
                  <c:v>11.25</c:v>
                </c:pt>
                <c:pt idx="25">
                  <c:v>14.700000000000001</c:v>
                </c:pt>
                <c:pt idx="26">
                  <c:v>11.55</c:v>
                </c:pt>
                <c:pt idx="27">
                  <c:v>10.050000000000001</c:v>
                </c:pt>
                <c:pt idx="28">
                  <c:v>12</c:v>
                </c:pt>
                <c:pt idx="29">
                  <c:v>11.100000000000001</c:v>
                </c:pt>
                <c:pt idx="30">
                  <c:v>10.350000000000001</c:v>
                </c:pt>
                <c:pt idx="31">
                  <c:v>12.600000000000001</c:v>
                </c:pt>
                <c:pt idx="32">
                  <c:v>12.600000000000001</c:v>
                </c:pt>
                <c:pt idx="33">
                  <c:v>12.600000000000001</c:v>
                </c:pt>
                <c:pt idx="34">
                  <c:v>10.8</c:v>
                </c:pt>
                <c:pt idx="35">
                  <c:v>11.850000000000001</c:v>
                </c:pt>
                <c:pt idx="36">
                  <c:v>11.850000000000001</c:v>
                </c:pt>
                <c:pt idx="37">
                  <c:v>12</c:v>
                </c:pt>
                <c:pt idx="38">
                  <c:v>13.5</c:v>
                </c:pt>
                <c:pt idx="39">
                  <c:v>10.5</c:v>
                </c:pt>
                <c:pt idx="40">
                  <c:v>10.8</c:v>
                </c:pt>
                <c:pt idx="41">
                  <c:v>13.5</c:v>
                </c:pt>
                <c:pt idx="42">
                  <c:v>11.850000000000001</c:v>
                </c:pt>
                <c:pt idx="43">
                  <c:v>9.75</c:v>
                </c:pt>
                <c:pt idx="44">
                  <c:v>11.399999999999999</c:v>
                </c:pt>
                <c:pt idx="45">
                  <c:v>10.649999999999999</c:v>
                </c:pt>
                <c:pt idx="46">
                  <c:v>9.1499999999999986</c:v>
                </c:pt>
                <c:pt idx="47">
                  <c:v>11.399999999999999</c:v>
                </c:pt>
                <c:pt idx="48">
                  <c:v>12.600000000000001</c:v>
                </c:pt>
                <c:pt idx="49">
                  <c:v>11.25</c:v>
                </c:pt>
                <c:pt idx="50">
                  <c:v>12</c:v>
                </c:pt>
                <c:pt idx="51">
                  <c:v>11.100000000000001</c:v>
                </c:pt>
                <c:pt idx="52">
                  <c:v>11.850000000000001</c:v>
                </c:pt>
                <c:pt idx="53">
                  <c:v>13.950000000000001</c:v>
                </c:pt>
                <c:pt idx="54">
                  <c:v>12.899999999999999</c:v>
                </c:pt>
                <c:pt idx="55">
                  <c:v>10.5</c:v>
                </c:pt>
                <c:pt idx="56">
                  <c:v>12.299999999999999</c:v>
                </c:pt>
                <c:pt idx="57">
                  <c:v>12.600000000000001</c:v>
                </c:pt>
                <c:pt idx="58">
                  <c:v>13.350000000000001</c:v>
                </c:pt>
                <c:pt idx="59">
                  <c:v>10.649999999999999</c:v>
                </c:pt>
                <c:pt idx="60">
                  <c:v>11.25</c:v>
                </c:pt>
                <c:pt idx="61">
                  <c:v>12.149999999999999</c:v>
                </c:pt>
                <c:pt idx="62">
                  <c:v>10.8</c:v>
                </c:pt>
                <c:pt idx="63">
                  <c:v>11.25</c:v>
                </c:pt>
                <c:pt idx="64">
                  <c:v>13.950000000000001</c:v>
                </c:pt>
                <c:pt idx="65">
                  <c:v>12.600000000000001</c:v>
                </c:pt>
                <c:pt idx="66">
                  <c:v>12.299999999999999</c:v>
                </c:pt>
                <c:pt idx="67">
                  <c:v>9.3000000000000007</c:v>
                </c:pt>
                <c:pt idx="68">
                  <c:v>11.100000000000001</c:v>
                </c:pt>
                <c:pt idx="69">
                  <c:v>12.299999999999999</c:v>
                </c:pt>
                <c:pt idx="70">
                  <c:v>11.55</c:v>
                </c:pt>
                <c:pt idx="71">
                  <c:v>11.100000000000001</c:v>
                </c:pt>
                <c:pt idx="72">
                  <c:v>12</c:v>
                </c:pt>
                <c:pt idx="73">
                  <c:v>11.25</c:v>
                </c:pt>
                <c:pt idx="74">
                  <c:v>12.600000000000001</c:v>
                </c:pt>
                <c:pt idx="75">
                  <c:v>11.399999999999999</c:v>
                </c:pt>
                <c:pt idx="76">
                  <c:v>12.299999999999999</c:v>
                </c:pt>
                <c:pt idx="77">
                  <c:v>12.149999999999999</c:v>
                </c:pt>
                <c:pt idx="78">
                  <c:v>10.5</c:v>
                </c:pt>
                <c:pt idx="79">
                  <c:v>9.8999999999999986</c:v>
                </c:pt>
                <c:pt idx="80">
                  <c:v>10.649999999999999</c:v>
                </c:pt>
                <c:pt idx="81">
                  <c:v>12.75</c:v>
                </c:pt>
                <c:pt idx="82">
                  <c:v>9</c:v>
                </c:pt>
                <c:pt idx="83">
                  <c:v>9.75</c:v>
                </c:pt>
                <c:pt idx="84">
                  <c:v>10.050000000000001</c:v>
                </c:pt>
                <c:pt idx="85">
                  <c:v>12.299999999999999</c:v>
                </c:pt>
                <c:pt idx="86">
                  <c:v>12</c:v>
                </c:pt>
                <c:pt idx="87">
                  <c:v>12.149999999999999</c:v>
                </c:pt>
                <c:pt idx="88">
                  <c:v>11.55</c:v>
                </c:pt>
                <c:pt idx="89">
                  <c:v>12.299999999999999</c:v>
                </c:pt>
                <c:pt idx="90">
                  <c:v>10.050000000000001</c:v>
                </c:pt>
                <c:pt idx="91">
                  <c:v>10.8</c:v>
                </c:pt>
                <c:pt idx="92">
                  <c:v>12</c:v>
                </c:pt>
                <c:pt idx="93">
                  <c:v>12</c:v>
                </c:pt>
                <c:pt idx="94">
                  <c:v>9.3000000000000007</c:v>
                </c:pt>
                <c:pt idx="95">
                  <c:v>12.299999999999999</c:v>
                </c:pt>
                <c:pt idx="96">
                  <c:v>12.899999999999999</c:v>
                </c:pt>
                <c:pt idx="97">
                  <c:v>9.75</c:v>
                </c:pt>
                <c:pt idx="98">
                  <c:v>12</c:v>
                </c:pt>
                <c:pt idx="99">
                  <c:v>13.5</c:v>
                </c:pt>
                <c:pt idx="100">
                  <c:v>11.850000000000001</c:v>
                </c:pt>
                <c:pt idx="101">
                  <c:v>10.649999999999999</c:v>
                </c:pt>
                <c:pt idx="102">
                  <c:v>13.350000000000001</c:v>
                </c:pt>
                <c:pt idx="103">
                  <c:v>12</c:v>
                </c:pt>
                <c:pt idx="104">
                  <c:v>8.25</c:v>
                </c:pt>
                <c:pt idx="105">
                  <c:v>11.25</c:v>
                </c:pt>
                <c:pt idx="106">
                  <c:v>8.6999999999999993</c:v>
                </c:pt>
                <c:pt idx="107">
                  <c:v>11.399999999999999</c:v>
                </c:pt>
                <c:pt idx="108">
                  <c:v>11.100000000000001</c:v>
                </c:pt>
                <c:pt idx="109">
                  <c:v>12.600000000000001</c:v>
                </c:pt>
                <c:pt idx="110">
                  <c:v>11.399999999999999</c:v>
                </c:pt>
                <c:pt idx="111">
                  <c:v>10.8</c:v>
                </c:pt>
                <c:pt idx="112">
                  <c:v>10.8</c:v>
                </c:pt>
                <c:pt idx="113">
                  <c:v>11.399999999999999</c:v>
                </c:pt>
                <c:pt idx="114">
                  <c:v>14.100000000000001</c:v>
                </c:pt>
                <c:pt idx="115">
                  <c:v>12.299999999999999</c:v>
                </c:pt>
                <c:pt idx="116">
                  <c:v>12.149999999999999</c:v>
                </c:pt>
                <c:pt idx="117">
                  <c:v>10.5</c:v>
                </c:pt>
                <c:pt idx="118">
                  <c:v>13.350000000000001</c:v>
                </c:pt>
                <c:pt idx="119">
                  <c:v>10.8</c:v>
                </c:pt>
                <c:pt idx="120">
                  <c:v>14.850000000000001</c:v>
                </c:pt>
                <c:pt idx="121">
                  <c:v>11.399999999999999</c:v>
                </c:pt>
                <c:pt idx="122">
                  <c:v>11.25</c:v>
                </c:pt>
                <c:pt idx="123">
                  <c:v>14.100000000000001</c:v>
                </c:pt>
                <c:pt idx="124">
                  <c:v>10.8</c:v>
                </c:pt>
                <c:pt idx="125">
                  <c:v>9.8999999999999986</c:v>
                </c:pt>
                <c:pt idx="126">
                  <c:v>11.399999999999999</c:v>
                </c:pt>
                <c:pt idx="127">
                  <c:v>10.649999999999999</c:v>
                </c:pt>
                <c:pt idx="128">
                  <c:v>11.25</c:v>
                </c:pt>
                <c:pt idx="129">
                  <c:v>10.649999999999999</c:v>
                </c:pt>
                <c:pt idx="130">
                  <c:v>9.3000000000000007</c:v>
                </c:pt>
                <c:pt idx="131">
                  <c:v>11.850000000000001</c:v>
                </c:pt>
                <c:pt idx="132">
                  <c:v>12</c:v>
                </c:pt>
                <c:pt idx="133">
                  <c:v>10.8</c:v>
                </c:pt>
                <c:pt idx="134">
                  <c:v>11.100000000000001</c:v>
                </c:pt>
                <c:pt idx="135">
                  <c:v>12.149999999999999</c:v>
                </c:pt>
                <c:pt idx="136">
                  <c:v>11.55</c:v>
                </c:pt>
                <c:pt idx="137">
                  <c:v>11.399999999999999</c:v>
                </c:pt>
                <c:pt idx="138">
                  <c:v>12.149999999999999</c:v>
                </c:pt>
                <c:pt idx="139">
                  <c:v>9.8999999999999986</c:v>
                </c:pt>
                <c:pt idx="140">
                  <c:v>11.850000000000001</c:v>
                </c:pt>
                <c:pt idx="141">
                  <c:v>14.25</c:v>
                </c:pt>
                <c:pt idx="142">
                  <c:v>11.850000000000001</c:v>
                </c:pt>
                <c:pt idx="143">
                  <c:v>10.8</c:v>
                </c:pt>
                <c:pt idx="144">
                  <c:v>12.75</c:v>
                </c:pt>
                <c:pt idx="145">
                  <c:v>12.299999999999999</c:v>
                </c:pt>
                <c:pt idx="146">
                  <c:v>11.55</c:v>
                </c:pt>
                <c:pt idx="147">
                  <c:v>12.149999999999999</c:v>
                </c:pt>
                <c:pt idx="148">
                  <c:v>10.5</c:v>
                </c:pt>
                <c:pt idx="149">
                  <c:v>11.399999999999999</c:v>
                </c:pt>
                <c:pt idx="150">
                  <c:v>11.850000000000001</c:v>
                </c:pt>
                <c:pt idx="151">
                  <c:v>13.200000000000001</c:v>
                </c:pt>
                <c:pt idx="152">
                  <c:v>12.600000000000001</c:v>
                </c:pt>
                <c:pt idx="153">
                  <c:v>9.75</c:v>
                </c:pt>
                <c:pt idx="154">
                  <c:v>14.850000000000001</c:v>
                </c:pt>
                <c:pt idx="155">
                  <c:v>13.200000000000001</c:v>
                </c:pt>
                <c:pt idx="156">
                  <c:v>10.8</c:v>
                </c:pt>
                <c:pt idx="157">
                  <c:v>12.75</c:v>
                </c:pt>
                <c:pt idx="158">
                  <c:v>10.350000000000001</c:v>
                </c:pt>
                <c:pt idx="159">
                  <c:v>10.8</c:v>
                </c:pt>
                <c:pt idx="160">
                  <c:v>10.050000000000001</c:v>
                </c:pt>
                <c:pt idx="161">
                  <c:v>10.649999999999999</c:v>
                </c:pt>
                <c:pt idx="162">
                  <c:v>13.200000000000001</c:v>
                </c:pt>
                <c:pt idx="163">
                  <c:v>10.649999999999999</c:v>
                </c:pt>
                <c:pt idx="164">
                  <c:v>11.55</c:v>
                </c:pt>
                <c:pt idx="165">
                  <c:v>12</c:v>
                </c:pt>
                <c:pt idx="166">
                  <c:v>11.399999999999999</c:v>
                </c:pt>
                <c:pt idx="167">
                  <c:v>11.850000000000001</c:v>
                </c:pt>
                <c:pt idx="168">
                  <c:v>9.75</c:v>
                </c:pt>
                <c:pt idx="169">
                  <c:v>10.649999999999999</c:v>
                </c:pt>
                <c:pt idx="170">
                  <c:v>12</c:v>
                </c:pt>
                <c:pt idx="171">
                  <c:v>11.399999999999999</c:v>
                </c:pt>
                <c:pt idx="172">
                  <c:v>11.55</c:v>
                </c:pt>
                <c:pt idx="173">
                  <c:v>12.899999999999999</c:v>
                </c:pt>
                <c:pt idx="174">
                  <c:v>9</c:v>
                </c:pt>
                <c:pt idx="175">
                  <c:v>11.100000000000001</c:v>
                </c:pt>
                <c:pt idx="176">
                  <c:v>9</c:v>
                </c:pt>
                <c:pt idx="177">
                  <c:v>12.299999999999999</c:v>
                </c:pt>
                <c:pt idx="178">
                  <c:v>12.149999999999999</c:v>
                </c:pt>
                <c:pt idx="179">
                  <c:v>12.299999999999999</c:v>
                </c:pt>
                <c:pt idx="180">
                  <c:v>12.600000000000001</c:v>
                </c:pt>
                <c:pt idx="181">
                  <c:v>11.399999999999999</c:v>
                </c:pt>
                <c:pt idx="182">
                  <c:v>10.649999999999999</c:v>
                </c:pt>
                <c:pt idx="183">
                  <c:v>13.200000000000001</c:v>
                </c:pt>
                <c:pt idx="184">
                  <c:v>11.25</c:v>
                </c:pt>
                <c:pt idx="185">
                  <c:v>13.200000000000001</c:v>
                </c:pt>
                <c:pt idx="186">
                  <c:v>10.649999999999999</c:v>
                </c:pt>
                <c:pt idx="187">
                  <c:v>11.399999999999999</c:v>
                </c:pt>
                <c:pt idx="188">
                  <c:v>10.649999999999999</c:v>
                </c:pt>
                <c:pt idx="189">
                  <c:v>12</c:v>
                </c:pt>
                <c:pt idx="190">
                  <c:v>9.1499999999999986</c:v>
                </c:pt>
                <c:pt idx="191">
                  <c:v>10.649999999999999</c:v>
                </c:pt>
                <c:pt idx="192">
                  <c:v>12</c:v>
                </c:pt>
                <c:pt idx="193">
                  <c:v>10.8</c:v>
                </c:pt>
                <c:pt idx="194">
                  <c:v>11.850000000000001</c:v>
                </c:pt>
                <c:pt idx="195">
                  <c:v>12.75</c:v>
                </c:pt>
                <c:pt idx="196">
                  <c:v>13.200000000000001</c:v>
                </c:pt>
                <c:pt idx="197">
                  <c:v>9.75</c:v>
                </c:pt>
                <c:pt idx="198">
                  <c:v>11.850000000000001</c:v>
                </c:pt>
                <c:pt idx="199">
                  <c:v>13.5</c:v>
                </c:pt>
              </c:numCache>
            </c:numRef>
          </c:yVal>
          <c:smooth val="0"/>
          <c:extLst>
            <c:ext xmlns:c16="http://schemas.microsoft.com/office/drawing/2014/chart" uri="{C3380CC4-5D6E-409C-BE32-E72D297353CC}">
              <c16:uniqueId val="{00000000-C791-1246-BC55-8230997F21D4}"/>
            </c:ext>
          </c:extLst>
        </c:ser>
        <c:dLbls>
          <c:showLegendKey val="0"/>
          <c:showVal val="0"/>
          <c:showCatName val="0"/>
          <c:showSerName val="0"/>
          <c:showPercent val="0"/>
          <c:showBubbleSize val="0"/>
        </c:dLbls>
        <c:axId val="1112067040"/>
        <c:axId val="1112454576"/>
      </c:scatterChart>
      <c:valAx>
        <c:axId val="1112067040"/>
        <c:scaling>
          <c:orientation val="minMax"/>
        </c:scaling>
        <c:delete val="0"/>
        <c:axPos val="b"/>
        <c:majorGridlines>
          <c:spPr>
            <a:ln w="9525" cap="flat" cmpd="sng" algn="ctr">
              <a:solidFill>
                <a:schemeClr val="dk1">
                  <a:lumMod val="15000"/>
                  <a:lumOff val="8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dk1">
                        <a:lumMod val="50000"/>
                        <a:lumOff val="50000"/>
                      </a:schemeClr>
                    </a:solidFill>
                    <a:latin typeface="+mn-lt"/>
                    <a:ea typeface="+mn-ea"/>
                    <a:cs typeface="+mn-cs"/>
                  </a:defRPr>
                </a:pPr>
                <a:r>
                  <a:rPr lang="en-GB" sz="800" b="1" i="0" u="none" strike="noStrike" kern="1200" baseline="0">
                    <a:solidFill>
                      <a:sysClr val="windowText" lastClr="000000">
                        <a:lumMod val="50000"/>
                        <a:lumOff val="50000"/>
                      </a:sysClr>
                    </a:solidFill>
                  </a:rPr>
                  <a:t>Flex_Price </a:t>
                </a:r>
                <a:endParaRPr lang="en-GB"/>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50000"/>
                      <a:lumOff val="50000"/>
                    </a:schemeClr>
                  </a:solidFill>
                  <a:latin typeface="+mn-lt"/>
                  <a:ea typeface="+mn-ea"/>
                  <a:cs typeface="+mn-cs"/>
                </a:defRPr>
              </a:pPr>
              <a:endParaRPr lang="en-GB"/>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50000"/>
                    <a:lumOff val="50000"/>
                  </a:schemeClr>
                </a:solidFill>
                <a:latin typeface="+mn-lt"/>
                <a:ea typeface="+mn-ea"/>
                <a:cs typeface="+mn-cs"/>
              </a:defRPr>
            </a:pPr>
            <a:endParaRPr lang="en-US"/>
          </a:p>
        </c:txPr>
        <c:crossAx val="1112454576"/>
        <c:crosses val="autoZero"/>
        <c:crossBetween val="midCat"/>
      </c:valAx>
      <c:valAx>
        <c:axId val="1112454576"/>
        <c:scaling>
          <c:orientation val="minMax"/>
        </c:scaling>
        <c:delete val="0"/>
        <c:axPos val="l"/>
        <c:majorGridlines>
          <c:spPr>
            <a:ln w="9525" cap="flat" cmpd="sng" algn="ctr">
              <a:solidFill>
                <a:schemeClr val="dk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50000"/>
                        <a:lumOff val="50000"/>
                      </a:schemeClr>
                    </a:solidFill>
                    <a:latin typeface="+mn-lt"/>
                    <a:ea typeface="+mn-ea"/>
                    <a:cs typeface="+mn-cs"/>
                  </a:defRPr>
                </a:pPr>
                <a:r>
                  <a:rPr lang="en-GB" sz="900" b="1" i="0" u="none" strike="noStrike" kern="1200" baseline="0">
                    <a:solidFill>
                      <a:sysClr val="windowText" lastClr="000000">
                        <a:lumMod val="50000"/>
                        <a:lumOff val="50000"/>
                      </a:sysClr>
                    </a:solidFill>
                  </a:rPr>
                  <a:t>Order_Qty</a:t>
                </a:r>
                <a:endParaRPr lang="en-GB" sz="1000" b="1" i="0" u="none" strike="noStrike" kern="1200" baseline="0">
                  <a:solidFill>
                    <a:sysClr val="windowText" lastClr="000000">
                      <a:lumMod val="50000"/>
                      <a:lumOff val="50000"/>
                    </a:sysClr>
                  </a:solidFill>
                </a:endParaRP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50000"/>
                      <a:lumOff val="50000"/>
                    </a:schemeClr>
                  </a:solidFill>
                  <a:latin typeface="+mn-lt"/>
                  <a:ea typeface="+mn-ea"/>
                  <a:cs typeface="+mn-cs"/>
                </a:defRPr>
              </a:pPr>
              <a:endParaRPr lang="en-GB"/>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50000"/>
                    <a:lumOff val="50000"/>
                  </a:schemeClr>
                </a:solidFill>
                <a:latin typeface="+mn-lt"/>
                <a:ea typeface="+mn-ea"/>
                <a:cs typeface="+mn-cs"/>
              </a:defRPr>
            </a:pPr>
            <a:endParaRPr lang="en-US"/>
          </a:p>
        </c:txPr>
        <c:crossAx val="111206704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100000">
          <a:schemeClr val="lt1">
            <a:lumMod val="95000"/>
          </a:schemeClr>
        </a:gs>
        <a:gs pos="43000">
          <a:schemeClr val="lt1"/>
        </a:gs>
      </a:gsLst>
      <a:path path="circle">
        <a:fillToRect l="50000" t="50000" r="50000" b="50000"/>
      </a:path>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70" baseline="0">
                <a:solidFill>
                  <a:schemeClr val="dk1">
                    <a:lumMod val="50000"/>
                    <a:lumOff val="50000"/>
                  </a:schemeClr>
                </a:solidFill>
                <a:latin typeface="+mn-lt"/>
                <a:ea typeface="+mn-ea"/>
                <a:cs typeface="+mn-cs"/>
              </a:defRPr>
            </a:pPr>
            <a:r>
              <a:rPr lang="en-GB"/>
              <a:t>Shipping_Speed Vs. </a:t>
            </a:r>
            <a:r>
              <a:rPr lang="en-GB" sz="1600" b="0" i="0" u="none" strike="noStrike" kern="1200" spc="70" baseline="0">
                <a:solidFill>
                  <a:sysClr val="windowText" lastClr="000000">
                    <a:lumMod val="50000"/>
                    <a:lumOff val="50000"/>
                  </a:sysClr>
                </a:solidFill>
              </a:rPr>
              <a:t>Order Quantity</a:t>
            </a:r>
            <a:endParaRPr lang="en-GB"/>
          </a:p>
        </c:rich>
      </c:tx>
      <c:overlay val="0"/>
      <c:spPr>
        <a:noFill/>
        <a:ln>
          <a:noFill/>
        </a:ln>
        <a:effectLst/>
      </c:spPr>
      <c:txPr>
        <a:bodyPr rot="0" spcFirstLastPara="1" vertOverflow="ellipsis" vert="horz" wrap="square" anchor="ctr" anchorCtr="1"/>
        <a:lstStyle/>
        <a:p>
          <a:pPr>
            <a:defRPr sz="1600" b="0" i="0" u="none" strike="noStrike" kern="1200" spc="70" baseline="0">
              <a:solidFill>
                <a:schemeClr val="dk1">
                  <a:lumMod val="50000"/>
                  <a:lumOff val="50000"/>
                </a:schemeClr>
              </a:solidFill>
              <a:latin typeface="+mn-lt"/>
              <a:ea typeface="+mn-ea"/>
              <a:cs typeface="+mn-cs"/>
            </a:defRPr>
          </a:pPr>
          <a:endParaRPr lang="en-GB"/>
        </a:p>
      </c:txPr>
    </c:title>
    <c:autoTitleDeleted val="0"/>
    <c:plotArea>
      <c:layout/>
      <c:scatterChart>
        <c:scatterStyle val="lineMarker"/>
        <c:varyColors val="0"/>
        <c:ser>
          <c:idx val="0"/>
          <c:order val="0"/>
          <c:tx>
            <c:strRef>
              <c:f>'Task 1.1'!$AI$34</c:f>
              <c:strCache>
                <c:ptCount val="1"/>
                <c:pt idx="0">
                  <c:v>Order_Qty</c:v>
                </c:pt>
              </c:strCache>
            </c:strRef>
          </c:tx>
          <c:spPr>
            <a:ln w="25400">
              <a:noFill/>
            </a:ln>
            <a:effectLst/>
          </c:spPr>
          <c:marker>
            <c:symbol val="circle"/>
            <c:size val="4"/>
            <c:spPr>
              <a:solidFill>
                <a:schemeClr val="accent1"/>
              </a:solidFill>
              <a:ln w="9525" cap="flat" cmpd="sng" algn="ctr">
                <a:solidFill>
                  <a:schemeClr val="accent1"/>
                </a:solidFill>
                <a:round/>
              </a:ln>
              <a:effectLst/>
            </c:spPr>
          </c:marker>
          <c:trendline>
            <c:spPr>
              <a:ln w="25400" cap="rnd" cmpd="sng" algn="ctr">
                <a:solidFill>
                  <a:srgbClr val="FF0000"/>
                </a:solidFill>
                <a:prstDash val="dash"/>
                <a:round/>
              </a:ln>
              <a:effectLst/>
            </c:spPr>
            <c:trendlineType val="linear"/>
            <c:dispRSqr val="1"/>
            <c:dispEq val="1"/>
            <c:trendlineLbl>
              <c:layout>
                <c:manualLayout>
                  <c:x val="4.1937973985987073E-2"/>
                  <c:y val="0.28278633644136181"/>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dk1">
                          <a:lumMod val="50000"/>
                          <a:lumOff val="50000"/>
                        </a:schemeClr>
                      </a:solidFill>
                      <a:latin typeface="+mn-lt"/>
                      <a:ea typeface="+mn-ea"/>
                      <a:cs typeface="+mn-cs"/>
                    </a:defRPr>
                  </a:pPr>
                  <a:endParaRPr lang="en-US"/>
                </a:p>
              </c:txPr>
            </c:trendlineLbl>
          </c:trendline>
          <c:xVal>
            <c:numRef>
              <c:f>'Task 1.1'!$AH$35:$AH$234</c:f>
              <c:numCache>
                <c:formatCode>0.0</c:formatCode>
                <c:ptCount val="200"/>
                <c:pt idx="0">
                  <c:v>4.4000000000000004</c:v>
                </c:pt>
                <c:pt idx="1">
                  <c:v>3.6</c:v>
                </c:pt>
                <c:pt idx="2">
                  <c:v>3.5</c:v>
                </c:pt>
                <c:pt idx="3">
                  <c:v>2.8</c:v>
                </c:pt>
                <c:pt idx="4">
                  <c:v>5.2</c:v>
                </c:pt>
                <c:pt idx="5">
                  <c:v>3.1</c:v>
                </c:pt>
                <c:pt idx="6">
                  <c:v>4.5</c:v>
                </c:pt>
                <c:pt idx="7">
                  <c:v>4.4000000000000004</c:v>
                </c:pt>
                <c:pt idx="8">
                  <c:v>3.7</c:v>
                </c:pt>
                <c:pt idx="9">
                  <c:v>2.9</c:v>
                </c:pt>
                <c:pt idx="10">
                  <c:v>4.9000000000000004</c:v>
                </c:pt>
                <c:pt idx="11">
                  <c:v>3.9</c:v>
                </c:pt>
                <c:pt idx="12">
                  <c:v>4.2</c:v>
                </c:pt>
                <c:pt idx="13">
                  <c:v>3.9</c:v>
                </c:pt>
                <c:pt idx="14">
                  <c:v>3.7</c:v>
                </c:pt>
                <c:pt idx="15">
                  <c:v>3.8</c:v>
                </c:pt>
                <c:pt idx="16">
                  <c:v>3.3</c:v>
                </c:pt>
                <c:pt idx="17">
                  <c:v>4.5</c:v>
                </c:pt>
                <c:pt idx="18">
                  <c:v>3</c:v>
                </c:pt>
                <c:pt idx="19">
                  <c:v>2.6</c:v>
                </c:pt>
                <c:pt idx="20">
                  <c:v>3.5</c:v>
                </c:pt>
                <c:pt idx="21">
                  <c:v>3</c:v>
                </c:pt>
                <c:pt idx="22">
                  <c:v>3.2</c:v>
                </c:pt>
                <c:pt idx="23">
                  <c:v>4.5999999999999996</c:v>
                </c:pt>
                <c:pt idx="24">
                  <c:v>4.9000000000000004</c:v>
                </c:pt>
                <c:pt idx="25">
                  <c:v>3.9</c:v>
                </c:pt>
                <c:pt idx="26">
                  <c:v>2.6</c:v>
                </c:pt>
                <c:pt idx="27">
                  <c:v>2.1</c:v>
                </c:pt>
                <c:pt idx="28">
                  <c:v>4.2</c:v>
                </c:pt>
                <c:pt idx="29">
                  <c:v>4</c:v>
                </c:pt>
                <c:pt idx="30">
                  <c:v>3.7</c:v>
                </c:pt>
                <c:pt idx="31">
                  <c:v>3.7</c:v>
                </c:pt>
                <c:pt idx="32">
                  <c:v>3</c:v>
                </c:pt>
                <c:pt idx="33">
                  <c:v>4.4000000000000004</c:v>
                </c:pt>
                <c:pt idx="34">
                  <c:v>4.5</c:v>
                </c:pt>
                <c:pt idx="35">
                  <c:v>3.6</c:v>
                </c:pt>
                <c:pt idx="36">
                  <c:v>4.4000000000000004</c:v>
                </c:pt>
                <c:pt idx="37">
                  <c:v>4.5</c:v>
                </c:pt>
                <c:pt idx="38">
                  <c:v>4.5</c:v>
                </c:pt>
                <c:pt idx="39">
                  <c:v>3.5</c:v>
                </c:pt>
                <c:pt idx="40">
                  <c:v>4.2</c:v>
                </c:pt>
                <c:pt idx="41">
                  <c:v>4.4000000000000004</c:v>
                </c:pt>
                <c:pt idx="42">
                  <c:v>3.9</c:v>
                </c:pt>
                <c:pt idx="43">
                  <c:v>2.5</c:v>
                </c:pt>
                <c:pt idx="44">
                  <c:v>3.1</c:v>
                </c:pt>
                <c:pt idx="45">
                  <c:v>2.8</c:v>
                </c:pt>
                <c:pt idx="46">
                  <c:v>3.5</c:v>
                </c:pt>
                <c:pt idx="47">
                  <c:v>4.3</c:v>
                </c:pt>
                <c:pt idx="48">
                  <c:v>3.7</c:v>
                </c:pt>
                <c:pt idx="49">
                  <c:v>3.9</c:v>
                </c:pt>
                <c:pt idx="50">
                  <c:v>5.4</c:v>
                </c:pt>
                <c:pt idx="51">
                  <c:v>3</c:v>
                </c:pt>
                <c:pt idx="52">
                  <c:v>4.2</c:v>
                </c:pt>
                <c:pt idx="53">
                  <c:v>4.9000000000000004</c:v>
                </c:pt>
                <c:pt idx="54">
                  <c:v>3.9</c:v>
                </c:pt>
                <c:pt idx="55">
                  <c:v>3.3</c:v>
                </c:pt>
                <c:pt idx="56">
                  <c:v>4.2</c:v>
                </c:pt>
                <c:pt idx="57">
                  <c:v>4</c:v>
                </c:pt>
                <c:pt idx="58">
                  <c:v>4.5999999999999996</c:v>
                </c:pt>
                <c:pt idx="59">
                  <c:v>4.5</c:v>
                </c:pt>
                <c:pt idx="60">
                  <c:v>2.9</c:v>
                </c:pt>
                <c:pt idx="61">
                  <c:v>4.0999999999999996</c:v>
                </c:pt>
                <c:pt idx="62">
                  <c:v>3.5</c:v>
                </c:pt>
                <c:pt idx="63">
                  <c:v>4</c:v>
                </c:pt>
                <c:pt idx="64">
                  <c:v>4.3</c:v>
                </c:pt>
                <c:pt idx="65">
                  <c:v>4.5</c:v>
                </c:pt>
                <c:pt idx="66">
                  <c:v>4.8</c:v>
                </c:pt>
                <c:pt idx="67">
                  <c:v>3.5</c:v>
                </c:pt>
                <c:pt idx="68">
                  <c:v>3.9</c:v>
                </c:pt>
                <c:pt idx="69">
                  <c:v>4.9000000000000004</c:v>
                </c:pt>
                <c:pt idx="70">
                  <c:v>4.2</c:v>
                </c:pt>
                <c:pt idx="71">
                  <c:v>2.4</c:v>
                </c:pt>
                <c:pt idx="72">
                  <c:v>3.5</c:v>
                </c:pt>
                <c:pt idx="73">
                  <c:v>3.6</c:v>
                </c:pt>
                <c:pt idx="74">
                  <c:v>4.2</c:v>
                </c:pt>
                <c:pt idx="75">
                  <c:v>3.4</c:v>
                </c:pt>
                <c:pt idx="76">
                  <c:v>4.3</c:v>
                </c:pt>
                <c:pt idx="77">
                  <c:v>4.5999999999999996</c:v>
                </c:pt>
                <c:pt idx="78">
                  <c:v>3.5</c:v>
                </c:pt>
                <c:pt idx="79">
                  <c:v>4.2</c:v>
                </c:pt>
                <c:pt idx="80">
                  <c:v>3.7</c:v>
                </c:pt>
                <c:pt idx="81">
                  <c:v>3</c:v>
                </c:pt>
                <c:pt idx="82">
                  <c:v>3.3</c:v>
                </c:pt>
                <c:pt idx="83">
                  <c:v>1.6</c:v>
                </c:pt>
                <c:pt idx="84">
                  <c:v>2.9</c:v>
                </c:pt>
                <c:pt idx="85">
                  <c:v>3.3</c:v>
                </c:pt>
                <c:pt idx="86">
                  <c:v>4</c:v>
                </c:pt>
                <c:pt idx="87">
                  <c:v>3.8</c:v>
                </c:pt>
                <c:pt idx="88">
                  <c:v>4.4000000000000004</c:v>
                </c:pt>
                <c:pt idx="89">
                  <c:v>4.2</c:v>
                </c:pt>
                <c:pt idx="90">
                  <c:v>4.4000000000000004</c:v>
                </c:pt>
                <c:pt idx="91">
                  <c:v>4.5</c:v>
                </c:pt>
                <c:pt idx="92">
                  <c:v>4</c:v>
                </c:pt>
                <c:pt idx="93">
                  <c:v>4.5</c:v>
                </c:pt>
                <c:pt idx="94">
                  <c:v>4.5</c:v>
                </c:pt>
                <c:pt idx="95">
                  <c:v>3.9</c:v>
                </c:pt>
                <c:pt idx="96">
                  <c:v>4.2</c:v>
                </c:pt>
                <c:pt idx="97">
                  <c:v>3.4</c:v>
                </c:pt>
                <c:pt idx="98">
                  <c:v>4</c:v>
                </c:pt>
                <c:pt idx="99">
                  <c:v>4.5999999999999996</c:v>
                </c:pt>
                <c:pt idx="100">
                  <c:v>4.5</c:v>
                </c:pt>
                <c:pt idx="101">
                  <c:v>3.3</c:v>
                </c:pt>
                <c:pt idx="102">
                  <c:v>3.4</c:v>
                </c:pt>
                <c:pt idx="103">
                  <c:v>2.9</c:v>
                </c:pt>
                <c:pt idx="104">
                  <c:v>4</c:v>
                </c:pt>
                <c:pt idx="105">
                  <c:v>3.9</c:v>
                </c:pt>
                <c:pt idx="106">
                  <c:v>3.4</c:v>
                </c:pt>
                <c:pt idx="107">
                  <c:v>4.3</c:v>
                </c:pt>
                <c:pt idx="108">
                  <c:v>3.9</c:v>
                </c:pt>
                <c:pt idx="109">
                  <c:v>3.4</c:v>
                </c:pt>
                <c:pt idx="110">
                  <c:v>2</c:v>
                </c:pt>
                <c:pt idx="111">
                  <c:v>4.5</c:v>
                </c:pt>
                <c:pt idx="112">
                  <c:v>3.7</c:v>
                </c:pt>
                <c:pt idx="113">
                  <c:v>2.5</c:v>
                </c:pt>
                <c:pt idx="114">
                  <c:v>4.3</c:v>
                </c:pt>
                <c:pt idx="115">
                  <c:v>4.5999999999999996</c:v>
                </c:pt>
                <c:pt idx="116">
                  <c:v>5.2</c:v>
                </c:pt>
                <c:pt idx="117">
                  <c:v>4.4000000000000004</c:v>
                </c:pt>
                <c:pt idx="118">
                  <c:v>4.5999999999999996</c:v>
                </c:pt>
                <c:pt idx="119">
                  <c:v>2</c:v>
                </c:pt>
                <c:pt idx="120">
                  <c:v>4.3</c:v>
                </c:pt>
                <c:pt idx="121">
                  <c:v>2.7</c:v>
                </c:pt>
                <c:pt idx="122">
                  <c:v>3.8</c:v>
                </c:pt>
                <c:pt idx="123">
                  <c:v>4.3</c:v>
                </c:pt>
                <c:pt idx="124">
                  <c:v>3</c:v>
                </c:pt>
                <c:pt idx="125">
                  <c:v>3.7</c:v>
                </c:pt>
                <c:pt idx="126">
                  <c:v>4.9000000000000004</c:v>
                </c:pt>
                <c:pt idx="127">
                  <c:v>3.4</c:v>
                </c:pt>
                <c:pt idx="128">
                  <c:v>3.9</c:v>
                </c:pt>
                <c:pt idx="129">
                  <c:v>3.3</c:v>
                </c:pt>
                <c:pt idx="130">
                  <c:v>2.1</c:v>
                </c:pt>
                <c:pt idx="131">
                  <c:v>3.1</c:v>
                </c:pt>
                <c:pt idx="132">
                  <c:v>3.5</c:v>
                </c:pt>
                <c:pt idx="133">
                  <c:v>2.7</c:v>
                </c:pt>
                <c:pt idx="134">
                  <c:v>3.9</c:v>
                </c:pt>
                <c:pt idx="135">
                  <c:v>4</c:v>
                </c:pt>
                <c:pt idx="136">
                  <c:v>4.3</c:v>
                </c:pt>
                <c:pt idx="137">
                  <c:v>3.1</c:v>
                </c:pt>
                <c:pt idx="138">
                  <c:v>4.3</c:v>
                </c:pt>
                <c:pt idx="139">
                  <c:v>3.2</c:v>
                </c:pt>
                <c:pt idx="140">
                  <c:v>4.5</c:v>
                </c:pt>
                <c:pt idx="141">
                  <c:v>4.2</c:v>
                </c:pt>
                <c:pt idx="142">
                  <c:v>4.0999999999999996</c:v>
                </c:pt>
                <c:pt idx="143">
                  <c:v>3.3</c:v>
                </c:pt>
                <c:pt idx="144">
                  <c:v>4</c:v>
                </c:pt>
                <c:pt idx="145">
                  <c:v>4.3</c:v>
                </c:pt>
                <c:pt idx="146">
                  <c:v>2.5</c:v>
                </c:pt>
                <c:pt idx="147">
                  <c:v>3.6</c:v>
                </c:pt>
                <c:pt idx="148">
                  <c:v>3.1</c:v>
                </c:pt>
                <c:pt idx="149">
                  <c:v>4.2</c:v>
                </c:pt>
                <c:pt idx="150">
                  <c:v>3.3</c:v>
                </c:pt>
                <c:pt idx="151">
                  <c:v>5.5</c:v>
                </c:pt>
                <c:pt idx="152">
                  <c:v>3.9</c:v>
                </c:pt>
                <c:pt idx="153">
                  <c:v>1.6</c:v>
                </c:pt>
                <c:pt idx="154">
                  <c:v>4.9000000000000004</c:v>
                </c:pt>
                <c:pt idx="155">
                  <c:v>5.5</c:v>
                </c:pt>
                <c:pt idx="156">
                  <c:v>2.8</c:v>
                </c:pt>
                <c:pt idx="157">
                  <c:v>4.2</c:v>
                </c:pt>
                <c:pt idx="158">
                  <c:v>3.4</c:v>
                </c:pt>
                <c:pt idx="159">
                  <c:v>3.4</c:v>
                </c:pt>
                <c:pt idx="160">
                  <c:v>4.4000000000000004</c:v>
                </c:pt>
                <c:pt idx="161">
                  <c:v>4.2</c:v>
                </c:pt>
                <c:pt idx="162">
                  <c:v>4.4000000000000004</c:v>
                </c:pt>
                <c:pt idx="163">
                  <c:v>4.7</c:v>
                </c:pt>
                <c:pt idx="164">
                  <c:v>3.7</c:v>
                </c:pt>
                <c:pt idx="165">
                  <c:v>3.1</c:v>
                </c:pt>
                <c:pt idx="166">
                  <c:v>3.7</c:v>
                </c:pt>
                <c:pt idx="167">
                  <c:v>4.5999999999999996</c:v>
                </c:pt>
                <c:pt idx="168">
                  <c:v>2.4</c:v>
                </c:pt>
                <c:pt idx="169">
                  <c:v>3.1</c:v>
                </c:pt>
                <c:pt idx="170">
                  <c:v>3.9</c:v>
                </c:pt>
                <c:pt idx="171">
                  <c:v>4.5</c:v>
                </c:pt>
                <c:pt idx="172">
                  <c:v>4.8</c:v>
                </c:pt>
                <c:pt idx="173">
                  <c:v>5.4</c:v>
                </c:pt>
                <c:pt idx="174">
                  <c:v>3</c:v>
                </c:pt>
                <c:pt idx="175">
                  <c:v>3.5</c:v>
                </c:pt>
                <c:pt idx="176">
                  <c:v>3.1</c:v>
                </c:pt>
                <c:pt idx="177">
                  <c:v>4.3</c:v>
                </c:pt>
                <c:pt idx="178">
                  <c:v>4.2</c:v>
                </c:pt>
                <c:pt idx="179">
                  <c:v>4.5999999999999996</c:v>
                </c:pt>
                <c:pt idx="180">
                  <c:v>4</c:v>
                </c:pt>
                <c:pt idx="181">
                  <c:v>5.2</c:v>
                </c:pt>
                <c:pt idx="182">
                  <c:v>3</c:v>
                </c:pt>
                <c:pt idx="183">
                  <c:v>3.5</c:v>
                </c:pt>
                <c:pt idx="184">
                  <c:v>3.9</c:v>
                </c:pt>
                <c:pt idx="185">
                  <c:v>3.8</c:v>
                </c:pt>
                <c:pt idx="186">
                  <c:v>3.3</c:v>
                </c:pt>
                <c:pt idx="187">
                  <c:v>4.3</c:v>
                </c:pt>
                <c:pt idx="188">
                  <c:v>2.5</c:v>
                </c:pt>
                <c:pt idx="189">
                  <c:v>4.0999999999999996</c:v>
                </c:pt>
                <c:pt idx="190">
                  <c:v>3.3</c:v>
                </c:pt>
                <c:pt idx="191">
                  <c:v>4.2</c:v>
                </c:pt>
                <c:pt idx="192">
                  <c:v>4.0999999999999996</c:v>
                </c:pt>
                <c:pt idx="193">
                  <c:v>2.8</c:v>
                </c:pt>
                <c:pt idx="194">
                  <c:v>3.6</c:v>
                </c:pt>
                <c:pt idx="195">
                  <c:v>3.9</c:v>
                </c:pt>
                <c:pt idx="196">
                  <c:v>3.6</c:v>
                </c:pt>
                <c:pt idx="197">
                  <c:v>4.7</c:v>
                </c:pt>
                <c:pt idx="198">
                  <c:v>3.5</c:v>
                </c:pt>
                <c:pt idx="199">
                  <c:v>5.2</c:v>
                </c:pt>
              </c:numCache>
            </c:numRef>
          </c:xVal>
          <c:yVal>
            <c:numRef>
              <c:f>'Task 1.1'!$AI$35:$AI$234</c:f>
              <c:numCache>
                <c:formatCode>0.0</c:formatCode>
                <c:ptCount val="200"/>
                <c:pt idx="0">
                  <c:v>10.5</c:v>
                </c:pt>
                <c:pt idx="1">
                  <c:v>11.850000000000001</c:v>
                </c:pt>
                <c:pt idx="2">
                  <c:v>10.050000000000001</c:v>
                </c:pt>
                <c:pt idx="3">
                  <c:v>9.8999999999999986</c:v>
                </c:pt>
                <c:pt idx="4">
                  <c:v>10.649999999999999</c:v>
                </c:pt>
                <c:pt idx="5">
                  <c:v>12.149999999999999</c:v>
                </c:pt>
                <c:pt idx="6">
                  <c:v>12.600000000000001</c:v>
                </c:pt>
                <c:pt idx="7">
                  <c:v>10.8</c:v>
                </c:pt>
                <c:pt idx="8">
                  <c:v>8.3999999999999986</c:v>
                </c:pt>
                <c:pt idx="9">
                  <c:v>10.350000000000001</c:v>
                </c:pt>
                <c:pt idx="10">
                  <c:v>13.950000000000001</c:v>
                </c:pt>
                <c:pt idx="11">
                  <c:v>11.100000000000001</c:v>
                </c:pt>
                <c:pt idx="12">
                  <c:v>13.5</c:v>
                </c:pt>
                <c:pt idx="13">
                  <c:v>10.5</c:v>
                </c:pt>
                <c:pt idx="14">
                  <c:v>9.3000000000000007</c:v>
                </c:pt>
                <c:pt idx="15">
                  <c:v>13.350000000000001</c:v>
                </c:pt>
                <c:pt idx="16">
                  <c:v>6.4499999999999993</c:v>
                </c:pt>
                <c:pt idx="17">
                  <c:v>12.899999999999999</c:v>
                </c:pt>
                <c:pt idx="18">
                  <c:v>9.3000000000000007</c:v>
                </c:pt>
                <c:pt idx="19">
                  <c:v>12.149999999999999</c:v>
                </c:pt>
                <c:pt idx="20">
                  <c:v>13.5</c:v>
                </c:pt>
                <c:pt idx="21">
                  <c:v>10.050000000000001</c:v>
                </c:pt>
                <c:pt idx="22">
                  <c:v>8.6999999999999993</c:v>
                </c:pt>
                <c:pt idx="23">
                  <c:v>11.100000000000001</c:v>
                </c:pt>
                <c:pt idx="24">
                  <c:v>11.25</c:v>
                </c:pt>
                <c:pt idx="25">
                  <c:v>14.700000000000001</c:v>
                </c:pt>
                <c:pt idx="26">
                  <c:v>11.55</c:v>
                </c:pt>
                <c:pt idx="27">
                  <c:v>10.050000000000001</c:v>
                </c:pt>
                <c:pt idx="28">
                  <c:v>12</c:v>
                </c:pt>
                <c:pt idx="29">
                  <c:v>11.100000000000001</c:v>
                </c:pt>
                <c:pt idx="30">
                  <c:v>10.350000000000001</c:v>
                </c:pt>
                <c:pt idx="31">
                  <c:v>12.600000000000001</c:v>
                </c:pt>
                <c:pt idx="32">
                  <c:v>12.600000000000001</c:v>
                </c:pt>
                <c:pt idx="33">
                  <c:v>12.600000000000001</c:v>
                </c:pt>
                <c:pt idx="34">
                  <c:v>10.8</c:v>
                </c:pt>
                <c:pt idx="35">
                  <c:v>11.850000000000001</c:v>
                </c:pt>
                <c:pt idx="36">
                  <c:v>11.850000000000001</c:v>
                </c:pt>
                <c:pt idx="37">
                  <c:v>12</c:v>
                </c:pt>
                <c:pt idx="38">
                  <c:v>13.5</c:v>
                </c:pt>
                <c:pt idx="39">
                  <c:v>10.5</c:v>
                </c:pt>
                <c:pt idx="40">
                  <c:v>10.8</c:v>
                </c:pt>
                <c:pt idx="41">
                  <c:v>13.5</c:v>
                </c:pt>
                <c:pt idx="42">
                  <c:v>11.850000000000001</c:v>
                </c:pt>
                <c:pt idx="43">
                  <c:v>9.75</c:v>
                </c:pt>
                <c:pt idx="44">
                  <c:v>11.399999999999999</c:v>
                </c:pt>
                <c:pt idx="45">
                  <c:v>10.649999999999999</c:v>
                </c:pt>
                <c:pt idx="46">
                  <c:v>9.1499999999999986</c:v>
                </c:pt>
                <c:pt idx="47">
                  <c:v>11.399999999999999</c:v>
                </c:pt>
                <c:pt idx="48">
                  <c:v>12.600000000000001</c:v>
                </c:pt>
                <c:pt idx="49">
                  <c:v>11.25</c:v>
                </c:pt>
                <c:pt idx="50">
                  <c:v>12</c:v>
                </c:pt>
                <c:pt idx="51">
                  <c:v>11.100000000000001</c:v>
                </c:pt>
                <c:pt idx="52">
                  <c:v>11.850000000000001</c:v>
                </c:pt>
                <c:pt idx="53">
                  <c:v>13.950000000000001</c:v>
                </c:pt>
                <c:pt idx="54">
                  <c:v>12.899999999999999</c:v>
                </c:pt>
                <c:pt idx="55">
                  <c:v>10.5</c:v>
                </c:pt>
                <c:pt idx="56">
                  <c:v>12.299999999999999</c:v>
                </c:pt>
                <c:pt idx="57">
                  <c:v>12.600000000000001</c:v>
                </c:pt>
                <c:pt idx="58">
                  <c:v>13.350000000000001</c:v>
                </c:pt>
                <c:pt idx="59">
                  <c:v>10.649999999999999</c:v>
                </c:pt>
                <c:pt idx="60">
                  <c:v>11.25</c:v>
                </c:pt>
                <c:pt idx="61">
                  <c:v>12.149999999999999</c:v>
                </c:pt>
                <c:pt idx="62">
                  <c:v>10.8</c:v>
                </c:pt>
                <c:pt idx="63">
                  <c:v>11.25</c:v>
                </c:pt>
                <c:pt idx="64">
                  <c:v>13.950000000000001</c:v>
                </c:pt>
                <c:pt idx="65">
                  <c:v>12.600000000000001</c:v>
                </c:pt>
                <c:pt idx="66">
                  <c:v>12.299999999999999</c:v>
                </c:pt>
                <c:pt idx="67">
                  <c:v>9.3000000000000007</c:v>
                </c:pt>
                <c:pt idx="68">
                  <c:v>11.100000000000001</c:v>
                </c:pt>
                <c:pt idx="69">
                  <c:v>12.299999999999999</c:v>
                </c:pt>
                <c:pt idx="70">
                  <c:v>11.55</c:v>
                </c:pt>
                <c:pt idx="71">
                  <c:v>11.100000000000001</c:v>
                </c:pt>
                <c:pt idx="72">
                  <c:v>12</c:v>
                </c:pt>
                <c:pt idx="73">
                  <c:v>11.25</c:v>
                </c:pt>
                <c:pt idx="74">
                  <c:v>12.600000000000001</c:v>
                </c:pt>
                <c:pt idx="75">
                  <c:v>11.399999999999999</c:v>
                </c:pt>
                <c:pt idx="76">
                  <c:v>12.299999999999999</c:v>
                </c:pt>
                <c:pt idx="77">
                  <c:v>12.149999999999999</c:v>
                </c:pt>
                <c:pt idx="78">
                  <c:v>10.5</c:v>
                </c:pt>
                <c:pt idx="79">
                  <c:v>9.8999999999999986</c:v>
                </c:pt>
                <c:pt idx="80">
                  <c:v>10.649999999999999</c:v>
                </c:pt>
                <c:pt idx="81">
                  <c:v>12.75</c:v>
                </c:pt>
                <c:pt idx="82">
                  <c:v>9</c:v>
                </c:pt>
                <c:pt idx="83">
                  <c:v>9.75</c:v>
                </c:pt>
                <c:pt idx="84">
                  <c:v>10.050000000000001</c:v>
                </c:pt>
                <c:pt idx="85">
                  <c:v>12.299999999999999</c:v>
                </c:pt>
                <c:pt idx="86">
                  <c:v>12</c:v>
                </c:pt>
                <c:pt idx="87">
                  <c:v>12.149999999999999</c:v>
                </c:pt>
                <c:pt idx="88">
                  <c:v>11.55</c:v>
                </c:pt>
                <c:pt idx="89">
                  <c:v>12.299999999999999</c:v>
                </c:pt>
                <c:pt idx="90">
                  <c:v>10.050000000000001</c:v>
                </c:pt>
                <c:pt idx="91">
                  <c:v>10.8</c:v>
                </c:pt>
                <c:pt idx="92">
                  <c:v>12</c:v>
                </c:pt>
                <c:pt idx="93">
                  <c:v>12</c:v>
                </c:pt>
                <c:pt idx="94">
                  <c:v>9.3000000000000007</c:v>
                </c:pt>
                <c:pt idx="95">
                  <c:v>12.299999999999999</c:v>
                </c:pt>
                <c:pt idx="96">
                  <c:v>12.899999999999999</c:v>
                </c:pt>
                <c:pt idx="97">
                  <c:v>9.75</c:v>
                </c:pt>
                <c:pt idx="98">
                  <c:v>12</c:v>
                </c:pt>
                <c:pt idx="99">
                  <c:v>13.5</c:v>
                </c:pt>
                <c:pt idx="100">
                  <c:v>11.850000000000001</c:v>
                </c:pt>
                <c:pt idx="101">
                  <c:v>10.649999999999999</c:v>
                </c:pt>
                <c:pt idx="102">
                  <c:v>13.350000000000001</c:v>
                </c:pt>
                <c:pt idx="103">
                  <c:v>12</c:v>
                </c:pt>
                <c:pt idx="104">
                  <c:v>8.25</c:v>
                </c:pt>
                <c:pt idx="105">
                  <c:v>11.25</c:v>
                </c:pt>
                <c:pt idx="106">
                  <c:v>8.6999999999999993</c:v>
                </c:pt>
                <c:pt idx="107">
                  <c:v>11.399999999999999</c:v>
                </c:pt>
                <c:pt idx="108">
                  <c:v>11.100000000000001</c:v>
                </c:pt>
                <c:pt idx="109">
                  <c:v>12.600000000000001</c:v>
                </c:pt>
                <c:pt idx="110">
                  <c:v>11.399999999999999</c:v>
                </c:pt>
                <c:pt idx="111">
                  <c:v>10.8</c:v>
                </c:pt>
                <c:pt idx="112">
                  <c:v>10.8</c:v>
                </c:pt>
                <c:pt idx="113">
                  <c:v>11.399999999999999</c:v>
                </c:pt>
                <c:pt idx="114">
                  <c:v>14.100000000000001</c:v>
                </c:pt>
                <c:pt idx="115">
                  <c:v>12.299999999999999</c:v>
                </c:pt>
                <c:pt idx="116">
                  <c:v>12.149999999999999</c:v>
                </c:pt>
                <c:pt idx="117">
                  <c:v>10.5</c:v>
                </c:pt>
                <c:pt idx="118">
                  <c:v>13.350000000000001</c:v>
                </c:pt>
                <c:pt idx="119">
                  <c:v>10.8</c:v>
                </c:pt>
                <c:pt idx="120">
                  <c:v>14.850000000000001</c:v>
                </c:pt>
                <c:pt idx="121">
                  <c:v>11.399999999999999</c:v>
                </c:pt>
                <c:pt idx="122">
                  <c:v>11.25</c:v>
                </c:pt>
                <c:pt idx="123">
                  <c:v>14.100000000000001</c:v>
                </c:pt>
                <c:pt idx="124">
                  <c:v>10.8</c:v>
                </c:pt>
                <c:pt idx="125">
                  <c:v>9.8999999999999986</c:v>
                </c:pt>
                <c:pt idx="126">
                  <c:v>11.399999999999999</c:v>
                </c:pt>
                <c:pt idx="127">
                  <c:v>10.649999999999999</c:v>
                </c:pt>
                <c:pt idx="128">
                  <c:v>11.25</c:v>
                </c:pt>
                <c:pt idx="129">
                  <c:v>10.649999999999999</c:v>
                </c:pt>
                <c:pt idx="130">
                  <c:v>9.3000000000000007</c:v>
                </c:pt>
                <c:pt idx="131">
                  <c:v>11.850000000000001</c:v>
                </c:pt>
                <c:pt idx="132">
                  <c:v>12</c:v>
                </c:pt>
                <c:pt idx="133">
                  <c:v>10.8</c:v>
                </c:pt>
                <c:pt idx="134">
                  <c:v>11.100000000000001</c:v>
                </c:pt>
                <c:pt idx="135">
                  <c:v>12.149999999999999</c:v>
                </c:pt>
                <c:pt idx="136">
                  <c:v>11.55</c:v>
                </c:pt>
                <c:pt idx="137">
                  <c:v>11.399999999999999</c:v>
                </c:pt>
                <c:pt idx="138">
                  <c:v>12.149999999999999</c:v>
                </c:pt>
                <c:pt idx="139">
                  <c:v>9.8999999999999986</c:v>
                </c:pt>
                <c:pt idx="140">
                  <c:v>11.850000000000001</c:v>
                </c:pt>
                <c:pt idx="141">
                  <c:v>14.25</c:v>
                </c:pt>
                <c:pt idx="142">
                  <c:v>11.850000000000001</c:v>
                </c:pt>
                <c:pt idx="143">
                  <c:v>10.8</c:v>
                </c:pt>
                <c:pt idx="144">
                  <c:v>12.75</c:v>
                </c:pt>
                <c:pt idx="145">
                  <c:v>12.299999999999999</c:v>
                </c:pt>
                <c:pt idx="146">
                  <c:v>11.55</c:v>
                </c:pt>
                <c:pt idx="147">
                  <c:v>12.149999999999999</c:v>
                </c:pt>
                <c:pt idx="148">
                  <c:v>10.5</c:v>
                </c:pt>
                <c:pt idx="149">
                  <c:v>11.399999999999999</c:v>
                </c:pt>
                <c:pt idx="150">
                  <c:v>11.850000000000001</c:v>
                </c:pt>
                <c:pt idx="151">
                  <c:v>13.200000000000001</c:v>
                </c:pt>
                <c:pt idx="152">
                  <c:v>12.600000000000001</c:v>
                </c:pt>
                <c:pt idx="153">
                  <c:v>9.75</c:v>
                </c:pt>
                <c:pt idx="154">
                  <c:v>14.850000000000001</c:v>
                </c:pt>
                <c:pt idx="155">
                  <c:v>13.200000000000001</c:v>
                </c:pt>
                <c:pt idx="156">
                  <c:v>10.8</c:v>
                </c:pt>
                <c:pt idx="157">
                  <c:v>12.75</c:v>
                </c:pt>
                <c:pt idx="158">
                  <c:v>10.350000000000001</c:v>
                </c:pt>
                <c:pt idx="159">
                  <c:v>10.8</c:v>
                </c:pt>
                <c:pt idx="160">
                  <c:v>10.050000000000001</c:v>
                </c:pt>
                <c:pt idx="161">
                  <c:v>10.649999999999999</c:v>
                </c:pt>
                <c:pt idx="162">
                  <c:v>13.200000000000001</c:v>
                </c:pt>
                <c:pt idx="163">
                  <c:v>10.649999999999999</c:v>
                </c:pt>
                <c:pt idx="164">
                  <c:v>11.55</c:v>
                </c:pt>
                <c:pt idx="165">
                  <c:v>12</c:v>
                </c:pt>
                <c:pt idx="166">
                  <c:v>11.399999999999999</c:v>
                </c:pt>
                <c:pt idx="167">
                  <c:v>11.850000000000001</c:v>
                </c:pt>
                <c:pt idx="168">
                  <c:v>9.75</c:v>
                </c:pt>
                <c:pt idx="169">
                  <c:v>10.649999999999999</c:v>
                </c:pt>
                <c:pt idx="170">
                  <c:v>12</c:v>
                </c:pt>
                <c:pt idx="171">
                  <c:v>11.399999999999999</c:v>
                </c:pt>
                <c:pt idx="172">
                  <c:v>11.55</c:v>
                </c:pt>
                <c:pt idx="173">
                  <c:v>12.899999999999999</c:v>
                </c:pt>
                <c:pt idx="174">
                  <c:v>9</c:v>
                </c:pt>
                <c:pt idx="175">
                  <c:v>11.100000000000001</c:v>
                </c:pt>
                <c:pt idx="176">
                  <c:v>9</c:v>
                </c:pt>
                <c:pt idx="177">
                  <c:v>12.299999999999999</c:v>
                </c:pt>
                <c:pt idx="178">
                  <c:v>12.149999999999999</c:v>
                </c:pt>
                <c:pt idx="179">
                  <c:v>12.299999999999999</c:v>
                </c:pt>
                <c:pt idx="180">
                  <c:v>12.600000000000001</c:v>
                </c:pt>
                <c:pt idx="181">
                  <c:v>11.399999999999999</c:v>
                </c:pt>
                <c:pt idx="182">
                  <c:v>10.649999999999999</c:v>
                </c:pt>
                <c:pt idx="183">
                  <c:v>13.200000000000001</c:v>
                </c:pt>
                <c:pt idx="184">
                  <c:v>11.25</c:v>
                </c:pt>
                <c:pt idx="185">
                  <c:v>13.200000000000001</c:v>
                </c:pt>
                <c:pt idx="186">
                  <c:v>10.649999999999999</c:v>
                </c:pt>
                <c:pt idx="187">
                  <c:v>11.399999999999999</c:v>
                </c:pt>
                <c:pt idx="188">
                  <c:v>10.649999999999999</c:v>
                </c:pt>
                <c:pt idx="189">
                  <c:v>12</c:v>
                </c:pt>
                <c:pt idx="190">
                  <c:v>9.1499999999999986</c:v>
                </c:pt>
                <c:pt idx="191">
                  <c:v>10.649999999999999</c:v>
                </c:pt>
                <c:pt idx="192">
                  <c:v>12</c:v>
                </c:pt>
                <c:pt idx="193">
                  <c:v>10.8</c:v>
                </c:pt>
                <c:pt idx="194">
                  <c:v>11.850000000000001</c:v>
                </c:pt>
                <c:pt idx="195">
                  <c:v>12.75</c:v>
                </c:pt>
                <c:pt idx="196">
                  <c:v>13.200000000000001</c:v>
                </c:pt>
                <c:pt idx="197">
                  <c:v>9.75</c:v>
                </c:pt>
                <c:pt idx="198">
                  <c:v>11.850000000000001</c:v>
                </c:pt>
                <c:pt idx="199">
                  <c:v>13.5</c:v>
                </c:pt>
              </c:numCache>
            </c:numRef>
          </c:yVal>
          <c:smooth val="0"/>
          <c:extLst>
            <c:ext xmlns:c16="http://schemas.microsoft.com/office/drawing/2014/chart" uri="{C3380CC4-5D6E-409C-BE32-E72D297353CC}">
              <c16:uniqueId val="{00000000-37F0-374A-80E6-F61A5237C51D}"/>
            </c:ext>
          </c:extLst>
        </c:ser>
        <c:dLbls>
          <c:showLegendKey val="0"/>
          <c:showVal val="0"/>
          <c:showCatName val="0"/>
          <c:showSerName val="0"/>
          <c:showPercent val="0"/>
          <c:showBubbleSize val="0"/>
        </c:dLbls>
        <c:axId val="1112326944"/>
        <c:axId val="1112328656"/>
      </c:scatterChart>
      <c:valAx>
        <c:axId val="1112326944"/>
        <c:scaling>
          <c:orientation val="minMax"/>
        </c:scaling>
        <c:delete val="0"/>
        <c:axPos val="b"/>
        <c:majorGridlines>
          <c:spPr>
            <a:ln w="9525" cap="flat" cmpd="sng" algn="ctr">
              <a:solidFill>
                <a:schemeClr val="dk1">
                  <a:lumMod val="15000"/>
                  <a:lumOff val="8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dk1">
                        <a:lumMod val="50000"/>
                        <a:lumOff val="50000"/>
                      </a:schemeClr>
                    </a:solidFill>
                    <a:latin typeface="+mn-lt"/>
                    <a:ea typeface="+mn-ea"/>
                    <a:cs typeface="+mn-cs"/>
                  </a:defRPr>
                </a:pPr>
                <a:r>
                  <a:rPr lang="en-GB" sz="800" b="1" i="0" u="none" strike="noStrike" kern="1200" baseline="0">
                    <a:solidFill>
                      <a:sysClr val="windowText" lastClr="000000">
                        <a:lumMod val="50000"/>
                        <a:lumOff val="50000"/>
                      </a:sysClr>
                    </a:solidFill>
                  </a:rPr>
                  <a:t>Shipping_Speed </a:t>
                </a:r>
                <a:endParaRPr lang="en-GB"/>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50000"/>
                      <a:lumOff val="50000"/>
                    </a:schemeClr>
                  </a:solidFill>
                  <a:latin typeface="+mn-lt"/>
                  <a:ea typeface="+mn-ea"/>
                  <a:cs typeface="+mn-cs"/>
                </a:defRPr>
              </a:pPr>
              <a:endParaRPr lang="en-GB"/>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50000"/>
                    <a:lumOff val="50000"/>
                  </a:schemeClr>
                </a:solidFill>
                <a:latin typeface="+mn-lt"/>
                <a:ea typeface="+mn-ea"/>
                <a:cs typeface="+mn-cs"/>
              </a:defRPr>
            </a:pPr>
            <a:endParaRPr lang="en-US"/>
          </a:p>
        </c:txPr>
        <c:crossAx val="1112328656"/>
        <c:crosses val="autoZero"/>
        <c:crossBetween val="midCat"/>
      </c:valAx>
      <c:valAx>
        <c:axId val="1112328656"/>
        <c:scaling>
          <c:orientation val="minMax"/>
        </c:scaling>
        <c:delete val="0"/>
        <c:axPos val="l"/>
        <c:majorGridlines>
          <c:spPr>
            <a:ln w="9525" cap="flat" cmpd="sng" algn="ctr">
              <a:solidFill>
                <a:schemeClr val="dk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50000"/>
                        <a:lumOff val="50000"/>
                      </a:schemeClr>
                    </a:solidFill>
                    <a:latin typeface="+mn-lt"/>
                    <a:ea typeface="+mn-ea"/>
                    <a:cs typeface="+mn-cs"/>
                  </a:defRPr>
                </a:pPr>
                <a:r>
                  <a:rPr lang="en-GB" sz="900" b="1" i="0" u="none" strike="noStrike" kern="1200" baseline="0">
                    <a:solidFill>
                      <a:sysClr val="windowText" lastClr="000000">
                        <a:lumMod val="50000"/>
                        <a:lumOff val="50000"/>
                      </a:sysClr>
                    </a:solidFill>
                  </a:rPr>
                  <a:t>Order_Qty</a:t>
                </a:r>
                <a:endParaRPr lang="en-GB" sz="1000" b="1" i="0" u="none" strike="noStrike" kern="1200" baseline="0">
                  <a:solidFill>
                    <a:sysClr val="windowText" lastClr="000000">
                      <a:lumMod val="50000"/>
                      <a:lumOff val="50000"/>
                    </a:sysClr>
                  </a:solidFill>
                </a:endParaRP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50000"/>
                      <a:lumOff val="50000"/>
                    </a:schemeClr>
                  </a:solidFill>
                  <a:latin typeface="+mn-lt"/>
                  <a:ea typeface="+mn-ea"/>
                  <a:cs typeface="+mn-cs"/>
                </a:defRPr>
              </a:pPr>
              <a:endParaRPr lang="en-GB"/>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50000"/>
                    <a:lumOff val="50000"/>
                  </a:schemeClr>
                </a:solidFill>
                <a:latin typeface="+mn-lt"/>
                <a:ea typeface="+mn-ea"/>
                <a:cs typeface="+mn-cs"/>
              </a:defRPr>
            </a:pPr>
            <a:endParaRPr lang="en-US"/>
          </a:p>
        </c:txPr>
        <c:crossAx val="1112326944"/>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100000">
          <a:schemeClr val="lt1">
            <a:lumMod val="95000"/>
          </a:schemeClr>
        </a:gs>
        <a:gs pos="43000">
          <a:schemeClr val="lt1"/>
        </a:gs>
      </a:gsLst>
      <a:path path="circle">
        <a:fillToRect l="50000" t="50000" r="50000" b="50000"/>
      </a:path>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70" baseline="0">
                <a:solidFill>
                  <a:schemeClr val="dk1">
                    <a:lumMod val="50000"/>
                    <a:lumOff val="50000"/>
                  </a:schemeClr>
                </a:solidFill>
                <a:latin typeface="+mn-lt"/>
                <a:ea typeface="+mn-ea"/>
                <a:cs typeface="+mn-cs"/>
              </a:defRPr>
            </a:pPr>
            <a:r>
              <a:rPr lang="en-GB"/>
              <a:t>Shipping _Cost Vs. </a:t>
            </a:r>
            <a:r>
              <a:rPr lang="en-GB" sz="1600" b="0" i="0" u="none" strike="noStrike" kern="1200" spc="70" baseline="0">
                <a:solidFill>
                  <a:sysClr val="windowText" lastClr="000000">
                    <a:lumMod val="50000"/>
                    <a:lumOff val="50000"/>
                  </a:sysClr>
                </a:solidFill>
              </a:rPr>
              <a:t>Order Quantity</a:t>
            </a:r>
            <a:endParaRPr lang="en-GB"/>
          </a:p>
        </c:rich>
      </c:tx>
      <c:overlay val="0"/>
      <c:spPr>
        <a:noFill/>
        <a:ln>
          <a:noFill/>
        </a:ln>
        <a:effectLst/>
      </c:spPr>
      <c:txPr>
        <a:bodyPr rot="0" spcFirstLastPara="1" vertOverflow="ellipsis" vert="horz" wrap="square" anchor="ctr" anchorCtr="1"/>
        <a:lstStyle/>
        <a:p>
          <a:pPr>
            <a:defRPr sz="1600" b="0" i="0" u="none" strike="noStrike" kern="1200" spc="70" baseline="0">
              <a:solidFill>
                <a:schemeClr val="dk1">
                  <a:lumMod val="50000"/>
                  <a:lumOff val="50000"/>
                </a:schemeClr>
              </a:solidFill>
              <a:latin typeface="+mn-lt"/>
              <a:ea typeface="+mn-ea"/>
              <a:cs typeface="+mn-cs"/>
            </a:defRPr>
          </a:pPr>
          <a:endParaRPr lang="en-GB"/>
        </a:p>
      </c:txPr>
    </c:title>
    <c:autoTitleDeleted val="0"/>
    <c:plotArea>
      <c:layout/>
      <c:scatterChart>
        <c:scatterStyle val="lineMarker"/>
        <c:varyColors val="0"/>
        <c:ser>
          <c:idx val="0"/>
          <c:order val="0"/>
          <c:tx>
            <c:strRef>
              <c:f>'Task 1.1'!$AL$34</c:f>
              <c:strCache>
                <c:ptCount val="1"/>
                <c:pt idx="0">
                  <c:v>Order_Qty</c:v>
                </c:pt>
              </c:strCache>
            </c:strRef>
          </c:tx>
          <c:spPr>
            <a:ln w="25400">
              <a:noFill/>
            </a:ln>
            <a:effectLst/>
          </c:spPr>
          <c:marker>
            <c:symbol val="circle"/>
            <c:size val="4"/>
            <c:spPr>
              <a:solidFill>
                <a:schemeClr val="accent1"/>
              </a:solidFill>
              <a:ln w="9525" cap="flat" cmpd="sng" algn="ctr">
                <a:solidFill>
                  <a:schemeClr val="accent1"/>
                </a:solidFill>
                <a:round/>
              </a:ln>
              <a:effectLst/>
            </c:spPr>
          </c:marker>
          <c:trendline>
            <c:spPr>
              <a:ln w="25400" cap="rnd" cmpd="sng" algn="ctr">
                <a:solidFill>
                  <a:srgbClr val="FF0000"/>
                </a:solidFill>
                <a:prstDash val="dash"/>
                <a:round/>
              </a:ln>
              <a:effectLst/>
            </c:spPr>
            <c:trendlineType val="linear"/>
            <c:dispRSqr val="1"/>
            <c:dispEq val="1"/>
            <c:trendlineLbl>
              <c:layout>
                <c:manualLayout>
                  <c:x val="5.2923190496260444E-2"/>
                  <c:y val="0.31199548540030503"/>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dk1">
                          <a:lumMod val="50000"/>
                          <a:lumOff val="50000"/>
                        </a:schemeClr>
                      </a:solidFill>
                      <a:latin typeface="+mn-lt"/>
                      <a:ea typeface="+mn-ea"/>
                      <a:cs typeface="+mn-cs"/>
                    </a:defRPr>
                  </a:pPr>
                  <a:endParaRPr lang="en-US"/>
                </a:p>
              </c:txPr>
            </c:trendlineLbl>
          </c:trendline>
          <c:xVal>
            <c:numRef>
              <c:f>'Task 1.1'!$AK$35:$AK$234</c:f>
              <c:numCache>
                <c:formatCode>0.0</c:formatCode>
                <c:ptCount val="200"/>
                <c:pt idx="0">
                  <c:v>5.8</c:v>
                </c:pt>
                <c:pt idx="1">
                  <c:v>4.2</c:v>
                </c:pt>
                <c:pt idx="2">
                  <c:v>5</c:v>
                </c:pt>
                <c:pt idx="3">
                  <c:v>4</c:v>
                </c:pt>
                <c:pt idx="4">
                  <c:v>7.5</c:v>
                </c:pt>
                <c:pt idx="5">
                  <c:v>4</c:v>
                </c:pt>
                <c:pt idx="6">
                  <c:v>6.9</c:v>
                </c:pt>
                <c:pt idx="7">
                  <c:v>6</c:v>
                </c:pt>
                <c:pt idx="8">
                  <c:v>5.5</c:v>
                </c:pt>
                <c:pt idx="9">
                  <c:v>4</c:v>
                </c:pt>
                <c:pt idx="10">
                  <c:v>6.5</c:v>
                </c:pt>
                <c:pt idx="11">
                  <c:v>5.4</c:v>
                </c:pt>
                <c:pt idx="12">
                  <c:v>5.7</c:v>
                </c:pt>
                <c:pt idx="13">
                  <c:v>6.1</c:v>
                </c:pt>
                <c:pt idx="14">
                  <c:v>5.6</c:v>
                </c:pt>
                <c:pt idx="15">
                  <c:v>5</c:v>
                </c:pt>
                <c:pt idx="16">
                  <c:v>3.3</c:v>
                </c:pt>
                <c:pt idx="17">
                  <c:v>5.8</c:v>
                </c:pt>
                <c:pt idx="18">
                  <c:v>4.5</c:v>
                </c:pt>
                <c:pt idx="19">
                  <c:v>4.5</c:v>
                </c:pt>
                <c:pt idx="20">
                  <c:v>6.9</c:v>
                </c:pt>
                <c:pt idx="21">
                  <c:v>4</c:v>
                </c:pt>
                <c:pt idx="22">
                  <c:v>4.8</c:v>
                </c:pt>
                <c:pt idx="23">
                  <c:v>6.6</c:v>
                </c:pt>
                <c:pt idx="24">
                  <c:v>7.2</c:v>
                </c:pt>
                <c:pt idx="25">
                  <c:v>7.6</c:v>
                </c:pt>
                <c:pt idx="26">
                  <c:v>3.4</c:v>
                </c:pt>
                <c:pt idx="27">
                  <c:v>3.1</c:v>
                </c:pt>
                <c:pt idx="28">
                  <c:v>5.7</c:v>
                </c:pt>
                <c:pt idx="29">
                  <c:v>5.8</c:v>
                </c:pt>
                <c:pt idx="30">
                  <c:v>5.4</c:v>
                </c:pt>
                <c:pt idx="31">
                  <c:v>5.5</c:v>
                </c:pt>
                <c:pt idx="32">
                  <c:v>4</c:v>
                </c:pt>
                <c:pt idx="33">
                  <c:v>6.4</c:v>
                </c:pt>
                <c:pt idx="34">
                  <c:v>6</c:v>
                </c:pt>
                <c:pt idx="35">
                  <c:v>5.8</c:v>
                </c:pt>
                <c:pt idx="36">
                  <c:v>6.9</c:v>
                </c:pt>
                <c:pt idx="37">
                  <c:v>6.9</c:v>
                </c:pt>
                <c:pt idx="38">
                  <c:v>5.6</c:v>
                </c:pt>
                <c:pt idx="39">
                  <c:v>5.0999999999999996</c:v>
                </c:pt>
                <c:pt idx="40">
                  <c:v>6.3</c:v>
                </c:pt>
                <c:pt idx="41">
                  <c:v>5.5</c:v>
                </c:pt>
                <c:pt idx="42">
                  <c:v>6.6</c:v>
                </c:pt>
                <c:pt idx="43">
                  <c:v>4.2</c:v>
                </c:pt>
                <c:pt idx="44">
                  <c:v>4.4000000000000004</c:v>
                </c:pt>
                <c:pt idx="45">
                  <c:v>4.0999999999999996</c:v>
                </c:pt>
                <c:pt idx="46">
                  <c:v>4.9000000000000004</c:v>
                </c:pt>
                <c:pt idx="47">
                  <c:v>5.7</c:v>
                </c:pt>
                <c:pt idx="48">
                  <c:v>5.9</c:v>
                </c:pt>
                <c:pt idx="49">
                  <c:v>5.4</c:v>
                </c:pt>
                <c:pt idx="50">
                  <c:v>8.6999999999999993</c:v>
                </c:pt>
                <c:pt idx="51">
                  <c:v>4</c:v>
                </c:pt>
                <c:pt idx="52">
                  <c:v>6.3</c:v>
                </c:pt>
                <c:pt idx="53">
                  <c:v>7</c:v>
                </c:pt>
                <c:pt idx="54">
                  <c:v>4.2</c:v>
                </c:pt>
                <c:pt idx="55">
                  <c:v>5.2</c:v>
                </c:pt>
                <c:pt idx="56">
                  <c:v>6</c:v>
                </c:pt>
                <c:pt idx="57">
                  <c:v>5.2</c:v>
                </c:pt>
                <c:pt idx="58">
                  <c:v>6.8</c:v>
                </c:pt>
                <c:pt idx="59">
                  <c:v>6.8</c:v>
                </c:pt>
                <c:pt idx="60">
                  <c:v>4.0999999999999996</c:v>
                </c:pt>
                <c:pt idx="61">
                  <c:v>7.1</c:v>
                </c:pt>
                <c:pt idx="62">
                  <c:v>4.5999999999999996</c:v>
                </c:pt>
                <c:pt idx="63">
                  <c:v>5.8</c:v>
                </c:pt>
                <c:pt idx="64">
                  <c:v>6.2</c:v>
                </c:pt>
                <c:pt idx="65">
                  <c:v>6.2</c:v>
                </c:pt>
                <c:pt idx="66">
                  <c:v>7.2</c:v>
                </c:pt>
                <c:pt idx="67">
                  <c:v>4</c:v>
                </c:pt>
                <c:pt idx="68">
                  <c:v>5.3</c:v>
                </c:pt>
                <c:pt idx="69">
                  <c:v>7.4</c:v>
                </c:pt>
                <c:pt idx="70">
                  <c:v>5.6</c:v>
                </c:pt>
                <c:pt idx="71">
                  <c:v>3.3</c:v>
                </c:pt>
                <c:pt idx="72">
                  <c:v>6.3</c:v>
                </c:pt>
                <c:pt idx="73">
                  <c:v>5.0999999999999996</c:v>
                </c:pt>
                <c:pt idx="74">
                  <c:v>5.0999999999999996</c:v>
                </c:pt>
                <c:pt idx="75">
                  <c:v>5.3</c:v>
                </c:pt>
                <c:pt idx="76">
                  <c:v>5.4</c:v>
                </c:pt>
                <c:pt idx="77">
                  <c:v>7.6</c:v>
                </c:pt>
                <c:pt idx="78">
                  <c:v>3.7</c:v>
                </c:pt>
                <c:pt idx="79">
                  <c:v>6.3</c:v>
                </c:pt>
                <c:pt idx="80">
                  <c:v>4.3</c:v>
                </c:pt>
                <c:pt idx="81">
                  <c:v>3.9</c:v>
                </c:pt>
                <c:pt idx="82">
                  <c:v>4.7</c:v>
                </c:pt>
                <c:pt idx="83">
                  <c:v>3.6</c:v>
                </c:pt>
                <c:pt idx="84">
                  <c:v>4.2</c:v>
                </c:pt>
                <c:pt idx="85">
                  <c:v>4.7</c:v>
                </c:pt>
                <c:pt idx="86">
                  <c:v>4.9000000000000004</c:v>
                </c:pt>
                <c:pt idx="87">
                  <c:v>5.3</c:v>
                </c:pt>
                <c:pt idx="88">
                  <c:v>5.9</c:v>
                </c:pt>
                <c:pt idx="89">
                  <c:v>5.5</c:v>
                </c:pt>
                <c:pt idx="90">
                  <c:v>6.1</c:v>
                </c:pt>
                <c:pt idx="91">
                  <c:v>5.2</c:v>
                </c:pt>
                <c:pt idx="92">
                  <c:v>6.1</c:v>
                </c:pt>
                <c:pt idx="93">
                  <c:v>7.2</c:v>
                </c:pt>
                <c:pt idx="94">
                  <c:v>5.5</c:v>
                </c:pt>
                <c:pt idx="95">
                  <c:v>4.8</c:v>
                </c:pt>
                <c:pt idx="96">
                  <c:v>5.3</c:v>
                </c:pt>
                <c:pt idx="97">
                  <c:v>4.7</c:v>
                </c:pt>
                <c:pt idx="98">
                  <c:v>5.8</c:v>
                </c:pt>
                <c:pt idx="99">
                  <c:v>6.1</c:v>
                </c:pt>
                <c:pt idx="100">
                  <c:v>6.3</c:v>
                </c:pt>
                <c:pt idx="101">
                  <c:v>4.7</c:v>
                </c:pt>
                <c:pt idx="102">
                  <c:v>5.7</c:v>
                </c:pt>
                <c:pt idx="103">
                  <c:v>5.0999999999999996</c:v>
                </c:pt>
                <c:pt idx="104">
                  <c:v>4.7</c:v>
                </c:pt>
                <c:pt idx="105">
                  <c:v>4.5999999999999996</c:v>
                </c:pt>
                <c:pt idx="106">
                  <c:v>3.5</c:v>
                </c:pt>
                <c:pt idx="107">
                  <c:v>5.8</c:v>
                </c:pt>
                <c:pt idx="108">
                  <c:v>4.8</c:v>
                </c:pt>
                <c:pt idx="109">
                  <c:v>4.5999999999999996</c:v>
                </c:pt>
                <c:pt idx="110">
                  <c:v>3.4</c:v>
                </c:pt>
                <c:pt idx="111">
                  <c:v>6.1</c:v>
                </c:pt>
                <c:pt idx="112">
                  <c:v>5</c:v>
                </c:pt>
                <c:pt idx="113">
                  <c:v>3.8</c:v>
                </c:pt>
                <c:pt idx="114">
                  <c:v>6.7</c:v>
                </c:pt>
                <c:pt idx="115">
                  <c:v>6.7</c:v>
                </c:pt>
                <c:pt idx="116">
                  <c:v>6.4</c:v>
                </c:pt>
                <c:pt idx="117">
                  <c:v>5.6</c:v>
                </c:pt>
                <c:pt idx="118">
                  <c:v>7</c:v>
                </c:pt>
                <c:pt idx="119">
                  <c:v>2.6</c:v>
                </c:pt>
                <c:pt idx="120">
                  <c:v>7.7</c:v>
                </c:pt>
                <c:pt idx="121">
                  <c:v>4.0999999999999996</c:v>
                </c:pt>
                <c:pt idx="122">
                  <c:v>5.8</c:v>
                </c:pt>
                <c:pt idx="123">
                  <c:v>5.8</c:v>
                </c:pt>
                <c:pt idx="124">
                  <c:v>3.7</c:v>
                </c:pt>
                <c:pt idx="125">
                  <c:v>5.4</c:v>
                </c:pt>
                <c:pt idx="126">
                  <c:v>6.6</c:v>
                </c:pt>
                <c:pt idx="127">
                  <c:v>5.3</c:v>
                </c:pt>
                <c:pt idx="128">
                  <c:v>5.9</c:v>
                </c:pt>
                <c:pt idx="129">
                  <c:v>4.3</c:v>
                </c:pt>
                <c:pt idx="130">
                  <c:v>2.6</c:v>
                </c:pt>
                <c:pt idx="131">
                  <c:v>4.4000000000000004</c:v>
                </c:pt>
                <c:pt idx="132">
                  <c:v>6.2</c:v>
                </c:pt>
                <c:pt idx="133">
                  <c:v>3.7</c:v>
                </c:pt>
                <c:pt idx="134">
                  <c:v>5.3</c:v>
                </c:pt>
                <c:pt idx="135">
                  <c:v>5.0999999999999996</c:v>
                </c:pt>
                <c:pt idx="136">
                  <c:v>6.6</c:v>
                </c:pt>
                <c:pt idx="137">
                  <c:v>4.9000000000000004</c:v>
                </c:pt>
                <c:pt idx="138">
                  <c:v>6.6</c:v>
                </c:pt>
                <c:pt idx="139">
                  <c:v>3.9</c:v>
                </c:pt>
                <c:pt idx="140">
                  <c:v>6.4</c:v>
                </c:pt>
                <c:pt idx="141">
                  <c:v>7.7</c:v>
                </c:pt>
                <c:pt idx="142">
                  <c:v>5.4</c:v>
                </c:pt>
                <c:pt idx="143">
                  <c:v>4.4000000000000004</c:v>
                </c:pt>
                <c:pt idx="144">
                  <c:v>6.9</c:v>
                </c:pt>
                <c:pt idx="145">
                  <c:v>6.7</c:v>
                </c:pt>
                <c:pt idx="146">
                  <c:v>3.2</c:v>
                </c:pt>
                <c:pt idx="147">
                  <c:v>5.3</c:v>
                </c:pt>
                <c:pt idx="148">
                  <c:v>3.7</c:v>
                </c:pt>
                <c:pt idx="149">
                  <c:v>5.5</c:v>
                </c:pt>
                <c:pt idx="150">
                  <c:v>4.0999999999999996</c:v>
                </c:pt>
                <c:pt idx="151">
                  <c:v>7.7</c:v>
                </c:pt>
                <c:pt idx="152">
                  <c:v>5.5</c:v>
                </c:pt>
                <c:pt idx="153">
                  <c:v>3.6</c:v>
                </c:pt>
                <c:pt idx="154">
                  <c:v>8.1</c:v>
                </c:pt>
                <c:pt idx="155">
                  <c:v>7</c:v>
                </c:pt>
                <c:pt idx="156">
                  <c:v>3.2</c:v>
                </c:pt>
                <c:pt idx="157">
                  <c:v>5.9</c:v>
                </c:pt>
                <c:pt idx="158">
                  <c:v>4.9000000000000004</c:v>
                </c:pt>
                <c:pt idx="159">
                  <c:v>4.5</c:v>
                </c:pt>
                <c:pt idx="160">
                  <c:v>5.8</c:v>
                </c:pt>
                <c:pt idx="161">
                  <c:v>5.6</c:v>
                </c:pt>
                <c:pt idx="162">
                  <c:v>6</c:v>
                </c:pt>
                <c:pt idx="163">
                  <c:v>6.9</c:v>
                </c:pt>
                <c:pt idx="164">
                  <c:v>4.8</c:v>
                </c:pt>
                <c:pt idx="165">
                  <c:v>4.2</c:v>
                </c:pt>
                <c:pt idx="166">
                  <c:v>4.7</c:v>
                </c:pt>
                <c:pt idx="167">
                  <c:v>6.6</c:v>
                </c:pt>
                <c:pt idx="168">
                  <c:v>2.6</c:v>
                </c:pt>
                <c:pt idx="169">
                  <c:v>5.5</c:v>
                </c:pt>
                <c:pt idx="170">
                  <c:v>5.3</c:v>
                </c:pt>
                <c:pt idx="171">
                  <c:v>6.2</c:v>
                </c:pt>
                <c:pt idx="172">
                  <c:v>5.9</c:v>
                </c:pt>
                <c:pt idx="173">
                  <c:v>6</c:v>
                </c:pt>
                <c:pt idx="174">
                  <c:v>4</c:v>
                </c:pt>
                <c:pt idx="175">
                  <c:v>4.3</c:v>
                </c:pt>
                <c:pt idx="176">
                  <c:v>3</c:v>
                </c:pt>
                <c:pt idx="177">
                  <c:v>6.1</c:v>
                </c:pt>
                <c:pt idx="178">
                  <c:v>5.8</c:v>
                </c:pt>
                <c:pt idx="179">
                  <c:v>7</c:v>
                </c:pt>
                <c:pt idx="180">
                  <c:v>4.8</c:v>
                </c:pt>
                <c:pt idx="181">
                  <c:v>6.9</c:v>
                </c:pt>
                <c:pt idx="182">
                  <c:v>3.9</c:v>
                </c:pt>
                <c:pt idx="183">
                  <c:v>5.4</c:v>
                </c:pt>
                <c:pt idx="184">
                  <c:v>5.7</c:v>
                </c:pt>
                <c:pt idx="185">
                  <c:v>4.8</c:v>
                </c:pt>
                <c:pt idx="186">
                  <c:v>6.3</c:v>
                </c:pt>
                <c:pt idx="187">
                  <c:v>6.8</c:v>
                </c:pt>
                <c:pt idx="188">
                  <c:v>4.3</c:v>
                </c:pt>
                <c:pt idx="189">
                  <c:v>5.8</c:v>
                </c:pt>
                <c:pt idx="190">
                  <c:v>4.0999999999999996</c:v>
                </c:pt>
                <c:pt idx="191">
                  <c:v>5.2</c:v>
                </c:pt>
                <c:pt idx="192">
                  <c:v>6.2</c:v>
                </c:pt>
                <c:pt idx="193">
                  <c:v>4.2</c:v>
                </c:pt>
                <c:pt idx="194">
                  <c:v>4.9000000000000004</c:v>
                </c:pt>
                <c:pt idx="195">
                  <c:v>6.1</c:v>
                </c:pt>
                <c:pt idx="196">
                  <c:v>5</c:v>
                </c:pt>
                <c:pt idx="197">
                  <c:v>6.5</c:v>
                </c:pt>
                <c:pt idx="198">
                  <c:v>4.0999999999999996</c:v>
                </c:pt>
                <c:pt idx="199">
                  <c:v>6.7</c:v>
                </c:pt>
              </c:numCache>
            </c:numRef>
          </c:xVal>
          <c:yVal>
            <c:numRef>
              <c:f>'Task 1.1'!$AL$35:$AL$234</c:f>
              <c:numCache>
                <c:formatCode>0.0</c:formatCode>
                <c:ptCount val="200"/>
                <c:pt idx="0">
                  <c:v>10.5</c:v>
                </c:pt>
                <c:pt idx="1">
                  <c:v>11.850000000000001</c:v>
                </c:pt>
                <c:pt idx="2">
                  <c:v>10.050000000000001</c:v>
                </c:pt>
                <c:pt idx="3">
                  <c:v>9.8999999999999986</c:v>
                </c:pt>
                <c:pt idx="4">
                  <c:v>10.649999999999999</c:v>
                </c:pt>
                <c:pt idx="5">
                  <c:v>12.149999999999999</c:v>
                </c:pt>
                <c:pt idx="6">
                  <c:v>12.600000000000001</c:v>
                </c:pt>
                <c:pt idx="7">
                  <c:v>10.8</c:v>
                </c:pt>
                <c:pt idx="8">
                  <c:v>8.3999999999999986</c:v>
                </c:pt>
                <c:pt idx="9">
                  <c:v>10.350000000000001</c:v>
                </c:pt>
                <c:pt idx="10">
                  <c:v>13.950000000000001</c:v>
                </c:pt>
                <c:pt idx="11">
                  <c:v>11.100000000000001</c:v>
                </c:pt>
                <c:pt idx="12">
                  <c:v>13.5</c:v>
                </c:pt>
                <c:pt idx="13">
                  <c:v>10.5</c:v>
                </c:pt>
                <c:pt idx="14">
                  <c:v>9.3000000000000007</c:v>
                </c:pt>
                <c:pt idx="15">
                  <c:v>13.350000000000001</c:v>
                </c:pt>
                <c:pt idx="16">
                  <c:v>6.4499999999999993</c:v>
                </c:pt>
                <c:pt idx="17">
                  <c:v>12.899999999999999</c:v>
                </c:pt>
                <c:pt idx="18">
                  <c:v>9.3000000000000007</c:v>
                </c:pt>
                <c:pt idx="19">
                  <c:v>12.149999999999999</c:v>
                </c:pt>
                <c:pt idx="20">
                  <c:v>13.5</c:v>
                </c:pt>
                <c:pt idx="21">
                  <c:v>10.050000000000001</c:v>
                </c:pt>
                <c:pt idx="22">
                  <c:v>8.6999999999999993</c:v>
                </c:pt>
                <c:pt idx="23">
                  <c:v>11.100000000000001</c:v>
                </c:pt>
                <c:pt idx="24">
                  <c:v>11.25</c:v>
                </c:pt>
                <c:pt idx="25">
                  <c:v>14.700000000000001</c:v>
                </c:pt>
                <c:pt idx="26">
                  <c:v>11.55</c:v>
                </c:pt>
                <c:pt idx="27">
                  <c:v>10.050000000000001</c:v>
                </c:pt>
                <c:pt idx="28">
                  <c:v>12</c:v>
                </c:pt>
                <c:pt idx="29">
                  <c:v>11.100000000000001</c:v>
                </c:pt>
                <c:pt idx="30">
                  <c:v>10.350000000000001</c:v>
                </c:pt>
                <c:pt idx="31">
                  <c:v>12.600000000000001</c:v>
                </c:pt>
                <c:pt idx="32">
                  <c:v>12.600000000000001</c:v>
                </c:pt>
                <c:pt idx="33">
                  <c:v>12.600000000000001</c:v>
                </c:pt>
                <c:pt idx="34">
                  <c:v>10.8</c:v>
                </c:pt>
                <c:pt idx="35">
                  <c:v>11.850000000000001</c:v>
                </c:pt>
                <c:pt idx="36">
                  <c:v>11.850000000000001</c:v>
                </c:pt>
                <c:pt idx="37">
                  <c:v>12</c:v>
                </c:pt>
                <c:pt idx="38">
                  <c:v>13.5</c:v>
                </c:pt>
                <c:pt idx="39">
                  <c:v>10.5</c:v>
                </c:pt>
                <c:pt idx="40">
                  <c:v>10.8</c:v>
                </c:pt>
                <c:pt idx="41">
                  <c:v>13.5</c:v>
                </c:pt>
                <c:pt idx="42">
                  <c:v>11.850000000000001</c:v>
                </c:pt>
                <c:pt idx="43">
                  <c:v>9.75</c:v>
                </c:pt>
                <c:pt idx="44">
                  <c:v>11.399999999999999</c:v>
                </c:pt>
                <c:pt idx="45">
                  <c:v>10.649999999999999</c:v>
                </c:pt>
                <c:pt idx="46">
                  <c:v>9.1499999999999986</c:v>
                </c:pt>
                <c:pt idx="47">
                  <c:v>11.399999999999999</c:v>
                </c:pt>
                <c:pt idx="48">
                  <c:v>12.600000000000001</c:v>
                </c:pt>
                <c:pt idx="49">
                  <c:v>11.25</c:v>
                </c:pt>
                <c:pt idx="50">
                  <c:v>12</c:v>
                </c:pt>
                <c:pt idx="51">
                  <c:v>11.100000000000001</c:v>
                </c:pt>
                <c:pt idx="52">
                  <c:v>11.850000000000001</c:v>
                </c:pt>
                <c:pt idx="53">
                  <c:v>13.950000000000001</c:v>
                </c:pt>
                <c:pt idx="54">
                  <c:v>12.899999999999999</c:v>
                </c:pt>
                <c:pt idx="55">
                  <c:v>10.5</c:v>
                </c:pt>
                <c:pt idx="56">
                  <c:v>12.299999999999999</c:v>
                </c:pt>
                <c:pt idx="57">
                  <c:v>12.600000000000001</c:v>
                </c:pt>
                <c:pt idx="58">
                  <c:v>13.350000000000001</c:v>
                </c:pt>
                <c:pt idx="59">
                  <c:v>10.649999999999999</c:v>
                </c:pt>
                <c:pt idx="60">
                  <c:v>11.25</c:v>
                </c:pt>
                <c:pt idx="61">
                  <c:v>12.149999999999999</c:v>
                </c:pt>
                <c:pt idx="62">
                  <c:v>10.8</c:v>
                </c:pt>
                <c:pt idx="63">
                  <c:v>11.25</c:v>
                </c:pt>
                <c:pt idx="64">
                  <c:v>13.950000000000001</c:v>
                </c:pt>
                <c:pt idx="65">
                  <c:v>12.600000000000001</c:v>
                </c:pt>
                <c:pt idx="66">
                  <c:v>12.299999999999999</c:v>
                </c:pt>
                <c:pt idx="67">
                  <c:v>9.3000000000000007</c:v>
                </c:pt>
                <c:pt idx="68">
                  <c:v>11.100000000000001</c:v>
                </c:pt>
                <c:pt idx="69">
                  <c:v>12.299999999999999</c:v>
                </c:pt>
                <c:pt idx="70">
                  <c:v>11.55</c:v>
                </c:pt>
                <c:pt idx="71">
                  <c:v>11.100000000000001</c:v>
                </c:pt>
                <c:pt idx="72">
                  <c:v>12</c:v>
                </c:pt>
                <c:pt idx="73">
                  <c:v>11.25</c:v>
                </c:pt>
                <c:pt idx="74">
                  <c:v>12.600000000000001</c:v>
                </c:pt>
                <c:pt idx="75">
                  <c:v>11.399999999999999</c:v>
                </c:pt>
                <c:pt idx="76">
                  <c:v>12.299999999999999</c:v>
                </c:pt>
                <c:pt idx="77">
                  <c:v>12.149999999999999</c:v>
                </c:pt>
                <c:pt idx="78">
                  <c:v>10.5</c:v>
                </c:pt>
                <c:pt idx="79">
                  <c:v>9.8999999999999986</c:v>
                </c:pt>
                <c:pt idx="80">
                  <c:v>10.649999999999999</c:v>
                </c:pt>
                <c:pt idx="81">
                  <c:v>12.75</c:v>
                </c:pt>
                <c:pt idx="82">
                  <c:v>9</c:v>
                </c:pt>
                <c:pt idx="83">
                  <c:v>9.75</c:v>
                </c:pt>
                <c:pt idx="84">
                  <c:v>10.050000000000001</c:v>
                </c:pt>
                <c:pt idx="85">
                  <c:v>12.299999999999999</c:v>
                </c:pt>
                <c:pt idx="86">
                  <c:v>12</c:v>
                </c:pt>
                <c:pt idx="87">
                  <c:v>12.149999999999999</c:v>
                </c:pt>
                <c:pt idx="88">
                  <c:v>11.55</c:v>
                </c:pt>
                <c:pt idx="89">
                  <c:v>12.299999999999999</c:v>
                </c:pt>
                <c:pt idx="90">
                  <c:v>10.050000000000001</c:v>
                </c:pt>
                <c:pt idx="91">
                  <c:v>10.8</c:v>
                </c:pt>
                <c:pt idx="92">
                  <c:v>12</c:v>
                </c:pt>
                <c:pt idx="93">
                  <c:v>12</c:v>
                </c:pt>
                <c:pt idx="94">
                  <c:v>9.3000000000000007</c:v>
                </c:pt>
                <c:pt idx="95">
                  <c:v>12.299999999999999</c:v>
                </c:pt>
                <c:pt idx="96">
                  <c:v>12.899999999999999</c:v>
                </c:pt>
                <c:pt idx="97">
                  <c:v>9.75</c:v>
                </c:pt>
                <c:pt idx="98">
                  <c:v>12</c:v>
                </c:pt>
                <c:pt idx="99">
                  <c:v>13.5</c:v>
                </c:pt>
                <c:pt idx="100">
                  <c:v>11.850000000000001</c:v>
                </c:pt>
                <c:pt idx="101">
                  <c:v>10.649999999999999</c:v>
                </c:pt>
                <c:pt idx="102">
                  <c:v>13.350000000000001</c:v>
                </c:pt>
                <c:pt idx="103">
                  <c:v>12</c:v>
                </c:pt>
                <c:pt idx="104">
                  <c:v>8.25</c:v>
                </c:pt>
                <c:pt idx="105">
                  <c:v>11.25</c:v>
                </c:pt>
                <c:pt idx="106">
                  <c:v>8.6999999999999993</c:v>
                </c:pt>
                <c:pt idx="107">
                  <c:v>11.399999999999999</c:v>
                </c:pt>
                <c:pt idx="108">
                  <c:v>11.100000000000001</c:v>
                </c:pt>
                <c:pt idx="109">
                  <c:v>12.600000000000001</c:v>
                </c:pt>
                <c:pt idx="110">
                  <c:v>11.399999999999999</c:v>
                </c:pt>
                <c:pt idx="111">
                  <c:v>10.8</c:v>
                </c:pt>
                <c:pt idx="112">
                  <c:v>10.8</c:v>
                </c:pt>
                <c:pt idx="113">
                  <c:v>11.399999999999999</c:v>
                </c:pt>
                <c:pt idx="114">
                  <c:v>14.100000000000001</c:v>
                </c:pt>
                <c:pt idx="115">
                  <c:v>12.299999999999999</c:v>
                </c:pt>
                <c:pt idx="116">
                  <c:v>12.149999999999999</c:v>
                </c:pt>
                <c:pt idx="117">
                  <c:v>10.5</c:v>
                </c:pt>
                <c:pt idx="118">
                  <c:v>13.350000000000001</c:v>
                </c:pt>
                <c:pt idx="119">
                  <c:v>10.8</c:v>
                </c:pt>
                <c:pt idx="120">
                  <c:v>14.850000000000001</c:v>
                </c:pt>
                <c:pt idx="121">
                  <c:v>11.399999999999999</c:v>
                </c:pt>
                <c:pt idx="122">
                  <c:v>11.25</c:v>
                </c:pt>
                <c:pt idx="123">
                  <c:v>14.100000000000001</c:v>
                </c:pt>
                <c:pt idx="124">
                  <c:v>10.8</c:v>
                </c:pt>
                <c:pt idx="125">
                  <c:v>9.8999999999999986</c:v>
                </c:pt>
                <c:pt idx="126">
                  <c:v>11.399999999999999</c:v>
                </c:pt>
                <c:pt idx="127">
                  <c:v>10.649999999999999</c:v>
                </c:pt>
                <c:pt idx="128">
                  <c:v>11.25</c:v>
                </c:pt>
                <c:pt idx="129">
                  <c:v>10.649999999999999</c:v>
                </c:pt>
                <c:pt idx="130">
                  <c:v>9.3000000000000007</c:v>
                </c:pt>
                <c:pt idx="131">
                  <c:v>11.850000000000001</c:v>
                </c:pt>
                <c:pt idx="132">
                  <c:v>12</c:v>
                </c:pt>
                <c:pt idx="133">
                  <c:v>10.8</c:v>
                </c:pt>
                <c:pt idx="134">
                  <c:v>11.100000000000001</c:v>
                </c:pt>
                <c:pt idx="135">
                  <c:v>12.149999999999999</c:v>
                </c:pt>
                <c:pt idx="136">
                  <c:v>11.55</c:v>
                </c:pt>
                <c:pt idx="137">
                  <c:v>11.399999999999999</c:v>
                </c:pt>
                <c:pt idx="138">
                  <c:v>12.149999999999999</c:v>
                </c:pt>
                <c:pt idx="139">
                  <c:v>9.8999999999999986</c:v>
                </c:pt>
                <c:pt idx="140">
                  <c:v>11.850000000000001</c:v>
                </c:pt>
                <c:pt idx="141">
                  <c:v>14.25</c:v>
                </c:pt>
                <c:pt idx="142">
                  <c:v>11.850000000000001</c:v>
                </c:pt>
                <c:pt idx="143">
                  <c:v>10.8</c:v>
                </c:pt>
                <c:pt idx="144">
                  <c:v>12.75</c:v>
                </c:pt>
                <c:pt idx="145">
                  <c:v>12.299999999999999</c:v>
                </c:pt>
                <c:pt idx="146">
                  <c:v>11.55</c:v>
                </c:pt>
                <c:pt idx="147">
                  <c:v>12.149999999999999</c:v>
                </c:pt>
                <c:pt idx="148">
                  <c:v>10.5</c:v>
                </c:pt>
                <c:pt idx="149">
                  <c:v>11.399999999999999</c:v>
                </c:pt>
                <c:pt idx="150">
                  <c:v>11.850000000000001</c:v>
                </c:pt>
                <c:pt idx="151">
                  <c:v>13.200000000000001</c:v>
                </c:pt>
                <c:pt idx="152">
                  <c:v>12.600000000000001</c:v>
                </c:pt>
                <c:pt idx="153">
                  <c:v>9.75</c:v>
                </c:pt>
                <c:pt idx="154">
                  <c:v>14.850000000000001</c:v>
                </c:pt>
                <c:pt idx="155">
                  <c:v>13.200000000000001</c:v>
                </c:pt>
                <c:pt idx="156">
                  <c:v>10.8</c:v>
                </c:pt>
                <c:pt idx="157">
                  <c:v>12.75</c:v>
                </c:pt>
                <c:pt idx="158">
                  <c:v>10.350000000000001</c:v>
                </c:pt>
                <c:pt idx="159">
                  <c:v>10.8</c:v>
                </c:pt>
                <c:pt idx="160">
                  <c:v>10.050000000000001</c:v>
                </c:pt>
                <c:pt idx="161">
                  <c:v>10.649999999999999</c:v>
                </c:pt>
                <c:pt idx="162">
                  <c:v>13.200000000000001</c:v>
                </c:pt>
                <c:pt idx="163">
                  <c:v>10.649999999999999</c:v>
                </c:pt>
                <c:pt idx="164">
                  <c:v>11.55</c:v>
                </c:pt>
                <c:pt idx="165">
                  <c:v>12</c:v>
                </c:pt>
                <c:pt idx="166">
                  <c:v>11.399999999999999</c:v>
                </c:pt>
                <c:pt idx="167">
                  <c:v>11.850000000000001</c:v>
                </c:pt>
                <c:pt idx="168">
                  <c:v>9.75</c:v>
                </c:pt>
                <c:pt idx="169">
                  <c:v>10.649999999999999</c:v>
                </c:pt>
                <c:pt idx="170">
                  <c:v>12</c:v>
                </c:pt>
                <c:pt idx="171">
                  <c:v>11.399999999999999</c:v>
                </c:pt>
                <c:pt idx="172">
                  <c:v>11.55</c:v>
                </c:pt>
                <c:pt idx="173">
                  <c:v>12.899999999999999</c:v>
                </c:pt>
                <c:pt idx="174">
                  <c:v>9</c:v>
                </c:pt>
                <c:pt idx="175">
                  <c:v>11.100000000000001</c:v>
                </c:pt>
                <c:pt idx="176">
                  <c:v>9</c:v>
                </c:pt>
                <c:pt idx="177">
                  <c:v>12.299999999999999</c:v>
                </c:pt>
                <c:pt idx="178">
                  <c:v>12.149999999999999</c:v>
                </c:pt>
                <c:pt idx="179">
                  <c:v>12.299999999999999</c:v>
                </c:pt>
                <c:pt idx="180">
                  <c:v>12.600000000000001</c:v>
                </c:pt>
                <c:pt idx="181">
                  <c:v>11.399999999999999</c:v>
                </c:pt>
                <c:pt idx="182">
                  <c:v>10.649999999999999</c:v>
                </c:pt>
                <c:pt idx="183">
                  <c:v>13.200000000000001</c:v>
                </c:pt>
                <c:pt idx="184">
                  <c:v>11.25</c:v>
                </c:pt>
                <c:pt idx="185">
                  <c:v>13.200000000000001</c:v>
                </c:pt>
                <c:pt idx="186">
                  <c:v>10.649999999999999</c:v>
                </c:pt>
                <c:pt idx="187">
                  <c:v>11.399999999999999</c:v>
                </c:pt>
                <c:pt idx="188">
                  <c:v>10.649999999999999</c:v>
                </c:pt>
                <c:pt idx="189">
                  <c:v>12</c:v>
                </c:pt>
                <c:pt idx="190">
                  <c:v>9.1499999999999986</c:v>
                </c:pt>
                <c:pt idx="191">
                  <c:v>10.649999999999999</c:v>
                </c:pt>
                <c:pt idx="192">
                  <c:v>12</c:v>
                </c:pt>
                <c:pt idx="193">
                  <c:v>10.8</c:v>
                </c:pt>
                <c:pt idx="194">
                  <c:v>11.850000000000001</c:v>
                </c:pt>
                <c:pt idx="195">
                  <c:v>12.75</c:v>
                </c:pt>
                <c:pt idx="196">
                  <c:v>13.200000000000001</c:v>
                </c:pt>
                <c:pt idx="197">
                  <c:v>9.75</c:v>
                </c:pt>
                <c:pt idx="198">
                  <c:v>11.850000000000001</c:v>
                </c:pt>
                <c:pt idx="199">
                  <c:v>13.5</c:v>
                </c:pt>
              </c:numCache>
            </c:numRef>
          </c:yVal>
          <c:smooth val="0"/>
          <c:extLst>
            <c:ext xmlns:c16="http://schemas.microsoft.com/office/drawing/2014/chart" uri="{C3380CC4-5D6E-409C-BE32-E72D297353CC}">
              <c16:uniqueId val="{00000000-C804-EB45-BB71-8ABF9F8B3E06}"/>
            </c:ext>
          </c:extLst>
        </c:ser>
        <c:dLbls>
          <c:showLegendKey val="0"/>
          <c:showVal val="0"/>
          <c:showCatName val="0"/>
          <c:showSerName val="0"/>
          <c:showPercent val="0"/>
          <c:showBubbleSize val="0"/>
        </c:dLbls>
        <c:axId val="1337550448"/>
        <c:axId val="1337489616"/>
      </c:scatterChart>
      <c:valAx>
        <c:axId val="1337550448"/>
        <c:scaling>
          <c:orientation val="minMax"/>
        </c:scaling>
        <c:delete val="0"/>
        <c:axPos val="b"/>
        <c:majorGridlines>
          <c:spPr>
            <a:ln w="9525" cap="flat" cmpd="sng" algn="ctr">
              <a:solidFill>
                <a:schemeClr val="dk1">
                  <a:lumMod val="15000"/>
                  <a:lumOff val="8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dk1">
                        <a:lumMod val="50000"/>
                        <a:lumOff val="50000"/>
                      </a:schemeClr>
                    </a:solidFill>
                    <a:latin typeface="+mn-lt"/>
                    <a:ea typeface="+mn-ea"/>
                    <a:cs typeface="+mn-cs"/>
                  </a:defRPr>
                </a:pPr>
                <a:r>
                  <a:rPr lang="en-GB" sz="800" b="1" i="0" u="none" strike="noStrike" kern="1200" baseline="0">
                    <a:solidFill>
                      <a:sysClr val="windowText" lastClr="000000">
                        <a:lumMod val="50000"/>
                        <a:lumOff val="50000"/>
                      </a:sysClr>
                    </a:solidFill>
                  </a:rPr>
                  <a:t>Shipping _Cost </a:t>
                </a:r>
                <a:endParaRPr lang="en-GB"/>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50000"/>
                      <a:lumOff val="50000"/>
                    </a:schemeClr>
                  </a:solidFill>
                  <a:latin typeface="+mn-lt"/>
                  <a:ea typeface="+mn-ea"/>
                  <a:cs typeface="+mn-cs"/>
                </a:defRPr>
              </a:pPr>
              <a:endParaRPr lang="en-GB"/>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50000"/>
                    <a:lumOff val="50000"/>
                  </a:schemeClr>
                </a:solidFill>
                <a:latin typeface="+mn-lt"/>
                <a:ea typeface="+mn-ea"/>
                <a:cs typeface="+mn-cs"/>
              </a:defRPr>
            </a:pPr>
            <a:endParaRPr lang="en-US"/>
          </a:p>
        </c:txPr>
        <c:crossAx val="1337489616"/>
        <c:crosses val="autoZero"/>
        <c:crossBetween val="midCat"/>
      </c:valAx>
      <c:valAx>
        <c:axId val="1337489616"/>
        <c:scaling>
          <c:orientation val="minMax"/>
        </c:scaling>
        <c:delete val="0"/>
        <c:axPos val="l"/>
        <c:majorGridlines>
          <c:spPr>
            <a:ln w="9525" cap="flat" cmpd="sng" algn="ctr">
              <a:solidFill>
                <a:schemeClr val="dk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50000"/>
                        <a:lumOff val="50000"/>
                      </a:schemeClr>
                    </a:solidFill>
                    <a:latin typeface="+mn-lt"/>
                    <a:ea typeface="+mn-ea"/>
                    <a:cs typeface="+mn-cs"/>
                  </a:defRPr>
                </a:pPr>
                <a:r>
                  <a:rPr lang="en-GB" sz="900" b="1" i="0" u="none" strike="noStrike" kern="1200" baseline="0">
                    <a:solidFill>
                      <a:sysClr val="windowText" lastClr="000000">
                        <a:lumMod val="50000"/>
                        <a:lumOff val="50000"/>
                      </a:sysClr>
                    </a:solidFill>
                  </a:rPr>
                  <a:t>Order_Qty</a:t>
                </a:r>
                <a:endParaRPr lang="en-GB" sz="1000" b="1" i="0" u="none" strike="noStrike" kern="1200" baseline="0">
                  <a:solidFill>
                    <a:sysClr val="windowText" lastClr="000000">
                      <a:lumMod val="50000"/>
                      <a:lumOff val="50000"/>
                    </a:sysClr>
                  </a:solidFill>
                </a:endParaRP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50000"/>
                      <a:lumOff val="50000"/>
                    </a:schemeClr>
                  </a:solidFill>
                  <a:latin typeface="+mn-lt"/>
                  <a:ea typeface="+mn-ea"/>
                  <a:cs typeface="+mn-cs"/>
                </a:defRPr>
              </a:pPr>
              <a:endParaRPr lang="en-GB"/>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50000"/>
                    <a:lumOff val="50000"/>
                  </a:schemeClr>
                </a:solidFill>
                <a:latin typeface="+mn-lt"/>
                <a:ea typeface="+mn-ea"/>
                <a:cs typeface="+mn-cs"/>
              </a:defRPr>
            </a:pPr>
            <a:endParaRPr lang="en-US"/>
          </a:p>
        </c:txPr>
        <c:crossAx val="1337550448"/>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100000">
          <a:schemeClr val="lt1">
            <a:lumMod val="95000"/>
          </a:schemeClr>
        </a:gs>
        <a:gs pos="43000">
          <a:schemeClr val="lt1"/>
        </a:gs>
      </a:gsLst>
      <a:path path="circle">
        <a:fillToRect l="50000" t="50000" r="50000" b="50000"/>
      </a:path>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AU"/>
              <a:t>Loyalty  Residual Plot</a:t>
            </a:r>
          </a:p>
        </c:rich>
      </c:tx>
      <c:overlay val="0"/>
    </c:title>
    <c:autoTitleDeleted val="0"/>
    <c:plotArea>
      <c:layout/>
      <c:scatterChart>
        <c:scatterStyle val="lineMarker"/>
        <c:varyColors val="0"/>
        <c:ser>
          <c:idx val="0"/>
          <c:order val="0"/>
          <c:spPr>
            <a:ln w="19050">
              <a:noFill/>
            </a:ln>
          </c:spPr>
          <c:xVal>
            <c:strRef>
              <c:f>'[1]TASK1.(C)Regression Model'!$D$4:$D$203</c:f>
              <c:strCache>
                <c:ptCount val="200"/>
                <c:pt idx="0">
                  <c:v>9</c:v>
                </c:pt>
                <c:pt idx="1">
                  <c:v>1</c:v>
                </c:pt>
                <c:pt idx="2">
                  <c:v>6</c:v>
                </c:pt>
                <c:pt idx="3">
                  <c:v>2</c:v>
                </c:pt>
                <c:pt idx="4">
                  <c:v>8</c:v>
                </c:pt>
                <c:pt idx="5">
                  <c:v>15</c:v>
                </c:pt>
                <c:pt idx="6">
                  <c:v>15</c:v>
                </c:pt>
                <c:pt idx="7">
                  <c:v>13</c:v>
                </c:pt>
                <c:pt idx="8">
                  <c:v>4</c:v>
                </c:pt>
                <c:pt idx="9">
                  <c:v>7</c:v>
                </c:pt>
                <c:pt idx="10">
                  <c:v>15</c:v>
                </c:pt>
                <c:pt idx="11">
                  <c:v>8</c:v>
                </c:pt>
                <c:pt idx="12">
                  <c:v>10</c:v>
                </c:pt>
                <c:pt idx="13">
                  <c:v>3</c:v>
                </c:pt>
                <c:pt idx="14">
                  <c:v>8</c:v>
                </c:pt>
                <c:pt idx="15">
                  <c:v>7</c:v>
                </c:pt>
                <c:pt idx="16">
                  <c:v>2</c:v>
                </c:pt>
                <c:pt idx="17">
                  <c:v>7</c:v>
                </c:pt>
                <c:pt idx="18">
                  <c:v>2</c:v>
                </c:pt>
                <c:pt idx="19">
                  <c:v>11</c:v>
                </c:pt>
                <c:pt idx="20">
                  <c:v>9</c:v>
                </c:pt>
                <c:pt idx="21">
                  <c:v>12</c:v>
                </c:pt>
                <c:pt idx="22">
                  <c:v>9</c:v>
                </c:pt>
                <c:pt idx="23">
                  <c:v>13</c:v>
                </c:pt>
                <c:pt idx="24">
                  <c:v>13</c:v>
                </c:pt>
                <c:pt idx="25">
                  <c:v>14</c:v>
                </c:pt>
                <c:pt idx="26">
                  <c:v>10</c:v>
                </c:pt>
                <c:pt idx="27">
                  <c:v>4</c:v>
                </c:pt>
                <c:pt idx="28">
                  <c:v>8</c:v>
                </c:pt>
                <c:pt idx="29">
                  <c:v>13</c:v>
                </c:pt>
                <c:pt idx="30">
                  <c:v>11</c:v>
                </c:pt>
                <c:pt idx="31">
                  <c:v>10</c:v>
                </c:pt>
                <c:pt idx="32">
                  <c:v>12</c:v>
                </c:pt>
                <c:pt idx="33">
                  <c:v>7</c:v>
                </c:pt>
                <c:pt idx="34">
                  <c:v>4</c:v>
                </c:pt>
                <c:pt idx="35">
                  <c:v>2</c:v>
                </c:pt>
                <c:pt idx="36">
                  <c:v>13</c:v>
                </c:pt>
                <c:pt idx="37">
                  <c:v>3</c:v>
                </c:pt>
                <c:pt idx="38">
                  <c:v>12</c:v>
                </c:pt>
                <c:pt idx="39">
                  <c:v>6</c:v>
                </c:pt>
                <c:pt idx="40">
                  <c:v>10</c:v>
                </c:pt>
                <c:pt idx="41">
                  <c:v>12</c:v>
                </c:pt>
                <c:pt idx="42">
                  <c:v>12</c:v>
                </c:pt>
                <c:pt idx="43">
                  <c:v>7</c:v>
                </c:pt>
                <c:pt idx="44">
                  <c:v>1</c:v>
                </c:pt>
                <c:pt idx="45">
                  <c:v>7</c:v>
                </c:pt>
                <c:pt idx="46">
                  <c:v>8</c:v>
                </c:pt>
                <c:pt idx="47">
                  <c:v>5</c:v>
                </c:pt>
                <c:pt idx="48">
                  <c:v>3</c:v>
                </c:pt>
                <c:pt idx="49">
                  <c:v>6</c:v>
                </c:pt>
                <c:pt idx="50">
                  <c:v>1</c:v>
                </c:pt>
                <c:pt idx="51">
                  <c:v>11</c:v>
                </c:pt>
                <c:pt idx="52">
                  <c:v>9</c:v>
                </c:pt>
                <c:pt idx="53">
                  <c:v>14</c:v>
                </c:pt>
                <c:pt idx="54">
                  <c:v>11</c:v>
                </c:pt>
                <c:pt idx="55">
                  <c:v>8</c:v>
                </c:pt>
                <c:pt idx="56">
                  <c:v>14</c:v>
                </c:pt>
                <c:pt idx="57">
                  <c:v>10</c:v>
                </c:pt>
                <c:pt idx="58">
                  <c:v>15</c:v>
                </c:pt>
                <c:pt idx="59">
                  <c:v>1</c:v>
                </c:pt>
                <c:pt idx="60">
                  <c:v>5</c:v>
                </c:pt>
                <c:pt idx="61">
                  <c:v>7</c:v>
                </c:pt>
                <c:pt idx="62">
                  <c:v>9</c:v>
                </c:pt>
                <c:pt idx="63">
                  <c:v>1</c:v>
                </c:pt>
                <c:pt idx="64">
                  <c:v>11</c:v>
                </c:pt>
                <c:pt idx="65">
                  <c:v>7</c:v>
                </c:pt>
                <c:pt idx="66">
                  <c:v>8</c:v>
                </c:pt>
                <c:pt idx="67">
                  <c:v>4</c:v>
                </c:pt>
                <c:pt idx="68">
                  <c:v>4</c:v>
                </c:pt>
                <c:pt idx="69">
                  <c:v>7</c:v>
                </c:pt>
                <c:pt idx="70">
                  <c:v>14</c:v>
                </c:pt>
                <c:pt idx="71">
                  <c:v>13</c:v>
                </c:pt>
                <c:pt idx="72">
                  <c:v>4</c:v>
                </c:pt>
                <c:pt idx="73">
                  <c:v>4</c:v>
                </c:pt>
                <c:pt idx="74">
                  <c:v>7</c:v>
                </c:pt>
                <c:pt idx="75">
                  <c:v>15</c:v>
                </c:pt>
                <c:pt idx="76">
                  <c:v>7</c:v>
                </c:pt>
                <c:pt idx="77">
                  <c:v>10</c:v>
                </c:pt>
                <c:pt idx="78">
                  <c:v>1</c:v>
                </c:pt>
                <c:pt idx="79">
                  <c:v>1</c:v>
                </c:pt>
                <c:pt idx="80">
                  <c:v>10</c:v>
                </c:pt>
                <c:pt idx="81">
                  <c:v>6</c:v>
                </c:pt>
                <c:pt idx="82">
                  <c:v>5</c:v>
                </c:pt>
                <c:pt idx="83">
                  <c:v>2</c:v>
                </c:pt>
                <c:pt idx="84">
                  <c:v>2</c:v>
                </c:pt>
                <c:pt idx="85">
                  <c:v>15</c:v>
                </c:pt>
                <c:pt idx="86">
                  <c:v>2</c:v>
                </c:pt>
                <c:pt idx="87">
                  <c:v>14</c:v>
                </c:pt>
                <c:pt idx="88">
                  <c:v>13</c:v>
                </c:pt>
                <c:pt idx="89">
                  <c:v>7</c:v>
                </c:pt>
                <c:pt idx="90">
                  <c:v>9</c:v>
                </c:pt>
                <c:pt idx="91">
                  <c:v>7</c:v>
                </c:pt>
                <c:pt idx="92">
                  <c:v>9</c:v>
                </c:pt>
                <c:pt idx="93">
                  <c:v>10</c:v>
                </c:pt>
                <c:pt idx="94">
                  <c:v>5</c:v>
                </c:pt>
                <c:pt idx="95">
                  <c:v>13</c:v>
                </c:pt>
                <c:pt idx="96">
                  <c:v>14</c:v>
                </c:pt>
                <c:pt idx="97">
                  <c:v>8</c:v>
                </c:pt>
                <c:pt idx="98">
                  <c:v>3</c:v>
                </c:pt>
                <c:pt idx="99">
                  <c:v>8</c:v>
                </c:pt>
                <c:pt idx="100">
                  <c:v>12</c:v>
                </c:pt>
                <c:pt idx="101">
                  <c:v>1</c:v>
                </c:pt>
                <c:pt idx="102">
                  <c:v>11</c:v>
                </c:pt>
                <c:pt idx="103">
                  <c:v>2</c:v>
                </c:pt>
                <c:pt idx="104">
                  <c:v>5</c:v>
                </c:pt>
                <c:pt idx="105">
                  <c:v>3</c:v>
                </c:pt>
                <c:pt idx="106">
                  <c:v>5</c:v>
                </c:pt>
                <c:pt idx="107">
                  <c:v>3</c:v>
                </c:pt>
                <c:pt idx="108">
                  <c:v>15</c:v>
                </c:pt>
                <c:pt idx="109">
                  <c:v>8</c:v>
                </c:pt>
                <c:pt idx="110">
                  <c:v>10</c:v>
                </c:pt>
                <c:pt idx="111">
                  <c:v>5</c:v>
                </c:pt>
                <c:pt idx="112">
                  <c:v>10</c:v>
                </c:pt>
                <c:pt idx="113">
                  <c:v>9</c:v>
                </c:pt>
                <c:pt idx="114">
                  <c:v>15</c:v>
                </c:pt>
                <c:pt idx="115">
                  <c:v>7</c:v>
                </c:pt>
                <c:pt idx="116">
                  <c:v>11</c:v>
                </c:pt>
                <c:pt idx="117">
                  <c:v>1</c:v>
                </c:pt>
                <c:pt idx="118">
                  <c:v>11</c:v>
                </c:pt>
                <c:pt idx="119">
                  <c:v>2</c:v>
                </c:pt>
                <c:pt idx="120">
                  <c:v>12</c:v>
                </c:pt>
                <c:pt idx="121">
                  <c:v>10</c:v>
                </c:pt>
                <c:pt idx="122">
                  <c:v>1</c:v>
                </c:pt>
                <c:pt idx="123">
                  <c:v>14</c:v>
                </c:pt>
                <c:pt idx="124">
                  <c:v>14</c:v>
                </c:pt>
                <c:pt idx="125">
                  <c:v>5</c:v>
                </c:pt>
                <c:pt idx="126">
                  <c:v>6</c:v>
                </c:pt>
                <c:pt idx="127">
                  <c:v>3</c:v>
                </c:pt>
                <c:pt idx="128">
                  <c:v>13</c:v>
                </c:pt>
                <c:pt idx="129">
                  <c:v>13</c:v>
                </c:pt>
                <c:pt idx="130">
                  <c:v>4</c:v>
                </c:pt>
                <c:pt idx="131">
                  <c:v>10</c:v>
                </c:pt>
                <c:pt idx="132">
                  <c:v>9</c:v>
                </c:pt>
                <c:pt idx="133">
                  <c:v>1</c:v>
                </c:pt>
                <c:pt idx="134">
                  <c:v>1</c:v>
                </c:pt>
                <c:pt idx="135">
                  <c:v>3</c:v>
                </c:pt>
                <c:pt idx="136">
                  <c:v>4</c:v>
                </c:pt>
                <c:pt idx="137">
                  <c:v>13</c:v>
                </c:pt>
                <c:pt idx="138">
                  <c:v>12</c:v>
                </c:pt>
                <c:pt idx="139">
                  <c:v>4</c:v>
                </c:pt>
                <c:pt idx="140">
                  <c:v>12</c:v>
                </c:pt>
                <c:pt idx="141">
                  <c:v>10</c:v>
                </c:pt>
                <c:pt idx="142">
                  <c:v>2</c:v>
                </c:pt>
                <c:pt idx="143">
                  <c:v>11</c:v>
                </c:pt>
                <c:pt idx="144">
                  <c:v>6</c:v>
                </c:pt>
                <c:pt idx="145">
                  <c:v>11</c:v>
                </c:pt>
                <c:pt idx="146">
                  <c:v>11</c:v>
                </c:pt>
                <c:pt idx="147">
                  <c:v>12</c:v>
                </c:pt>
                <c:pt idx="148">
                  <c:v>8</c:v>
                </c:pt>
                <c:pt idx="149">
                  <c:v>7</c:v>
                </c:pt>
                <c:pt idx="150">
                  <c:v>15</c:v>
                </c:pt>
                <c:pt idx="151">
                  <c:v>14</c:v>
                </c:pt>
                <c:pt idx="152">
                  <c:v>6</c:v>
                </c:pt>
                <c:pt idx="153">
                  <c:v>5</c:v>
                </c:pt>
                <c:pt idx="154">
                  <c:v>10</c:v>
                </c:pt>
                <c:pt idx="155">
                  <c:v>9</c:v>
                </c:pt>
                <c:pt idx="156">
                  <c:v>13</c:v>
                </c:pt>
                <c:pt idx="157">
                  <c:v>4</c:v>
                </c:pt>
                <c:pt idx="158">
                  <c:v>5</c:v>
                </c:pt>
                <c:pt idx="159">
                  <c:v>13</c:v>
                </c:pt>
                <c:pt idx="160">
                  <c:v>8</c:v>
                </c:pt>
                <c:pt idx="161">
                  <c:v>11</c:v>
                </c:pt>
                <c:pt idx="162">
                  <c:v>13</c:v>
                </c:pt>
                <c:pt idx="163">
                  <c:v>9</c:v>
                </c:pt>
                <c:pt idx="164">
                  <c:v>9</c:v>
                </c:pt>
                <c:pt idx="165">
                  <c:v>11</c:v>
                </c:pt>
                <c:pt idx="166">
                  <c:v>14</c:v>
                </c:pt>
                <c:pt idx="167">
                  <c:v>13</c:v>
                </c:pt>
                <c:pt idx="168">
                  <c:v>7</c:v>
                </c:pt>
                <c:pt idx="169">
                  <c:v>2</c:v>
                </c:pt>
                <c:pt idx="170">
                  <c:v>9</c:v>
                </c:pt>
                <c:pt idx="171">
                  <c:v>12</c:v>
                </c:pt>
                <c:pt idx="172">
                  <c:v>5</c:v>
                </c:pt>
                <c:pt idx="173">
                  <c:v>8</c:v>
                </c:pt>
                <c:pt idx="174">
                  <c:v>3</c:v>
                </c:pt>
                <c:pt idx="175">
                  <c:v>9</c:v>
                </c:pt>
                <c:pt idx="176">
                  <c:v>4</c:v>
                </c:pt>
                <c:pt idx="177">
                  <c:v>5</c:v>
                </c:pt>
                <c:pt idx="178">
                  <c:v>14</c:v>
                </c:pt>
                <c:pt idx="179">
                  <c:v>5</c:v>
                </c:pt>
                <c:pt idx="180">
                  <c:v>10</c:v>
                </c:pt>
                <c:pt idx="181">
                  <c:v>15</c:v>
                </c:pt>
                <c:pt idx="182">
                  <c:v>6</c:v>
                </c:pt>
                <c:pt idx="183">
                  <c:v>7</c:v>
                </c:pt>
                <c:pt idx="184">
                  <c:v>13</c:v>
                </c:pt>
                <c:pt idx="185">
                  <c:v>8</c:v>
                </c:pt>
                <c:pt idx="186">
                  <c:v>10</c:v>
                </c:pt>
                <c:pt idx="187">
                  <c:v>10</c:v>
                </c:pt>
                <c:pt idx="188">
                  <c:v>3</c:v>
                </c:pt>
                <c:pt idx="189">
                  <c:v>12</c:v>
                </c:pt>
                <c:pt idx="190">
                  <c:v>8</c:v>
                </c:pt>
                <c:pt idx="191">
                  <c:v>14</c:v>
                </c:pt>
                <c:pt idx="192">
                  <c:v>5</c:v>
                </c:pt>
                <c:pt idx="193">
                  <c:v>10</c:v>
                </c:pt>
                <c:pt idx="194">
                  <c:v>14</c:v>
                </c:pt>
                <c:pt idx="195">
                  <c:v>13</c:v>
                </c:pt>
                <c:pt idx="196">
                  <c:v>13</c:v>
                </c:pt>
                <c:pt idx="197">
                  <c:v>6</c:v>
                </c:pt>
                <c:pt idx="198">
                  <c:v>14</c:v>
                </c:pt>
                <c:pt idx="199">
                  <c:v>12</c:v>
                </c:pt>
              </c:strCache>
            </c:strRef>
          </c:xVal>
          <c:yVal>
            <c:numRef>
              <c:f>'[1]TASK1.(C)Regression Model'!$P$34:$P$233</c:f>
              <c:numCache>
                <c:formatCode>General</c:formatCode>
                <c:ptCount val="200"/>
                <c:pt idx="0">
                  <c:v>-0.37038621669443827</c:v>
                </c:pt>
                <c:pt idx="1">
                  <c:v>0.25989198927903345</c:v>
                </c:pt>
                <c:pt idx="2">
                  <c:v>-0.91498017363645268</c:v>
                </c:pt>
                <c:pt idx="3">
                  <c:v>-5.4870814190794093E-2</c:v>
                </c:pt>
                <c:pt idx="4">
                  <c:v>-0.24167919766589208</c:v>
                </c:pt>
                <c:pt idx="5">
                  <c:v>0.23909385043525866</c:v>
                </c:pt>
                <c:pt idx="6">
                  <c:v>-0.13609383268393138</c:v>
                </c:pt>
                <c:pt idx="7">
                  <c:v>-0.32883527385250666</c:v>
                </c:pt>
                <c:pt idx="8">
                  <c:v>-1.9864860987160604</c:v>
                </c:pt>
                <c:pt idx="9">
                  <c:v>-9.6248599928761891E-2</c:v>
                </c:pt>
                <c:pt idx="10">
                  <c:v>0.60148145765072947</c:v>
                </c:pt>
                <c:pt idx="11">
                  <c:v>-0.16198298018888835</c:v>
                </c:pt>
                <c:pt idx="12">
                  <c:v>1.6779730938458517</c:v>
                </c:pt>
                <c:pt idx="13">
                  <c:v>0.20734132455797472</c:v>
                </c:pt>
                <c:pt idx="14">
                  <c:v>-1.5800368967648204</c:v>
                </c:pt>
                <c:pt idx="15">
                  <c:v>1.3311635131809165</c:v>
                </c:pt>
                <c:pt idx="16">
                  <c:v>-2.5822616909045042</c:v>
                </c:pt>
                <c:pt idx="17">
                  <c:v>1.2258862578171055</c:v>
                </c:pt>
                <c:pt idx="18">
                  <c:v>-0.70466849850658342</c:v>
                </c:pt>
                <c:pt idx="19">
                  <c:v>1.0962687383746132</c:v>
                </c:pt>
                <c:pt idx="20">
                  <c:v>0.93484421409227103</c:v>
                </c:pt>
                <c:pt idx="21">
                  <c:v>-0.56380506005183406</c:v>
                </c:pt>
                <c:pt idx="22">
                  <c:v>-2.3065201317057777</c:v>
                </c:pt>
                <c:pt idx="23">
                  <c:v>0.18316202545630844</c:v>
                </c:pt>
                <c:pt idx="24">
                  <c:v>-0.44716387036666561</c:v>
                </c:pt>
                <c:pt idx="25">
                  <c:v>1.0723020192899053</c:v>
                </c:pt>
                <c:pt idx="26">
                  <c:v>1.7401409632602256</c:v>
                </c:pt>
                <c:pt idx="27">
                  <c:v>4.3411474827692587E-4</c:v>
                </c:pt>
                <c:pt idx="28">
                  <c:v>-0.39247842572796365</c:v>
                </c:pt>
                <c:pt idx="29">
                  <c:v>-0.14023086212362479</c:v>
                </c:pt>
                <c:pt idx="30">
                  <c:v>-1.2146084397673729</c:v>
                </c:pt>
                <c:pt idx="31">
                  <c:v>0.34997985738366211</c:v>
                </c:pt>
                <c:pt idx="32">
                  <c:v>1.0802701898689424</c:v>
                </c:pt>
                <c:pt idx="33">
                  <c:v>-7.7735168959922163E-2</c:v>
                </c:pt>
                <c:pt idx="34">
                  <c:v>0.18307839246448765</c:v>
                </c:pt>
                <c:pt idx="35">
                  <c:v>0.18767683827241477</c:v>
                </c:pt>
                <c:pt idx="36">
                  <c:v>-2.1390138995425172</c:v>
                </c:pt>
                <c:pt idx="37">
                  <c:v>-0.28510848391488608</c:v>
                </c:pt>
                <c:pt idx="38">
                  <c:v>1.3528030228033607</c:v>
                </c:pt>
                <c:pt idx="39">
                  <c:v>-0.12229565548785004</c:v>
                </c:pt>
                <c:pt idx="40">
                  <c:v>-1.3998690174954476E-3</c:v>
                </c:pt>
                <c:pt idx="41">
                  <c:v>0.20241824347929871</c:v>
                </c:pt>
                <c:pt idx="42">
                  <c:v>-0.89434648532091643</c:v>
                </c:pt>
                <c:pt idx="43">
                  <c:v>-1.1301354310012215</c:v>
                </c:pt>
                <c:pt idx="44">
                  <c:v>1.8790700149288107</c:v>
                </c:pt>
                <c:pt idx="45">
                  <c:v>0.38973922345827994</c:v>
                </c:pt>
                <c:pt idx="46">
                  <c:v>-1.8195550169285557</c:v>
                </c:pt>
                <c:pt idx="47">
                  <c:v>1.0599869249164851</c:v>
                </c:pt>
                <c:pt idx="48">
                  <c:v>0.77238111778477503</c:v>
                </c:pt>
                <c:pt idx="49">
                  <c:v>0.15236937834527531</c:v>
                </c:pt>
                <c:pt idx="50">
                  <c:v>3.5352408882358688E-2</c:v>
                </c:pt>
                <c:pt idx="51">
                  <c:v>0.29174391880312278</c:v>
                </c:pt>
                <c:pt idx="52">
                  <c:v>-1.5276796048912864</c:v>
                </c:pt>
                <c:pt idx="53">
                  <c:v>1.0439977142975163</c:v>
                </c:pt>
                <c:pt idx="54">
                  <c:v>0.7910704647394553</c:v>
                </c:pt>
                <c:pt idx="55">
                  <c:v>-1.4723929569155914E-2</c:v>
                </c:pt>
                <c:pt idx="56">
                  <c:v>0.41241486303857045</c:v>
                </c:pt>
                <c:pt idx="57">
                  <c:v>0.85739128349653448</c:v>
                </c:pt>
                <c:pt idx="58">
                  <c:v>0.71905039208138177</c:v>
                </c:pt>
                <c:pt idx="59">
                  <c:v>-0.42838083384358505</c:v>
                </c:pt>
                <c:pt idx="60">
                  <c:v>0.79896661656778001</c:v>
                </c:pt>
                <c:pt idx="61">
                  <c:v>-1.5358257307530536</c:v>
                </c:pt>
                <c:pt idx="62">
                  <c:v>-0.23073332312286254</c:v>
                </c:pt>
                <c:pt idx="63">
                  <c:v>0.68942009548420202</c:v>
                </c:pt>
                <c:pt idx="64">
                  <c:v>0.14079251262068304</c:v>
                </c:pt>
                <c:pt idx="65">
                  <c:v>0.68901729382857013</c:v>
                </c:pt>
                <c:pt idx="66">
                  <c:v>0.37367956561897664</c:v>
                </c:pt>
                <c:pt idx="67">
                  <c:v>-0.75691138226540922</c:v>
                </c:pt>
                <c:pt idx="68">
                  <c:v>-4.8727258443513222E-2</c:v>
                </c:pt>
                <c:pt idx="69">
                  <c:v>0.25286562032344229</c:v>
                </c:pt>
                <c:pt idx="70">
                  <c:v>-1.3519480930187129</c:v>
                </c:pt>
                <c:pt idx="71">
                  <c:v>0.16908202641081438</c:v>
                </c:pt>
                <c:pt idx="72">
                  <c:v>-0.64857541878250657</c:v>
                </c:pt>
                <c:pt idx="73">
                  <c:v>0.64074456393825585</c:v>
                </c:pt>
                <c:pt idx="74">
                  <c:v>0.61000182690954929</c:v>
                </c:pt>
                <c:pt idx="75">
                  <c:v>8.6191043295631431E-2</c:v>
                </c:pt>
                <c:pt idx="76">
                  <c:v>1.1991464558704177</c:v>
                </c:pt>
                <c:pt idx="77">
                  <c:v>-0.73968782263720101</c:v>
                </c:pt>
                <c:pt idx="78">
                  <c:v>-0.44162627460429249</c:v>
                </c:pt>
                <c:pt idx="79">
                  <c:v>-1.076857290117589</c:v>
                </c:pt>
                <c:pt idx="80">
                  <c:v>0.10918699060090731</c:v>
                </c:pt>
                <c:pt idx="81">
                  <c:v>1.5292061195426179</c:v>
                </c:pt>
                <c:pt idx="82">
                  <c:v>-1.2463952480875378</c:v>
                </c:pt>
                <c:pt idx="83">
                  <c:v>5.17877203472068E-2</c:v>
                </c:pt>
                <c:pt idx="84">
                  <c:v>-0.60072267219828035</c:v>
                </c:pt>
                <c:pt idx="85">
                  <c:v>-0.16442028355494109</c:v>
                </c:pt>
                <c:pt idx="86">
                  <c:v>0.79131279935534238</c:v>
                </c:pt>
                <c:pt idx="87">
                  <c:v>0.11519802637397802</c:v>
                </c:pt>
                <c:pt idx="88">
                  <c:v>-1.3232977232258349</c:v>
                </c:pt>
                <c:pt idx="89">
                  <c:v>8.0351855799884575E-2</c:v>
                </c:pt>
                <c:pt idx="90">
                  <c:v>-1.395946134596505</c:v>
                </c:pt>
                <c:pt idx="91">
                  <c:v>-0.10315015003830652</c:v>
                </c:pt>
                <c:pt idx="92">
                  <c:v>-0.16432671110478658</c:v>
                </c:pt>
                <c:pt idx="93">
                  <c:v>0.12772019790655165</c:v>
                </c:pt>
                <c:pt idx="94">
                  <c:v>-1.0373716827055901</c:v>
                </c:pt>
                <c:pt idx="95">
                  <c:v>0.15584457047240541</c:v>
                </c:pt>
                <c:pt idx="96">
                  <c:v>0.27986716560372926</c:v>
                </c:pt>
                <c:pt idx="97">
                  <c:v>-1.6420268727555225</c:v>
                </c:pt>
                <c:pt idx="98">
                  <c:v>0.21966528498812998</c:v>
                </c:pt>
                <c:pt idx="99">
                  <c:v>1.7052212638020396</c:v>
                </c:pt>
                <c:pt idx="100">
                  <c:v>0.21327747821369059</c:v>
                </c:pt>
                <c:pt idx="101">
                  <c:v>0.97555724998682258</c:v>
                </c:pt>
                <c:pt idx="102">
                  <c:v>0.74175984474962142</c:v>
                </c:pt>
                <c:pt idx="103">
                  <c:v>0.34361460858973736</c:v>
                </c:pt>
                <c:pt idx="104">
                  <c:v>-1.9750640525898664</c:v>
                </c:pt>
                <c:pt idx="105">
                  <c:v>0.99271455150790899</c:v>
                </c:pt>
                <c:pt idx="106">
                  <c:v>-1.2911467280641951</c:v>
                </c:pt>
                <c:pt idx="107">
                  <c:v>0.37580169703519317</c:v>
                </c:pt>
                <c:pt idx="108">
                  <c:v>-3.4937966234014795E-2</c:v>
                </c:pt>
                <c:pt idx="109">
                  <c:v>0.5054164216136261</c:v>
                </c:pt>
                <c:pt idx="110">
                  <c:v>0.9211684549741701</c:v>
                </c:pt>
                <c:pt idx="111">
                  <c:v>-6.0477765988988352E-2</c:v>
                </c:pt>
                <c:pt idx="112">
                  <c:v>3.3788589386331225E-2</c:v>
                </c:pt>
                <c:pt idx="113">
                  <c:v>0.50151986483775879</c:v>
                </c:pt>
                <c:pt idx="114">
                  <c:v>-0.11994367444629539</c:v>
                </c:pt>
                <c:pt idx="115">
                  <c:v>0.6616546282541993</c:v>
                </c:pt>
                <c:pt idx="116">
                  <c:v>0.15230393382040219</c:v>
                </c:pt>
                <c:pt idx="117">
                  <c:v>-0.62362131188532999</c:v>
                </c:pt>
                <c:pt idx="118">
                  <c:v>0.54374183187389491</c:v>
                </c:pt>
                <c:pt idx="119">
                  <c:v>1.0281222523115687</c:v>
                </c:pt>
                <c:pt idx="120">
                  <c:v>0.38955475763024339</c:v>
                </c:pt>
                <c:pt idx="121">
                  <c:v>0.7410430482200745</c:v>
                </c:pt>
                <c:pt idx="122">
                  <c:v>0.63739807769329815</c:v>
                </c:pt>
                <c:pt idx="123">
                  <c:v>0.63847586257634248</c:v>
                </c:pt>
                <c:pt idx="124">
                  <c:v>0.59953911790850434</c:v>
                </c:pt>
                <c:pt idx="125">
                  <c:v>-0.36123715342074547</c:v>
                </c:pt>
                <c:pt idx="126">
                  <c:v>2.7474804961261867E-2</c:v>
                </c:pt>
                <c:pt idx="127">
                  <c:v>-0.3306928117583432</c:v>
                </c:pt>
                <c:pt idx="128">
                  <c:v>-0.28935229387517225</c:v>
                </c:pt>
                <c:pt idx="129">
                  <c:v>-1.2959308652188639E-2</c:v>
                </c:pt>
                <c:pt idx="130">
                  <c:v>-0.67766753140556801</c:v>
                </c:pt>
                <c:pt idx="131">
                  <c:v>-0.24039755638447602</c:v>
                </c:pt>
                <c:pt idx="132">
                  <c:v>0.25677423230510321</c:v>
                </c:pt>
                <c:pt idx="133">
                  <c:v>1.0739931207022586</c:v>
                </c:pt>
                <c:pt idx="134">
                  <c:v>-6.1333640937760947E-2</c:v>
                </c:pt>
                <c:pt idx="135">
                  <c:v>0.71568968756248452</c:v>
                </c:pt>
                <c:pt idx="136">
                  <c:v>0.223813104042204</c:v>
                </c:pt>
                <c:pt idx="137">
                  <c:v>-3.5149205050560184E-2</c:v>
                </c:pt>
                <c:pt idx="138">
                  <c:v>-0.44855171152383733</c:v>
                </c:pt>
                <c:pt idx="139">
                  <c:v>-0.73287056788724314</c:v>
                </c:pt>
                <c:pt idx="140">
                  <c:v>0.27296260153099894</c:v>
                </c:pt>
                <c:pt idx="141">
                  <c:v>0.37134253360721026</c:v>
                </c:pt>
                <c:pt idx="142">
                  <c:v>-8.4362403872365377E-2</c:v>
                </c:pt>
                <c:pt idx="143">
                  <c:v>0.13225590784435326</c:v>
                </c:pt>
                <c:pt idx="144">
                  <c:v>0.67040679626937738</c:v>
                </c:pt>
                <c:pt idx="145">
                  <c:v>0.55747643093866017</c:v>
                </c:pt>
                <c:pt idx="146">
                  <c:v>0.16252087166062701</c:v>
                </c:pt>
                <c:pt idx="147">
                  <c:v>-0.55347731288289381</c:v>
                </c:pt>
                <c:pt idx="148">
                  <c:v>0.39097126015135508</c:v>
                </c:pt>
                <c:pt idx="149">
                  <c:v>0.21887350672029093</c:v>
                </c:pt>
                <c:pt idx="150">
                  <c:v>-0.25137381787932433</c:v>
                </c:pt>
                <c:pt idx="151">
                  <c:v>-0.2242152003235951</c:v>
                </c:pt>
                <c:pt idx="152">
                  <c:v>0.96352576793644218</c:v>
                </c:pt>
                <c:pt idx="153">
                  <c:v>-0.22183138985434248</c:v>
                </c:pt>
                <c:pt idx="154">
                  <c:v>1.3792041052369743</c:v>
                </c:pt>
                <c:pt idx="155">
                  <c:v>0.36625828655922099</c:v>
                </c:pt>
                <c:pt idx="156">
                  <c:v>0.3450030365056822</c:v>
                </c:pt>
                <c:pt idx="157">
                  <c:v>-0.17000251263145216</c:v>
                </c:pt>
                <c:pt idx="158">
                  <c:v>-0.12156604349036293</c:v>
                </c:pt>
                <c:pt idx="159">
                  <c:v>-0.2075264550574687</c:v>
                </c:pt>
                <c:pt idx="160">
                  <c:v>-1.2369124875261139</c:v>
                </c:pt>
                <c:pt idx="161">
                  <c:v>-0.65435332089577081</c:v>
                </c:pt>
                <c:pt idx="162">
                  <c:v>0.11351710608843035</c:v>
                </c:pt>
                <c:pt idx="163">
                  <c:v>-0.37939665463047056</c:v>
                </c:pt>
                <c:pt idx="164">
                  <c:v>0.53028132611761691</c:v>
                </c:pt>
                <c:pt idx="165">
                  <c:v>-0.27498652603837215</c:v>
                </c:pt>
                <c:pt idx="166">
                  <c:v>-0.31028282518400196</c:v>
                </c:pt>
                <c:pt idx="167">
                  <c:v>-0.65293799679909625</c:v>
                </c:pt>
                <c:pt idx="168">
                  <c:v>-0.68115164597455369</c:v>
                </c:pt>
                <c:pt idx="169">
                  <c:v>0.42786625981810289</c:v>
                </c:pt>
                <c:pt idx="170">
                  <c:v>0.66007064085130551</c:v>
                </c:pt>
                <c:pt idx="171">
                  <c:v>-0.16794782568630851</c:v>
                </c:pt>
                <c:pt idx="172">
                  <c:v>0.21287324870768032</c:v>
                </c:pt>
                <c:pt idx="173">
                  <c:v>1.5375537523527214</c:v>
                </c:pt>
                <c:pt idx="174">
                  <c:v>-0.73279573521804586</c:v>
                </c:pt>
                <c:pt idx="175">
                  <c:v>0.45712308780927735</c:v>
                </c:pt>
                <c:pt idx="176">
                  <c:v>-0.44120596927323774</c:v>
                </c:pt>
                <c:pt idx="177">
                  <c:v>-1.1580895372950497</c:v>
                </c:pt>
                <c:pt idx="178">
                  <c:v>6.8311119228267714E-2</c:v>
                </c:pt>
                <c:pt idx="179">
                  <c:v>0.57535854299396938</c:v>
                </c:pt>
                <c:pt idx="180">
                  <c:v>0.80987789188383985</c:v>
                </c:pt>
                <c:pt idx="181">
                  <c:v>-0.57657533547691564</c:v>
                </c:pt>
                <c:pt idx="182">
                  <c:v>0.53310498694668418</c:v>
                </c:pt>
                <c:pt idx="183">
                  <c:v>0.54037232539989688</c:v>
                </c:pt>
                <c:pt idx="184">
                  <c:v>-0.88401400019031584</c:v>
                </c:pt>
                <c:pt idx="185">
                  <c:v>1.2109726316722718</c:v>
                </c:pt>
                <c:pt idx="186">
                  <c:v>-0.58525791883928946</c:v>
                </c:pt>
                <c:pt idx="187">
                  <c:v>-1.3566631529817617</c:v>
                </c:pt>
                <c:pt idx="188">
                  <c:v>0.15150672449540892</c:v>
                </c:pt>
                <c:pt idx="189">
                  <c:v>-1.2870393319577076</c:v>
                </c:pt>
                <c:pt idx="190">
                  <c:v>-0.71215760092046132</c:v>
                </c:pt>
                <c:pt idx="191">
                  <c:v>-1.5872117601713498</c:v>
                </c:pt>
                <c:pt idx="192">
                  <c:v>-0.39318552725711697</c:v>
                </c:pt>
                <c:pt idx="193">
                  <c:v>0.37737176258526262</c:v>
                </c:pt>
                <c:pt idx="194">
                  <c:v>-0.43367089850280038</c:v>
                </c:pt>
                <c:pt idx="195">
                  <c:v>-0.16798801986185907</c:v>
                </c:pt>
                <c:pt idx="196">
                  <c:v>0.69039971268701272</c:v>
                </c:pt>
                <c:pt idx="197">
                  <c:v>-0.99113847898104623</c:v>
                </c:pt>
                <c:pt idx="198">
                  <c:v>-0.71669533941669172</c:v>
                </c:pt>
                <c:pt idx="199">
                  <c:v>1.5160709470926026</c:v>
                </c:pt>
              </c:numCache>
            </c:numRef>
          </c:yVal>
          <c:smooth val="0"/>
          <c:extLst>
            <c:ext xmlns:c16="http://schemas.microsoft.com/office/drawing/2014/chart" uri="{C3380CC4-5D6E-409C-BE32-E72D297353CC}">
              <c16:uniqueId val="{00000000-B90D-DA48-B19F-14FC3D42FAF0}"/>
            </c:ext>
          </c:extLst>
        </c:ser>
        <c:dLbls>
          <c:showLegendKey val="0"/>
          <c:showVal val="0"/>
          <c:showCatName val="0"/>
          <c:showSerName val="0"/>
          <c:showPercent val="0"/>
          <c:showBubbleSize val="0"/>
        </c:dLbls>
        <c:axId val="415148255"/>
        <c:axId val="415132415"/>
      </c:scatterChart>
      <c:valAx>
        <c:axId val="415148255"/>
        <c:scaling>
          <c:orientation val="minMax"/>
        </c:scaling>
        <c:delete val="0"/>
        <c:axPos val="b"/>
        <c:title>
          <c:tx>
            <c:rich>
              <a:bodyPr/>
              <a:lstStyle/>
              <a:p>
                <a:pPr>
                  <a:defRPr/>
                </a:pPr>
                <a:r>
                  <a:rPr lang="en-AU"/>
                  <a:t>Loyalty</a:t>
                </a:r>
              </a:p>
            </c:rich>
          </c:tx>
          <c:overlay val="0"/>
        </c:title>
        <c:numFmt formatCode="General" sourceLinked="1"/>
        <c:majorTickMark val="out"/>
        <c:minorTickMark val="none"/>
        <c:tickLblPos val="nextTo"/>
        <c:crossAx val="415132415"/>
        <c:crosses val="autoZero"/>
        <c:crossBetween val="midCat"/>
      </c:valAx>
      <c:valAx>
        <c:axId val="415132415"/>
        <c:scaling>
          <c:orientation val="minMax"/>
        </c:scaling>
        <c:delete val="0"/>
        <c:axPos val="l"/>
        <c:title>
          <c:tx>
            <c:rich>
              <a:bodyPr/>
              <a:lstStyle/>
              <a:p>
                <a:pPr>
                  <a:defRPr/>
                </a:pPr>
                <a:r>
                  <a:rPr lang="en-AU"/>
                  <a:t>Residuals</a:t>
                </a:r>
              </a:p>
            </c:rich>
          </c:tx>
          <c:overlay val="0"/>
        </c:title>
        <c:numFmt formatCode="General" sourceLinked="1"/>
        <c:majorTickMark val="out"/>
        <c:minorTickMark val="none"/>
        <c:tickLblPos val="nextTo"/>
        <c:crossAx val="415148255"/>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AU"/>
              <a:t>Quality  Residual Plot</a:t>
            </a:r>
          </a:p>
        </c:rich>
      </c:tx>
      <c:overlay val="0"/>
    </c:title>
    <c:autoTitleDeleted val="0"/>
    <c:plotArea>
      <c:layout/>
      <c:scatterChart>
        <c:scatterStyle val="lineMarker"/>
        <c:varyColors val="0"/>
        <c:ser>
          <c:idx val="0"/>
          <c:order val="0"/>
          <c:spPr>
            <a:ln w="19050">
              <a:noFill/>
            </a:ln>
          </c:spPr>
          <c:xVal>
            <c:strRef>
              <c:f>'[1]TASK1.(C)Regression Model'!$E$4:$E$203</c:f>
              <c:strCache>
                <c:ptCount val="200"/>
                <c:pt idx="0">
                  <c:v>8.5</c:v>
                </c:pt>
                <c:pt idx="1">
                  <c:v>8.6</c:v>
                </c:pt>
                <c:pt idx="2">
                  <c:v>6.7</c:v>
                </c:pt>
                <c:pt idx="3">
                  <c:v>6.6</c:v>
                </c:pt>
                <c:pt idx="4">
                  <c:v>5.7</c:v>
                </c:pt>
                <c:pt idx="5">
                  <c:v>8.3</c:v>
                </c:pt>
                <c:pt idx="6">
                  <c:v>5.1</c:v>
                </c:pt>
                <c:pt idx="7">
                  <c:v>8.5</c:v>
                </c:pt>
                <c:pt idx="8">
                  <c:v>7</c:v>
                </c:pt>
                <c:pt idx="9">
                  <c:v>7.3</c:v>
                </c:pt>
                <c:pt idx="10">
                  <c:v>9.6</c:v>
                </c:pt>
                <c:pt idx="11">
                  <c:v>9.1</c:v>
                </c:pt>
                <c:pt idx="12">
                  <c:v>8</c:v>
                </c:pt>
                <c:pt idx="13">
                  <c:v>6.4</c:v>
                </c:pt>
                <c:pt idx="14">
                  <c:v>7</c:v>
                </c:pt>
                <c:pt idx="15">
                  <c:v>9.9</c:v>
                </c:pt>
                <c:pt idx="16">
                  <c:v>6.5</c:v>
                </c:pt>
                <c:pt idx="17">
                  <c:v>9.3</c:v>
                </c:pt>
                <c:pt idx="18">
                  <c:v>8.1</c:v>
                </c:pt>
                <c:pt idx="19">
                  <c:v>7.7</c:v>
                </c:pt>
                <c:pt idx="20">
                  <c:v>9</c:v>
                </c:pt>
                <c:pt idx="21">
                  <c:v>8.6</c:v>
                </c:pt>
                <c:pt idx="22">
                  <c:v>6.1</c:v>
                </c:pt>
                <c:pt idx="23">
                  <c:v>5.8</c:v>
                </c:pt>
                <c:pt idx="24">
                  <c:v>8.2</c:v>
                </c:pt>
                <c:pt idx="25">
                  <c:v>9.9</c:v>
                </c:pt>
                <c:pt idx="26">
                  <c:v>7.7</c:v>
                </c:pt>
                <c:pt idx="27">
                  <c:v>8.3</c:v>
                </c:pt>
                <c:pt idx="28">
                  <c:v>8.9</c:v>
                </c:pt>
                <c:pt idx="29">
                  <c:v>6</c:v>
                </c:pt>
                <c:pt idx="30">
                  <c:v>7.7</c:v>
                </c:pt>
                <c:pt idx="31">
                  <c:v>8.5</c:v>
                </c:pt>
                <c:pt idx="32">
                  <c:v>8.2</c:v>
                </c:pt>
                <c:pt idx="33">
                  <c:v>9.4</c:v>
                </c:pt>
                <c:pt idx="34">
                  <c:v>5.7</c:v>
                </c:pt>
                <c:pt idx="35">
                  <c:v>9.7</c:v>
                </c:pt>
                <c:pt idx="36">
                  <c:v>9.5</c:v>
                </c:pt>
                <c:pt idx="37">
                  <c:v>9.2</c:v>
                </c:pt>
                <c:pt idx="38">
                  <c:v>9.2</c:v>
                </c:pt>
                <c:pt idx="39">
                  <c:v>7.9</c:v>
                </c:pt>
                <c:pt idx="40">
                  <c:v>7.6</c:v>
                </c:pt>
                <c:pt idx="41">
                  <c:v>9.5</c:v>
                </c:pt>
                <c:pt idx="42">
                  <c:v>8.8</c:v>
                </c:pt>
                <c:pt idx="43">
                  <c:v>7.2</c:v>
                </c:pt>
                <c:pt idx="44">
                  <c:v>5</c:v>
                </c:pt>
                <c:pt idx="45">
                  <c:v>6.6</c:v>
                </c:pt>
                <c:pt idx="46">
                  <c:v>7.6</c:v>
                </c:pt>
                <c:pt idx="47">
                  <c:v>5.5</c:v>
                </c:pt>
                <c:pt idx="48">
                  <c:v>8.5</c:v>
                </c:pt>
                <c:pt idx="49">
                  <c:v>8.8</c:v>
                </c:pt>
                <c:pt idx="50">
                  <c:v>5.9</c:v>
                </c:pt>
                <c:pt idx="51">
                  <c:v>8.2</c:v>
                </c:pt>
                <c:pt idx="52">
                  <c:v>9.7</c:v>
                </c:pt>
                <c:pt idx="53">
                  <c:v>5.5</c:v>
                </c:pt>
                <c:pt idx="54">
                  <c:v>9.9</c:v>
                </c:pt>
                <c:pt idx="55">
                  <c:v>5.2</c:v>
                </c:pt>
                <c:pt idx="56">
                  <c:v>7.6</c:v>
                </c:pt>
                <c:pt idx="57">
                  <c:v>7.6</c:v>
                </c:pt>
                <c:pt idx="58">
                  <c:v>6.5</c:v>
                </c:pt>
                <c:pt idx="59">
                  <c:v>8.7</c:v>
                </c:pt>
                <c:pt idx="60">
                  <c:v>7.3</c:v>
                </c:pt>
                <c:pt idx="61">
                  <c:v>9.7</c:v>
                </c:pt>
                <c:pt idx="62">
                  <c:v>9</c:v>
                </c:pt>
                <c:pt idx="63">
                  <c:v>7.6</c:v>
                </c:pt>
                <c:pt idx="64">
                  <c:v>9.6</c:v>
                </c:pt>
                <c:pt idx="65">
                  <c:v>5.1</c:v>
                </c:pt>
                <c:pt idx="66">
                  <c:v>5.9</c:v>
                </c:pt>
                <c:pt idx="67">
                  <c:v>7.6</c:v>
                </c:pt>
                <c:pt idx="68">
                  <c:v>9.9</c:v>
                </c:pt>
                <c:pt idx="69">
                  <c:v>8.2</c:v>
                </c:pt>
                <c:pt idx="70">
                  <c:v>8.9</c:v>
                </c:pt>
                <c:pt idx="71">
                  <c:v>7.1</c:v>
                </c:pt>
                <c:pt idx="72">
                  <c:v>10</c:v>
                </c:pt>
                <c:pt idx="73">
                  <c:v>9.7</c:v>
                </c:pt>
                <c:pt idx="74">
                  <c:v>9.1</c:v>
                </c:pt>
                <c:pt idx="75">
                  <c:v>6.7</c:v>
                </c:pt>
                <c:pt idx="76">
                  <c:v>5.5</c:v>
                </c:pt>
                <c:pt idx="77">
                  <c:v>9.3</c:v>
                </c:pt>
                <c:pt idx="78">
                  <c:v>10</c:v>
                </c:pt>
                <c:pt idx="79">
                  <c:v>9.1</c:v>
                </c:pt>
                <c:pt idx="80">
                  <c:v>7.4</c:v>
                </c:pt>
                <c:pt idx="81">
                  <c:v>8.6</c:v>
                </c:pt>
                <c:pt idx="82">
                  <c:v>6.6</c:v>
                </c:pt>
                <c:pt idx="83">
                  <c:v>6.4</c:v>
                </c:pt>
                <c:pt idx="84">
                  <c:v>8.8</c:v>
                </c:pt>
                <c:pt idx="85">
                  <c:v>9.1</c:v>
                </c:pt>
                <c:pt idx="86">
                  <c:v>8.7</c:v>
                </c:pt>
                <c:pt idx="87">
                  <c:v>9.7</c:v>
                </c:pt>
                <c:pt idx="88">
                  <c:v>9.1</c:v>
                </c:pt>
                <c:pt idx="89">
                  <c:v>9.2</c:v>
                </c:pt>
                <c:pt idx="90">
                  <c:v>6.4</c:v>
                </c:pt>
                <c:pt idx="91">
                  <c:v>8.2</c:v>
                </c:pt>
                <c:pt idx="92">
                  <c:v>8.6</c:v>
                </c:pt>
                <c:pt idx="93">
                  <c:v>9.3</c:v>
                </c:pt>
                <c:pt idx="94">
                  <c:v>5.7</c:v>
                </c:pt>
                <c:pt idx="95">
                  <c:v>9.1</c:v>
                </c:pt>
                <c:pt idx="96">
                  <c:v>9.2</c:v>
                </c:pt>
                <c:pt idx="97">
                  <c:v>6.3</c:v>
                </c:pt>
                <c:pt idx="98">
                  <c:v>9.9</c:v>
                </c:pt>
                <c:pt idx="99">
                  <c:v>9.4</c:v>
                </c:pt>
                <c:pt idx="100">
                  <c:v>5.6</c:v>
                </c:pt>
                <c:pt idx="101">
                  <c:v>5.2</c:v>
                </c:pt>
                <c:pt idx="102">
                  <c:v>9.3</c:v>
                </c:pt>
                <c:pt idx="103">
                  <c:v>8.8</c:v>
                </c:pt>
                <c:pt idx="104">
                  <c:v>6</c:v>
                </c:pt>
                <c:pt idx="105">
                  <c:v>7.6</c:v>
                </c:pt>
                <c:pt idx="106">
                  <c:v>7.5</c:v>
                </c:pt>
                <c:pt idx="107">
                  <c:v>7.9</c:v>
                </c:pt>
                <c:pt idx="108">
                  <c:v>7.6</c:v>
                </c:pt>
                <c:pt idx="109">
                  <c:v>9.3</c:v>
                </c:pt>
                <c:pt idx="110">
                  <c:v>6.9</c:v>
                </c:pt>
                <c:pt idx="111">
                  <c:v>8.7</c:v>
                </c:pt>
                <c:pt idx="112">
                  <c:v>7.4</c:v>
                </c:pt>
                <c:pt idx="113">
                  <c:v>7.2</c:v>
                </c:pt>
                <c:pt idx="114">
                  <c:v>9.6</c:v>
                </c:pt>
                <c:pt idx="115">
                  <c:v>5.8</c:v>
                </c:pt>
                <c:pt idx="116">
                  <c:v>6.3</c:v>
                </c:pt>
                <c:pt idx="117">
                  <c:v>9.4</c:v>
                </c:pt>
                <c:pt idx="118">
                  <c:v>9.3</c:v>
                </c:pt>
                <c:pt idx="119">
                  <c:v>6.9</c:v>
                </c:pt>
                <c:pt idx="120">
                  <c:v>9.6</c:v>
                </c:pt>
                <c:pt idx="121">
                  <c:v>7.1</c:v>
                </c:pt>
                <c:pt idx="122">
                  <c:v>9.7</c:v>
                </c:pt>
                <c:pt idx="123">
                  <c:v>9.3</c:v>
                </c:pt>
                <c:pt idx="124">
                  <c:v>6.4</c:v>
                </c:pt>
                <c:pt idx="125">
                  <c:v>6.2</c:v>
                </c:pt>
                <c:pt idx="126">
                  <c:v>5.5</c:v>
                </c:pt>
                <c:pt idx="127">
                  <c:v>6.3</c:v>
                </c:pt>
                <c:pt idx="128">
                  <c:v>8.3</c:v>
                </c:pt>
                <c:pt idx="129">
                  <c:v>6.9</c:v>
                </c:pt>
                <c:pt idx="130">
                  <c:v>8.3</c:v>
                </c:pt>
                <c:pt idx="131">
                  <c:v>9</c:v>
                </c:pt>
                <c:pt idx="132">
                  <c:v>7.9</c:v>
                </c:pt>
                <c:pt idx="133">
                  <c:v>7.1</c:v>
                </c:pt>
                <c:pt idx="134">
                  <c:v>7.8</c:v>
                </c:pt>
                <c:pt idx="135">
                  <c:v>8.6</c:v>
                </c:pt>
                <c:pt idx="136">
                  <c:v>7.7</c:v>
                </c:pt>
                <c:pt idx="137">
                  <c:v>8.3</c:v>
                </c:pt>
                <c:pt idx="138">
                  <c:v>7.9</c:v>
                </c:pt>
                <c:pt idx="139">
                  <c:v>6.1</c:v>
                </c:pt>
                <c:pt idx="140">
                  <c:v>5.6</c:v>
                </c:pt>
                <c:pt idx="141">
                  <c:v>9.2</c:v>
                </c:pt>
                <c:pt idx="142">
                  <c:v>9.4</c:v>
                </c:pt>
                <c:pt idx="143">
                  <c:v>6.9</c:v>
                </c:pt>
                <c:pt idx="144">
                  <c:v>9.9</c:v>
                </c:pt>
                <c:pt idx="145">
                  <c:v>7.7</c:v>
                </c:pt>
                <c:pt idx="146">
                  <c:v>8.7</c:v>
                </c:pt>
                <c:pt idx="147">
                  <c:v>8.6</c:v>
                </c:pt>
                <c:pt idx="148">
                  <c:v>6.7</c:v>
                </c:pt>
                <c:pt idx="149">
                  <c:v>8.7</c:v>
                </c:pt>
                <c:pt idx="150">
                  <c:v>9.1</c:v>
                </c:pt>
                <c:pt idx="151">
                  <c:v>7.4</c:v>
                </c:pt>
                <c:pt idx="152">
                  <c:v>8.3</c:v>
                </c:pt>
                <c:pt idx="153">
                  <c:v>6.4</c:v>
                </c:pt>
                <c:pt idx="154">
                  <c:v>9.6</c:v>
                </c:pt>
                <c:pt idx="155">
                  <c:v>7.4</c:v>
                </c:pt>
                <c:pt idx="156">
                  <c:v>6.7</c:v>
                </c:pt>
                <c:pt idx="157">
                  <c:v>9.7</c:v>
                </c:pt>
                <c:pt idx="158">
                  <c:v>6.7</c:v>
                </c:pt>
                <c:pt idx="159">
                  <c:v>7.5</c:v>
                </c:pt>
                <c:pt idx="160">
                  <c:v>6.4</c:v>
                </c:pt>
                <c:pt idx="161">
                  <c:v>8.7</c:v>
                </c:pt>
                <c:pt idx="162">
                  <c:v>9.1</c:v>
                </c:pt>
                <c:pt idx="163">
                  <c:v>8</c:v>
                </c:pt>
                <c:pt idx="164">
                  <c:v>6.2</c:v>
                </c:pt>
                <c:pt idx="165">
                  <c:v>9</c:v>
                </c:pt>
                <c:pt idx="166">
                  <c:v>7.7</c:v>
                </c:pt>
                <c:pt idx="167">
                  <c:v>6.5</c:v>
                </c:pt>
                <c:pt idx="168">
                  <c:v>7.1</c:v>
                </c:pt>
                <c:pt idx="169">
                  <c:v>6.7</c:v>
                </c:pt>
                <c:pt idx="170">
                  <c:v>6.4</c:v>
                </c:pt>
                <c:pt idx="171">
                  <c:v>8.2</c:v>
                </c:pt>
                <c:pt idx="172">
                  <c:v>5.9</c:v>
                </c:pt>
                <c:pt idx="173">
                  <c:v>5.9</c:v>
                </c:pt>
                <c:pt idx="174">
                  <c:v>6.4</c:v>
                </c:pt>
                <c:pt idx="175">
                  <c:v>6.7</c:v>
                </c:pt>
                <c:pt idx="176">
                  <c:v>5</c:v>
                </c:pt>
                <c:pt idx="177">
                  <c:v>9.6</c:v>
                </c:pt>
                <c:pt idx="178">
                  <c:v>8</c:v>
                </c:pt>
                <c:pt idx="179">
                  <c:v>9.4</c:v>
                </c:pt>
                <c:pt idx="180">
                  <c:v>8.7</c:v>
                </c:pt>
                <c:pt idx="181">
                  <c:v>6.3</c:v>
                </c:pt>
                <c:pt idx="182">
                  <c:v>8.1</c:v>
                </c:pt>
                <c:pt idx="183">
                  <c:v>9.9</c:v>
                </c:pt>
                <c:pt idx="184">
                  <c:v>7.8</c:v>
                </c:pt>
                <c:pt idx="185">
                  <c:v>9.9</c:v>
                </c:pt>
                <c:pt idx="186">
                  <c:v>6.6</c:v>
                </c:pt>
                <c:pt idx="187">
                  <c:v>9.3</c:v>
                </c:pt>
                <c:pt idx="188">
                  <c:v>8.7</c:v>
                </c:pt>
                <c:pt idx="189">
                  <c:v>9.7</c:v>
                </c:pt>
                <c:pt idx="190">
                  <c:v>6.5</c:v>
                </c:pt>
                <c:pt idx="191">
                  <c:v>9.2</c:v>
                </c:pt>
                <c:pt idx="192">
                  <c:v>9.4</c:v>
                </c:pt>
                <c:pt idx="193">
                  <c:v>6.7</c:v>
                </c:pt>
                <c:pt idx="194">
                  <c:v>8.4</c:v>
                </c:pt>
                <c:pt idx="195">
                  <c:v>9.9</c:v>
                </c:pt>
                <c:pt idx="196">
                  <c:v>8.4</c:v>
                </c:pt>
                <c:pt idx="197">
                  <c:v>8</c:v>
                </c:pt>
                <c:pt idx="198">
                  <c:v>9.9</c:v>
                </c:pt>
                <c:pt idx="199">
                  <c:v>5.7</c:v>
                </c:pt>
              </c:strCache>
            </c:strRef>
          </c:xVal>
          <c:yVal>
            <c:numRef>
              <c:f>'[1]TASK1.(C)Regression Model'!$P$34:$P$233</c:f>
              <c:numCache>
                <c:formatCode>General</c:formatCode>
                <c:ptCount val="200"/>
                <c:pt idx="0">
                  <c:v>-0.37038621669443827</c:v>
                </c:pt>
                <c:pt idx="1">
                  <c:v>0.25989198927903345</c:v>
                </c:pt>
                <c:pt idx="2">
                  <c:v>-0.91498017363645268</c:v>
                </c:pt>
                <c:pt idx="3">
                  <c:v>-5.4870814190794093E-2</c:v>
                </c:pt>
                <c:pt idx="4">
                  <c:v>-0.24167919766589208</c:v>
                </c:pt>
                <c:pt idx="5">
                  <c:v>0.23909385043525866</c:v>
                </c:pt>
                <c:pt idx="6">
                  <c:v>-0.13609383268393138</c:v>
                </c:pt>
                <c:pt idx="7">
                  <c:v>-0.32883527385250666</c:v>
                </c:pt>
                <c:pt idx="8">
                  <c:v>-1.9864860987160604</c:v>
                </c:pt>
                <c:pt idx="9">
                  <c:v>-9.6248599928761891E-2</c:v>
                </c:pt>
                <c:pt idx="10">
                  <c:v>0.60148145765072947</c:v>
                </c:pt>
                <c:pt idx="11">
                  <c:v>-0.16198298018888835</c:v>
                </c:pt>
                <c:pt idx="12">
                  <c:v>1.6779730938458517</c:v>
                </c:pt>
                <c:pt idx="13">
                  <c:v>0.20734132455797472</c:v>
                </c:pt>
                <c:pt idx="14">
                  <c:v>-1.5800368967648204</c:v>
                </c:pt>
                <c:pt idx="15">
                  <c:v>1.3311635131809165</c:v>
                </c:pt>
                <c:pt idx="16">
                  <c:v>-2.5822616909045042</c:v>
                </c:pt>
                <c:pt idx="17">
                  <c:v>1.2258862578171055</c:v>
                </c:pt>
                <c:pt idx="18">
                  <c:v>-0.70466849850658342</c:v>
                </c:pt>
                <c:pt idx="19">
                  <c:v>1.0962687383746132</c:v>
                </c:pt>
                <c:pt idx="20">
                  <c:v>0.93484421409227103</c:v>
                </c:pt>
                <c:pt idx="21">
                  <c:v>-0.56380506005183406</c:v>
                </c:pt>
                <c:pt idx="22">
                  <c:v>-2.3065201317057777</c:v>
                </c:pt>
                <c:pt idx="23">
                  <c:v>0.18316202545630844</c:v>
                </c:pt>
                <c:pt idx="24">
                  <c:v>-0.44716387036666561</c:v>
                </c:pt>
                <c:pt idx="25">
                  <c:v>1.0723020192899053</c:v>
                </c:pt>
                <c:pt idx="26">
                  <c:v>1.7401409632602256</c:v>
                </c:pt>
                <c:pt idx="27">
                  <c:v>4.3411474827692587E-4</c:v>
                </c:pt>
                <c:pt idx="28">
                  <c:v>-0.39247842572796365</c:v>
                </c:pt>
                <c:pt idx="29">
                  <c:v>-0.14023086212362479</c:v>
                </c:pt>
                <c:pt idx="30">
                  <c:v>-1.2146084397673729</c:v>
                </c:pt>
                <c:pt idx="31">
                  <c:v>0.34997985738366211</c:v>
                </c:pt>
                <c:pt idx="32">
                  <c:v>1.0802701898689424</c:v>
                </c:pt>
                <c:pt idx="33">
                  <c:v>-7.7735168959922163E-2</c:v>
                </c:pt>
                <c:pt idx="34">
                  <c:v>0.18307839246448765</c:v>
                </c:pt>
                <c:pt idx="35">
                  <c:v>0.18767683827241477</c:v>
                </c:pt>
                <c:pt idx="36">
                  <c:v>-2.1390138995425172</c:v>
                </c:pt>
                <c:pt idx="37">
                  <c:v>-0.28510848391488608</c:v>
                </c:pt>
                <c:pt idx="38">
                  <c:v>1.3528030228033607</c:v>
                </c:pt>
                <c:pt idx="39">
                  <c:v>-0.12229565548785004</c:v>
                </c:pt>
                <c:pt idx="40">
                  <c:v>-1.3998690174954476E-3</c:v>
                </c:pt>
                <c:pt idx="41">
                  <c:v>0.20241824347929871</c:v>
                </c:pt>
                <c:pt idx="42">
                  <c:v>-0.89434648532091643</c:v>
                </c:pt>
                <c:pt idx="43">
                  <c:v>-1.1301354310012215</c:v>
                </c:pt>
                <c:pt idx="44">
                  <c:v>1.8790700149288107</c:v>
                </c:pt>
                <c:pt idx="45">
                  <c:v>0.38973922345827994</c:v>
                </c:pt>
                <c:pt idx="46">
                  <c:v>-1.8195550169285557</c:v>
                </c:pt>
                <c:pt idx="47">
                  <c:v>1.0599869249164851</c:v>
                </c:pt>
                <c:pt idx="48">
                  <c:v>0.77238111778477503</c:v>
                </c:pt>
                <c:pt idx="49">
                  <c:v>0.15236937834527531</c:v>
                </c:pt>
                <c:pt idx="50">
                  <c:v>3.5352408882358688E-2</c:v>
                </c:pt>
                <c:pt idx="51">
                  <c:v>0.29174391880312278</c:v>
                </c:pt>
                <c:pt idx="52">
                  <c:v>-1.5276796048912864</c:v>
                </c:pt>
                <c:pt idx="53">
                  <c:v>1.0439977142975163</c:v>
                </c:pt>
                <c:pt idx="54">
                  <c:v>0.7910704647394553</c:v>
                </c:pt>
                <c:pt idx="55">
                  <c:v>-1.4723929569155914E-2</c:v>
                </c:pt>
                <c:pt idx="56">
                  <c:v>0.41241486303857045</c:v>
                </c:pt>
                <c:pt idx="57">
                  <c:v>0.85739128349653448</c:v>
                </c:pt>
                <c:pt idx="58">
                  <c:v>0.71905039208138177</c:v>
                </c:pt>
                <c:pt idx="59">
                  <c:v>-0.42838083384358505</c:v>
                </c:pt>
                <c:pt idx="60">
                  <c:v>0.79896661656778001</c:v>
                </c:pt>
                <c:pt idx="61">
                  <c:v>-1.5358257307530536</c:v>
                </c:pt>
                <c:pt idx="62">
                  <c:v>-0.23073332312286254</c:v>
                </c:pt>
                <c:pt idx="63">
                  <c:v>0.68942009548420202</c:v>
                </c:pt>
                <c:pt idx="64">
                  <c:v>0.14079251262068304</c:v>
                </c:pt>
                <c:pt idx="65">
                  <c:v>0.68901729382857013</c:v>
                </c:pt>
                <c:pt idx="66">
                  <c:v>0.37367956561897664</c:v>
                </c:pt>
                <c:pt idx="67">
                  <c:v>-0.75691138226540922</c:v>
                </c:pt>
                <c:pt idx="68">
                  <c:v>-4.8727258443513222E-2</c:v>
                </c:pt>
                <c:pt idx="69">
                  <c:v>0.25286562032344229</c:v>
                </c:pt>
                <c:pt idx="70">
                  <c:v>-1.3519480930187129</c:v>
                </c:pt>
                <c:pt idx="71">
                  <c:v>0.16908202641081438</c:v>
                </c:pt>
                <c:pt idx="72">
                  <c:v>-0.64857541878250657</c:v>
                </c:pt>
                <c:pt idx="73">
                  <c:v>0.64074456393825585</c:v>
                </c:pt>
                <c:pt idx="74">
                  <c:v>0.61000182690954929</c:v>
                </c:pt>
                <c:pt idx="75">
                  <c:v>8.6191043295631431E-2</c:v>
                </c:pt>
                <c:pt idx="76">
                  <c:v>1.1991464558704177</c:v>
                </c:pt>
                <c:pt idx="77">
                  <c:v>-0.73968782263720101</c:v>
                </c:pt>
                <c:pt idx="78">
                  <c:v>-0.44162627460429249</c:v>
                </c:pt>
                <c:pt idx="79">
                  <c:v>-1.076857290117589</c:v>
                </c:pt>
                <c:pt idx="80">
                  <c:v>0.10918699060090731</c:v>
                </c:pt>
                <c:pt idx="81">
                  <c:v>1.5292061195426179</c:v>
                </c:pt>
                <c:pt idx="82">
                  <c:v>-1.2463952480875378</c:v>
                </c:pt>
                <c:pt idx="83">
                  <c:v>5.17877203472068E-2</c:v>
                </c:pt>
                <c:pt idx="84">
                  <c:v>-0.60072267219828035</c:v>
                </c:pt>
                <c:pt idx="85">
                  <c:v>-0.16442028355494109</c:v>
                </c:pt>
                <c:pt idx="86">
                  <c:v>0.79131279935534238</c:v>
                </c:pt>
                <c:pt idx="87">
                  <c:v>0.11519802637397802</c:v>
                </c:pt>
                <c:pt idx="88">
                  <c:v>-1.3232977232258349</c:v>
                </c:pt>
                <c:pt idx="89">
                  <c:v>8.0351855799884575E-2</c:v>
                </c:pt>
                <c:pt idx="90">
                  <c:v>-1.395946134596505</c:v>
                </c:pt>
                <c:pt idx="91">
                  <c:v>-0.10315015003830652</c:v>
                </c:pt>
                <c:pt idx="92">
                  <c:v>-0.16432671110478658</c:v>
                </c:pt>
                <c:pt idx="93">
                  <c:v>0.12772019790655165</c:v>
                </c:pt>
                <c:pt idx="94">
                  <c:v>-1.0373716827055901</c:v>
                </c:pt>
                <c:pt idx="95">
                  <c:v>0.15584457047240541</c:v>
                </c:pt>
                <c:pt idx="96">
                  <c:v>0.27986716560372926</c:v>
                </c:pt>
                <c:pt idx="97">
                  <c:v>-1.6420268727555225</c:v>
                </c:pt>
                <c:pt idx="98">
                  <c:v>0.21966528498812998</c:v>
                </c:pt>
                <c:pt idx="99">
                  <c:v>1.7052212638020396</c:v>
                </c:pt>
                <c:pt idx="100">
                  <c:v>0.21327747821369059</c:v>
                </c:pt>
                <c:pt idx="101">
                  <c:v>0.97555724998682258</c:v>
                </c:pt>
                <c:pt idx="102">
                  <c:v>0.74175984474962142</c:v>
                </c:pt>
                <c:pt idx="103">
                  <c:v>0.34361460858973736</c:v>
                </c:pt>
                <c:pt idx="104">
                  <c:v>-1.9750640525898664</c:v>
                </c:pt>
                <c:pt idx="105">
                  <c:v>0.99271455150790899</c:v>
                </c:pt>
                <c:pt idx="106">
                  <c:v>-1.2911467280641951</c:v>
                </c:pt>
                <c:pt idx="107">
                  <c:v>0.37580169703519317</c:v>
                </c:pt>
                <c:pt idx="108">
                  <c:v>-3.4937966234014795E-2</c:v>
                </c:pt>
                <c:pt idx="109">
                  <c:v>0.5054164216136261</c:v>
                </c:pt>
                <c:pt idx="110">
                  <c:v>0.9211684549741701</c:v>
                </c:pt>
                <c:pt idx="111">
                  <c:v>-6.0477765988988352E-2</c:v>
                </c:pt>
                <c:pt idx="112">
                  <c:v>3.3788589386331225E-2</c:v>
                </c:pt>
                <c:pt idx="113">
                  <c:v>0.50151986483775879</c:v>
                </c:pt>
                <c:pt idx="114">
                  <c:v>-0.11994367444629539</c:v>
                </c:pt>
                <c:pt idx="115">
                  <c:v>0.6616546282541993</c:v>
                </c:pt>
                <c:pt idx="116">
                  <c:v>0.15230393382040219</c:v>
                </c:pt>
                <c:pt idx="117">
                  <c:v>-0.62362131188532999</c:v>
                </c:pt>
                <c:pt idx="118">
                  <c:v>0.54374183187389491</c:v>
                </c:pt>
                <c:pt idx="119">
                  <c:v>1.0281222523115687</c:v>
                </c:pt>
                <c:pt idx="120">
                  <c:v>0.38955475763024339</c:v>
                </c:pt>
                <c:pt idx="121">
                  <c:v>0.7410430482200745</c:v>
                </c:pt>
                <c:pt idx="122">
                  <c:v>0.63739807769329815</c:v>
                </c:pt>
                <c:pt idx="123">
                  <c:v>0.63847586257634248</c:v>
                </c:pt>
                <c:pt idx="124">
                  <c:v>0.59953911790850434</c:v>
                </c:pt>
                <c:pt idx="125">
                  <c:v>-0.36123715342074547</c:v>
                </c:pt>
                <c:pt idx="126">
                  <c:v>2.7474804961261867E-2</c:v>
                </c:pt>
                <c:pt idx="127">
                  <c:v>-0.3306928117583432</c:v>
                </c:pt>
                <c:pt idx="128">
                  <c:v>-0.28935229387517225</c:v>
                </c:pt>
                <c:pt idx="129">
                  <c:v>-1.2959308652188639E-2</c:v>
                </c:pt>
                <c:pt idx="130">
                  <c:v>-0.67766753140556801</c:v>
                </c:pt>
                <c:pt idx="131">
                  <c:v>-0.24039755638447602</c:v>
                </c:pt>
                <c:pt idx="132">
                  <c:v>0.25677423230510321</c:v>
                </c:pt>
                <c:pt idx="133">
                  <c:v>1.0739931207022586</c:v>
                </c:pt>
                <c:pt idx="134">
                  <c:v>-6.1333640937760947E-2</c:v>
                </c:pt>
                <c:pt idx="135">
                  <c:v>0.71568968756248452</c:v>
                </c:pt>
                <c:pt idx="136">
                  <c:v>0.223813104042204</c:v>
                </c:pt>
                <c:pt idx="137">
                  <c:v>-3.5149205050560184E-2</c:v>
                </c:pt>
                <c:pt idx="138">
                  <c:v>-0.44855171152383733</c:v>
                </c:pt>
                <c:pt idx="139">
                  <c:v>-0.73287056788724314</c:v>
                </c:pt>
                <c:pt idx="140">
                  <c:v>0.27296260153099894</c:v>
                </c:pt>
                <c:pt idx="141">
                  <c:v>0.37134253360721026</c:v>
                </c:pt>
                <c:pt idx="142">
                  <c:v>-8.4362403872365377E-2</c:v>
                </c:pt>
                <c:pt idx="143">
                  <c:v>0.13225590784435326</c:v>
                </c:pt>
                <c:pt idx="144">
                  <c:v>0.67040679626937738</c:v>
                </c:pt>
                <c:pt idx="145">
                  <c:v>0.55747643093866017</c:v>
                </c:pt>
                <c:pt idx="146">
                  <c:v>0.16252087166062701</c:v>
                </c:pt>
                <c:pt idx="147">
                  <c:v>-0.55347731288289381</c:v>
                </c:pt>
                <c:pt idx="148">
                  <c:v>0.39097126015135508</c:v>
                </c:pt>
                <c:pt idx="149">
                  <c:v>0.21887350672029093</c:v>
                </c:pt>
                <c:pt idx="150">
                  <c:v>-0.25137381787932433</c:v>
                </c:pt>
                <c:pt idx="151">
                  <c:v>-0.2242152003235951</c:v>
                </c:pt>
                <c:pt idx="152">
                  <c:v>0.96352576793644218</c:v>
                </c:pt>
                <c:pt idx="153">
                  <c:v>-0.22183138985434248</c:v>
                </c:pt>
                <c:pt idx="154">
                  <c:v>1.3792041052369743</c:v>
                </c:pt>
                <c:pt idx="155">
                  <c:v>0.36625828655922099</c:v>
                </c:pt>
                <c:pt idx="156">
                  <c:v>0.3450030365056822</c:v>
                </c:pt>
                <c:pt idx="157">
                  <c:v>-0.17000251263145216</c:v>
                </c:pt>
                <c:pt idx="158">
                  <c:v>-0.12156604349036293</c:v>
                </c:pt>
                <c:pt idx="159">
                  <c:v>-0.2075264550574687</c:v>
                </c:pt>
                <c:pt idx="160">
                  <c:v>-1.2369124875261139</c:v>
                </c:pt>
                <c:pt idx="161">
                  <c:v>-0.65435332089577081</c:v>
                </c:pt>
                <c:pt idx="162">
                  <c:v>0.11351710608843035</c:v>
                </c:pt>
                <c:pt idx="163">
                  <c:v>-0.37939665463047056</c:v>
                </c:pt>
                <c:pt idx="164">
                  <c:v>0.53028132611761691</c:v>
                </c:pt>
                <c:pt idx="165">
                  <c:v>-0.27498652603837215</c:v>
                </c:pt>
                <c:pt idx="166">
                  <c:v>-0.31028282518400196</c:v>
                </c:pt>
                <c:pt idx="167">
                  <c:v>-0.65293799679909625</c:v>
                </c:pt>
                <c:pt idx="168">
                  <c:v>-0.68115164597455369</c:v>
                </c:pt>
                <c:pt idx="169">
                  <c:v>0.42786625981810289</c:v>
                </c:pt>
                <c:pt idx="170">
                  <c:v>0.66007064085130551</c:v>
                </c:pt>
                <c:pt idx="171">
                  <c:v>-0.16794782568630851</c:v>
                </c:pt>
                <c:pt idx="172">
                  <c:v>0.21287324870768032</c:v>
                </c:pt>
                <c:pt idx="173">
                  <c:v>1.5375537523527214</c:v>
                </c:pt>
                <c:pt idx="174">
                  <c:v>-0.73279573521804586</c:v>
                </c:pt>
                <c:pt idx="175">
                  <c:v>0.45712308780927735</c:v>
                </c:pt>
                <c:pt idx="176">
                  <c:v>-0.44120596927323774</c:v>
                </c:pt>
                <c:pt idx="177">
                  <c:v>-1.1580895372950497</c:v>
                </c:pt>
                <c:pt idx="178">
                  <c:v>6.8311119228267714E-2</c:v>
                </c:pt>
                <c:pt idx="179">
                  <c:v>0.57535854299396938</c:v>
                </c:pt>
                <c:pt idx="180">
                  <c:v>0.80987789188383985</c:v>
                </c:pt>
                <c:pt idx="181">
                  <c:v>-0.57657533547691564</c:v>
                </c:pt>
                <c:pt idx="182">
                  <c:v>0.53310498694668418</c:v>
                </c:pt>
                <c:pt idx="183">
                  <c:v>0.54037232539989688</c:v>
                </c:pt>
                <c:pt idx="184">
                  <c:v>-0.88401400019031584</c:v>
                </c:pt>
                <c:pt idx="185">
                  <c:v>1.2109726316722718</c:v>
                </c:pt>
                <c:pt idx="186">
                  <c:v>-0.58525791883928946</c:v>
                </c:pt>
                <c:pt idx="187">
                  <c:v>-1.3566631529817617</c:v>
                </c:pt>
                <c:pt idx="188">
                  <c:v>0.15150672449540892</c:v>
                </c:pt>
                <c:pt idx="189">
                  <c:v>-1.2870393319577076</c:v>
                </c:pt>
                <c:pt idx="190">
                  <c:v>-0.71215760092046132</c:v>
                </c:pt>
                <c:pt idx="191">
                  <c:v>-1.5872117601713498</c:v>
                </c:pt>
                <c:pt idx="192">
                  <c:v>-0.39318552725711697</c:v>
                </c:pt>
                <c:pt idx="193">
                  <c:v>0.37737176258526262</c:v>
                </c:pt>
                <c:pt idx="194">
                  <c:v>-0.43367089850280038</c:v>
                </c:pt>
                <c:pt idx="195">
                  <c:v>-0.16798801986185907</c:v>
                </c:pt>
                <c:pt idx="196">
                  <c:v>0.69039971268701272</c:v>
                </c:pt>
                <c:pt idx="197">
                  <c:v>-0.99113847898104623</c:v>
                </c:pt>
                <c:pt idx="198">
                  <c:v>-0.71669533941669172</c:v>
                </c:pt>
                <c:pt idx="199">
                  <c:v>1.5160709470926026</c:v>
                </c:pt>
              </c:numCache>
            </c:numRef>
          </c:yVal>
          <c:smooth val="0"/>
          <c:extLst>
            <c:ext xmlns:c16="http://schemas.microsoft.com/office/drawing/2014/chart" uri="{C3380CC4-5D6E-409C-BE32-E72D297353CC}">
              <c16:uniqueId val="{00000000-DB5A-5C47-A8AB-2CE9A9FDE3C1}"/>
            </c:ext>
          </c:extLst>
        </c:ser>
        <c:dLbls>
          <c:showLegendKey val="0"/>
          <c:showVal val="0"/>
          <c:showCatName val="0"/>
          <c:showSerName val="0"/>
          <c:showPercent val="0"/>
          <c:showBubbleSize val="0"/>
        </c:dLbls>
        <c:axId val="415154015"/>
        <c:axId val="415155455"/>
      </c:scatterChart>
      <c:valAx>
        <c:axId val="415154015"/>
        <c:scaling>
          <c:orientation val="minMax"/>
        </c:scaling>
        <c:delete val="0"/>
        <c:axPos val="b"/>
        <c:title>
          <c:tx>
            <c:rich>
              <a:bodyPr/>
              <a:lstStyle/>
              <a:p>
                <a:pPr>
                  <a:defRPr/>
                </a:pPr>
                <a:r>
                  <a:rPr lang="en-AU"/>
                  <a:t>Quality</a:t>
                </a:r>
              </a:p>
            </c:rich>
          </c:tx>
          <c:overlay val="0"/>
        </c:title>
        <c:numFmt formatCode="General" sourceLinked="1"/>
        <c:majorTickMark val="out"/>
        <c:minorTickMark val="none"/>
        <c:tickLblPos val="nextTo"/>
        <c:crossAx val="415155455"/>
        <c:crosses val="autoZero"/>
        <c:crossBetween val="midCat"/>
      </c:valAx>
      <c:valAx>
        <c:axId val="415155455"/>
        <c:scaling>
          <c:orientation val="minMax"/>
        </c:scaling>
        <c:delete val="0"/>
        <c:axPos val="l"/>
        <c:title>
          <c:tx>
            <c:rich>
              <a:bodyPr/>
              <a:lstStyle/>
              <a:p>
                <a:pPr>
                  <a:defRPr/>
                </a:pPr>
                <a:r>
                  <a:rPr lang="en-AU"/>
                  <a:t>Residuals</a:t>
                </a:r>
              </a:p>
            </c:rich>
          </c:tx>
          <c:overlay val="0"/>
        </c:title>
        <c:numFmt formatCode="General" sourceLinked="1"/>
        <c:majorTickMark val="out"/>
        <c:minorTickMark val="none"/>
        <c:tickLblPos val="nextTo"/>
        <c:crossAx val="415154015"/>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AU"/>
              <a:t>SM_Presence  Residual Plot</a:t>
            </a:r>
          </a:p>
        </c:rich>
      </c:tx>
      <c:overlay val="0"/>
    </c:title>
    <c:autoTitleDeleted val="0"/>
    <c:plotArea>
      <c:layout/>
      <c:scatterChart>
        <c:scatterStyle val="lineMarker"/>
        <c:varyColors val="0"/>
        <c:ser>
          <c:idx val="0"/>
          <c:order val="0"/>
          <c:spPr>
            <a:ln w="19050">
              <a:noFill/>
            </a:ln>
          </c:spPr>
          <c:xVal>
            <c:strRef>
              <c:f>'[1]TASK1.(C)Regression Model'!$F$4:$F$203</c:f>
              <c:strCache>
                <c:ptCount val="200"/>
                <c:pt idx="0">
                  <c:v>3</c:v>
                </c:pt>
                <c:pt idx="1">
                  <c:v>6.3</c:v>
                </c:pt>
                <c:pt idx="2">
                  <c:v>4</c:v>
                </c:pt>
                <c:pt idx="3">
                  <c:v>3.6</c:v>
                </c:pt>
                <c:pt idx="4">
                  <c:v>3.8</c:v>
                </c:pt>
                <c:pt idx="5">
                  <c:v>5.2</c:v>
                </c:pt>
                <c:pt idx="6">
                  <c:v>6.6</c:v>
                </c:pt>
                <c:pt idx="7">
                  <c:v>3</c:v>
                </c:pt>
                <c:pt idx="8">
                  <c:v>3.3</c:v>
                </c:pt>
                <c:pt idx="9">
                  <c:v>3.6</c:v>
                </c:pt>
                <c:pt idx="10">
                  <c:v>5.6</c:v>
                </c:pt>
                <c:pt idx="11">
                  <c:v>3.6</c:v>
                </c:pt>
                <c:pt idx="12">
                  <c:v>4.8</c:v>
                </c:pt>
                <c:pt idx="13">
                  <c:v>3.6</c:v>
                </c:pt>
                <c:pt idx="14">
                  <c:v>3.3</c:v>
                </c:pt>
                <c:pt idx="15">
                  <c:v>4.5</c:v>
                </c:pt>
                <c:pt idx="16">
                  <c:v>2.8</c:v>
                </c:pt>
                <c:pt idx="17">
                  <c:v>3.9</c:v>
                </c:pt>
                <c:pt idx="18">
                  <c:v>2.5</c:v>
                </c:pt>
                <c:pt idx="19">
                  <c:v>3.7</c:v>
                </c:pt>
                <c:pt idx="20">
                  <c:v>4.9</c:v>
                </c:pt>
                <c:pt idx="21">
                  <c:v>2.9</c:v>
                </c:pt>
                <c:pt idx="22">
                  <c:v>4.9</c:v>
                </c:pt>
                <c:pt idx="23">
                  <c:v>3.6</c:v>
                </c:pt>
                <c:pt idx="24">
                  <c:v>2.7</c:v>
                </c:pt>
                <c:pt idx="25">
                  <c:v>5.2</c:v>
                </c:pt>
                <c:pt idx="26">
                  <c:v>2.2</c:v>
                </c:pt>
                <c:pt idx="27">
                  <c:v>2.8</c:v>
                </c:pt>
                <c:pt idx="28">
                  <c:v>5.8</c:v>
                </c:pt>
                <c:pt idx="29">
                  <c:v>4.1</c:v>
                </c:pt>
                <c:pt idx="30">
                  <c:v>4.7</c:v>
                </c:pt>
                <c:pt idx="31">
                  <c:v>5.4</c:v>
                </c:pt>
                <c:pt idx="32">
                  <c:v>5.1</c:v>
                </c:pt>
                <c:pt idx="33">
                  <c:v>5.6</c:v>
                </c:pt>
                <c:pt idx="34">
                  <c:v>4</c:v>
                </c:pt>
                <c:pt idx="35">
                  <c:v>4.3</c:v>
                </c:pt>
                <c:pt idx="36">
                  <c:v>7.1</c:v>
                </c:pt>
                <c:pt idx="37">
                  <c:v>4.9</c:v>
                </c:pt>
                <c:pt idx="38">
                  <c:v>4.9</c:v>
                </c:pt>
                <c:pt idx="39">
                  <c:v>3</c:v>
                </c:pt>
                <c:pt idx="40">
                  <c:v>2.5</c:v>
                </c:pt>
                <c:pt idx="41">
                  <c:v>7.1</c:v>
                </c:pt>
                <c:pt idx="42">
                  <c:v>5</c:v>
                </c:pt>
                <c:pt idx="43">
                  <c:v>4.3</c:v>
                </c:pt>
                <c:pt idx="44">
                  <c:v>3.6</c:v>
                </c:pt>
                <c:pt idx="45">
                  <c:v>3.6</c:v>
                </c:pt>
                <c:pt idx="46">
                  <c:v>3.6</c:v>
                </c:pt>
                <c:pt idx="47">
                  <c:v>3.7</c:v>
                </c:pt>
                <c:pt idx="48">
                  <c:v>5.4</c:v>
                </c:pt>
                <c:pt idx="49">
                  <c:v>3.5</c:v>
                </c:pt>
                <c:pt idx="50">
                  <c:v>5.5</c:v>
                </c:pt>
                <c:pt idx="51">
                  <c:v>3.6</c:v>
                </c:pt>
                <c:pt idx="52">
                  <c:v>6.5</c:v>
                </c:pt>
                <c:pt idx="53">
                  <c:v>7</c:v>
                </c:pt>
                <c:pt idx="54">
                  <c:v>5.2</c:v>
                </c:pt>
                <c:pt idx="55">
                  <c:v>3.8</c:v>
                </c:pt>
                <c:pt idx="56">
                  <c:v>4</c:v>
                </c:pt>
                <c:pt idx="57">
                  <c:v>5.1</c:v>
                </c:pt>
                <c:pt idx="58">
                  <c:v>5.8</c:v>
                </c:pt>
                <c:pt idx="59">
                  <c:v>3.2</c:v>
                </c:pt>
                <c:pt idx="60">
                  <c:v>3.6</c:v>
                </c:pt>
                <c:pt idx="61">
                  <c:v>6.5</c:v>
                </c:pt>
                <c:pt idx="62">
                  <c:v>3.4</c:v>
                </c:pt>
                <c:pt idx="63">
                  <c:v>3.6</c:v>
                </c:pt>
                <c:pt idx="64">
                  <c:v>7.2</c:v>
                </c:pt>
                <c:pt idx="65">
                  <c:v>6.6</c:v>
                </c:pt>
                <c:pt idx="66">
                  <c:v>5.6</c:v>
                </c:pt>
                <c:pt idx="67">
                  <c:v>3.6</c:v>
                </c:pt>
                <c:pt idx="68">
                  <c:v>3.7</c:v>
                </c:pt>
                <c:pt idx="69">
                  <c:v>4.2</c:v>
                </c:pt>
                <c:pt idx="70">
                  <c:v>5.8</c:v>
                </c:pt>
                <c:pt idx="71">
                  <c:v>4.2</c:v>
                </c:pt>
                <c:pt idx="72">
                  <c:v>5.8</c:v>
                </c:pt>
                <c:pt idx="73">
                  <c:v>2.8</c:v>
                </c:pt>
                <c:pt idx="74">
                  <c:v>5.3</c:v>
                </c:pt>
                <c:pt idx="75">
                  <c:v>3.7</c:v>
                </c:pt>
                <c:pt idx="76">
                  <c:v>5.2</c:v>
                </c:pt>
                <c:pt idx="77">
                  <c:v>5</c:v>
                </c:pt>
                <c:pt idx="78">
                  <c:v>4.3</c:v>
                </c:pt>
                <c:pt idx="79">
                  <c:v>3.8</c:v>
                </c:pt>
                <c:pt idx="80">
                  <c:v>3.4</c:v>
                </c:pt>
                <c:pt idx="81">
                  <c:v>4.4</c:v>
                </c:pt>
                <c:pt idx="82">
                  <c:v>3.8</c:v>
                </c:pt>
                <c:pt idx="83">
                  <c:v>3.2</c:v>
                </c:pt>
                <c:pt idx="84">
                  <c:v>3.9</c:v>
                </c:pt>
                <c:pt idx="85">
                  <c:v>5.2</c:v>
                </c:pt>
                <c:pt idx="86">
                  <c:v>4.7</c:v>
                </c:pt>
                <c:pt idx="87">
                  <c:v>4.1</c:v>
                </c:pt>
                <c:pt idx="88">
                  <c:v>6</c:v>
                </c:pt>
                <c:pt idx="89">
                  <c:v>5.4</c:v>
                </c:pt>
                <c:pt idx="90">
                  <c:v>4.5</c:v>
                </c:pt>
                <c:pt idx="91">
                  <c:v>3.6</c:v>
                </c:pt>
                <c:pt idx="92">
                  <c:v>5.1</c:v>
                </c:pt>
                <c:pt idx="93">
                  <c:v>3.9</c:v>
                </c:pt>
                <c:pt idx="94">
                  <c:v>4</c:v>
                </c:pt>
                <c:pt idx="95">
                  <c:v>5.1</c:v>
                </c:pt>
                <c:pt idx="96">
                  <c:v>5.4</c:v>
                </c:pt>
                <c:pt idx="97">
                  <c:v>5.1</c:v>
                </c:pt>
                <c:pt idx="98">
                  <c:v>4.3</c:v>
                </c:pt>
                <c:pt idx="99">
                  <c:v>4</c:v>
                </c:pt>
                <c:pt idx="100">
                  <c:v>4.9</c:v>
                </c:pt>
                <c:pt idx="101">
                  <c:v>3.8</c:v>
                </c:pt>
                <c:pt idx="102">
                  <c:v>5.3</c:v>
                </c:pt>
                <c:pt idx="103">
                  <c:v>5.4</c:v>
                </c:pt>
                <c:pt idx="104">
                  <c:v>4.1</c:v>
                </c:pt>
                <c:pt idx="105">
                  <c:v>3.6</c:v>
                </c:pt>
                <c:pt idx="106">
                  <c:v>3.5</c:v>
                </c:pt>
                <c:pt idx="107">
                  <c:v>3.9</c:v>
                </c:pt>
                <c:pt idx="108">
                  <c:v>3.6</c:v>
                </c:pt>
                <c:pt idx="109">
                  <c:v>5.3</c:v>
                </c:pt>
                <c:pt idx="110">
                  <c:v>3.7</c:v>
                </c:pt>
                <c:pt idx="111">
                  <c:v>3.2</c:v>
                </c:pt>
                <c:pt idx="112">
                  <c:v>3.4</c:v>
                </c:pt>
                <c:pt idx="113">
                  <c:v>4.3</c:v>
                </c:pt>
                <c:pt idx="114">
                  <c:v>7.2</c:v>
                </c:pt>
                <c:pt idx="115">
                  <c:v>5.1</c:v>
                </c:pt>
                <c:pt idx="116">
                  <c:v>6</c:v>
                </c:pt>
                <c:pt idx="117">
                  <c:v>4.1</c:v>
                </c:pt>
                <c:pt idx="118">
                  <c:v>5</c:v>
                </c:pt>
                <c:pt idx="119">
                  <c:v>3.7</c:v>
                </c:pt>
                <c:pt idx="120">
                  <c:v>7.2</c:v>
                </c:pt>
                <c:pt idx="121">
                  <c:v>3.4</c:v>
                </c:pt>
                <c:pt idx="122">
                  <c:v>2.6</c:v>
                </c:pt>
                <c:pt idx="123">
                  <c:v>6.6</c:v>
                </c:pt>
                <c:pt idx="124">
                  <c:v>3.3</c:v>
                </c:pt>
                <c:pt idx="125">
                  <c:v>3.3</c:v>
                </c:pt>
                <c:pt idx="126">
                  <c:v>5.5</c:v>
                </c:pt>
                <c:pt idx="127">
                  <c:v>5.1</c:v>
                </c:pt>
                <c:pt idx="128">
                  <c:v>3.4</c:v>
                </c:pt>
                <c:pt idx="129">
                  <c:v>3.4</c:v>
                </c:pt>
                <c:pt idx="130">
                  <c:v>2.8</c:v>
                </c:pt>
                <c:pt idx="131">
                  <c:v>5.6</c:v>
                </c:pt>
                <c:pt idx="132">
                  <c:v>4.5</c:v>
                </c:pt>
                <c:pt idx="133">
                  <c:v>3.4</c:v>
                </c:pt>
                <c:pt idx="134">
                  <c:v>4.9</c:v>
                </c:pt>
                <c:pt idx="135">
                  <c:v>5.1</c:v>
                </c:pt>
                <c:pt idx="136">
                  <c:v>4.1</c:v>
                </c:pt>
                <c:pt idx="137">
                  <c:v>3.7</c:v>
                </c:pt>
                <c:pt idx="138">
                  <c:v>5.4</c:v>
                </c:pt>
                <c:pt idx="139">
                  <c:v>4.9</c:v>
                </c:pt>
                <c:pt idx="140">
                  <c:v>4.9</c:v>
                </c:pt>
                <c:pt idx="141">
                  <c:v>6.5</c:v>
                </c:pt>
                <c:pt idx="142">
                  <c:v>5.3</c:v>
                </c:pt>
                <c:pt idx="143">
                  <c:v>3.4</c:v>
                </c:pt>
                <c:pt idx="144">
                  <c:v>4.3</c:v>
                </c:pt>
                <c:pt idx="145">
                  <c:v>4.1</c:v>
                </c:pt>
                <c:pt idx="146">
                  <c:v>4.7</c:v>
                </c:pt>
                <c:pt idx="147">
                  <c:v>6.3</c:v>
                </c:pt>
                <c:pt idx="148">
                  <c:v>3.2</c:v>
                </c:pt>
                <c:pt idx="149">
                  <c:v>3.7</c:v>
                </c:pt>
                <c:pt idx="150">
                  <c:v>5.2</c:v>
                </c:pt>
                <c:pt idx="151">
                  <c:v>6.6</c:v>
                </c:pt>
                <c:pt idx="152">
                  <c:v>4.9</c:v>
                </c:pt>
                <c:pt idx="153">
                  <c:v>3.2</c:v>
                </c:pt>
                <c:pt idx="154">
                  <c:v>5.6</c:v>
                </c:pt>
                <c:pt idx="155">
                  <c:v>6.6</c:v>
                </c:pt>
                <c:pt idx="156">
                  <c:v>3.6</c:v>
                </c:pt>
                <c:pt idx="157">
                  <c:v>6.5</c:v>
                </c:pt>
                <c:pt idx="158">
                  <c:v>3.7</c:v>
                </c:pt>
                <c:pt idx="159">
                  <c:v>3.5</c:v>
                </c:pt>
                <c:pt idx="160">
                  <c:v>4.5</c:v>
                </c:pt>
                <c:pt idx="161">
                  <c:v>3.7</c:v>
                </c:pt>
                <c:pt idx="162">
                  <c:v>6</c:v>
                </c:pt>
                <c:pt idx="163">
                  <c:v>2.5</c:v>
                </c:pt>
                <c:pt idx="164">
                  <c:v>4.8</c:v>
                </c:pt>
                <c:pt idx="165">
                  <c:v>5.6</c:v>
                </c:pt>
                <c:pt idx="166">
                  <c:v>4.7</c:v>
                </c:pt>
                <c:pt idx="167">
                  <c:v>5.8</c:v>
                </c:pt>
                <c:pt idx="168">
                  <c:v>4.2</c:v>
                </c:pt>
                <c:pt idx="169">
                  <c:v>3.2</c:v>
                </c:pt>
                <c:pt idx="170">
                  <c:v>5.1</c:v>
                </c:pt>
                <c:pt idx="171">
                  <c:v>3.6</c:v>
                </c:pt>
                <c:pt idx="172">
                  <c:v>5.6</c:v>
                </c:pt>
                <c:pt idx="173">
                  <c:v>5.5</c:v>
                </c:pt>
                <c:pt idx="174">
                  <c:v>3.3</c:v>
                </c:pt>
                <c:pt idx="175">
                  <c:v>4</c:v>
                </c:pt>
                <c:pt idx="176">
                  <c:v>3.6</c:v>
                </c:pt>
                <c:pt idx="177">
                  <c:v>7.2</c:v>
                </c:pt>
                <c:pt idx="178">
                  <c:v>4.8</c:v>
                </c:pt>
                <c:pt idx="179">
                  <c:v>4</c:v>
                </c:pt>
                <c:pt idx="180">
                  <c:v>4.7</c:v>
                </c:pt>
                <c:pt idx="181">
                  <c:v>4.5</c:v>
                </c:pt>
                <c:pt idx="182">
                  <c:v>2.5</c:v>
                </c:pt>
                <c:pt idx="183">
                  <c:v>5.7</c:v>
                </c:pt>
                <c:pt idx="184">
                  <c:v>4.9</c:v>
                </c:pt>
                <c:pt idx="185">
                  <c:v>4.5</c:v>
                </c:pt>
                <c:pt idx="186">
                  <c:v>3.8</c:v>
                </c:pt>
                <c:pt idx="187">
                  <c:v>5.1</c:v>
                </c:pt>
                <c:pt idx="188">
                  <c:v>3.2</c:v>
                </c:pt>
                <c:pt idx="189">
                  <c:v>6.5</c:v>
                </c:pt>
                <c:pt idx="190">
                  <c:v>2.8</c:v>
                </c:pt>
                <c:pt idx="191">
                  <c:v>5</c:v>
                </c:pt>
                <c:pt idx="192">
                  <c:v>5.3</c:v>
                </c:pt>
                <c:pt idx="193">
                  <c:v>3.6</c:v>
                </c:pt>
                <c:pt idx="194">
                  <c:v>5.3</c:v>
                </c:pt>
                <c:pt idx="195">
                  <c:v>5.2</c:v>
                </c:pt>
                <c:pt idx="196">
                  <c:v>5.3</c:v>
                </c:pt>
                <c:pt idx="197">
                  <c:v>2.5</c:v>
                </c:pt>
                <c:pt idx="198">
                  <c:v>5.7</c:v>
                </c:pt>
                <c:pt idx="199">
                  <c:v>5.3</c:v>
                </c:pt>
              </c:strCache>
            </c:strRef>
          </c:xVal>
          <c:yVal>
            <c:numRef>
              <c:f>'[1]TASK1.(C)Regression Model'!$P$34:$P$233</c:f>
              <c:numCache>
                <c:formatCode>General</c:formatCode>
                <c:ptCount val="200"/>
                <c:pt idx="0">
                  <c:v>-0.37038621669443827</c:v>
                </c:pt>
                <c:pt idx="1">
                  <c:v>0.25989198927903345</c:v>
                </c:pt>
                <c:pt idx="2">
                  <c:v>-0.91498017363645268</c:v>
                </c:pt>
                <c:pt idx="3">
                  <c:v>-5.4870814190794093E-2</c:v>
                </c:pt>
                <c:pt idx="4">
                  <c:v>-0.24167919766589208</c:v>
                </c:pt>
                <c:pt idx="5">
                  <c:v>0.23909385043525866</c:v>
                </c:pt>
                <c:pt idx="6">
                  <c:v>-0.13609383268393138</c:v>
                </c:pt>
                <c:pt idx="7">
                  <c:v>-0.32883527385250666</c:v>
                </c:pt>
                <c:pt idx="8">
                  <c:v>-1.9864860987160604</c:v>
                </c:pt>
                <c:pt idx="9">
                  <c:v>-9.6248599928761891E-2</c:v>
                </c:pt>
                <c:pt idx="10">
                  <c:v>0.60148145765072947</c:v>
                </c:pt>
                <c:pt idx="11">
                  <c:v>-0.16198298018888835</c:v>
                </c:pt>
                <c:pt idx="12">
                  <c:v>1.6779730938458517</c:v>
                </c:pt>
                <c:pt idx="13">
                  <c:v>0.20734132455797472</c:v>
                </c:pt>
                <c:pt idx="14">
                  <c:v>-1.5800368967648204</c:v>
                </c:pt>
                <c:pt idx="15">
                  <c:v>1.3311635131809165</c:v>
                </c:pt>
                <c:pt idx="16">
                  <c:v>-2.5822616909045042</c:v>
                </c:pt>
                <c:pt idx="17">
                  <c:v>1.2258862578171055</c:v>
                </c:pt>
                <c:pt idx="18">
                  <c:v>-0.70466849850658342</c:v>
                </c:pt>
                <c:pt idx="19">
                  <c:v>1.0962687383746132</c:v>
                </c:pt>
                <c:pt idx="20">
                  <c:v>0.93484421409227103</c:v>
                </c:pt>
                <c:pt idx="21">
                  <c:v>-0.56380506005183406</c:v>
                </c:pt>
                <c:pt idx="22">
                  <c:v>-2.3065201317057777</c:v>
                </c:pt>
                <c:pt idx="23">
                  <c:v>0.18316202545630844</c:v>
                </c:pt>
                <c:pt idx="24">
                  <c:v>-0.44716387036666561</c:v>
                </c:pt>
                <c:pt idx="25">
                  <c:v>1.0723020192899053</c:v>
                </c:pt>
                <c:pt idx="26">
                  <c:v>1.7401409632602256</c:v>
                </c:pt>
                <c:pt idx="27">
                  <c:v>4.3411474827692587E-4</c:v>
                </c:pt>
                <c:pt idx="28">
                  <c:v>-0.39247842572796365</c:v>
                </c:pt>
                <c:pt idx="29">
                  <c:v>-0.14023086212362479</c:v>
                </c:pt>
                <c:pt idx="30">
                  <c:v>-1.2146084397673729</c:v>
                </c:pt>
                <c:pt idx="31">
                  <c:v>0.34997985738366211</c:v>
                </c:pt>
                <c:pt idx="32">
                  <c:v>1.0802701898689424</c:v>
                </c:pt>
                <c:pt idx="33">
                  <c:v>-7.7735168959922163E-2</c:v>
                </c:pt>
                <c:pt idx="34">
                  <c:v>0.18307839246448765</c:v>
                </c:pt>
                <c:pt idx="35">
                  <c:v>0.18767683827241477</c:v>
                </c:pt>
                <c:pt idx="36">
                  <c:v>-2.1390138995425172</c:v>
                </c:pt>
                <c:pt idx="37">
                  <c:v>-0.28510848391488608</c:v>
                </c:pt>
                <c:pt idx="38">
                  <c:v>1.3528030228033607</c:v>
                </c:pt>
                <c:pt idx="39">
                  <c:v>-0.12229565548785004</c:v>
                </c:pt>
                <c:pt idx="40">
                  <c:v>-1.3998690174954476E-3</c:v>
                </c:pt>
                <c:pt idx="41">
                  <c:v>0.20241824347929871</c:v>
                </c:pt>
                <c:pt idx="42">
                  <c:v>-0.89434648532091643</c:v>
                </c:pt>
                <c:pt idx="43">
                  <c:v>-1.1301354310012215</c:v>
                </c:pt>
                <c:pt idx="44">
                  <c:v>1.8790700149288107</c:v>
                </c:pt>
                <c:pt idx="45">
                  <c:v>0.38973922345827994</c:v>
                </c:pt>
                <c:pt idx="46">
                  <c:v>-1.8195550169285557</c:v>
                </c:pt>
                <c:pt idx="47">
                  <c:v>1.0599869249164851</c:v>
                </c:pt>
                <c:pt idx="48">
                  <c:v>0.77238111778477503</c:v>
                </c:pt>
                <c:pt idx="49">
                  <c:v>0.15236937834527531</c:v>
                </c:pt>
                <c:pt idx="50">
                  <c:v>3.5352408882358688E-2</c:v>
                </c:pt>
                <c:pt idx="51">
                  <c:v>0.29174391880312278</c:v>
                </c:pt>
                <c:pt idx="52">
                  <c:v>-1.5276796048912864</c:v>
                </c:pt>
                <c:pt idx="53">
                  <c:v>1.0439977142975163</c:v>
                </c:pt>
                <c:pt idx="54">
                  <c:v>0.7910704647394553</c:v>
                </c:pt>
                <c:pt idx="55">
                  <c:v>-1.4723929569155914E-2</c:v>
                </c:pt>
                <c:pt idx="56">
                  <c:v>0.41241486303857045</c:v>
                </c:pt>
                <c:pt idx="57">
                  <c:v>0.85739128349653448</c:v>
                </c:pt>
                <c:pt idx="58">
                  <c:v>0.71905039208138177</c:v>
                </c:pt>
                <c:pt idx="59">
                  <c:v>-0.42838083384358505</c:v>
                </c:pt>
                <c:pt idx="60">
                  <c:v>0.79896661656778001</c:v>
                </c:pt>
                <c:pt idx="61">
                  <c:v>-1.5358257307530536</c:v>
                </c:pt>
                <c:pt idx="62">
                  <c:v>-0.23073332312286254</c:v>
                </c:pt>
                <c:pt idx="63">
                  <c:v>0.68942009548420202</c:v>
                </c:pt>
                <c:pt idx="64">
                  <c:v>0.14079251262068304</c:v>
                </c:pt>
                <c:pt idx="65">
                  <c:v>0.68901729382857013</c:v>
                </c:pt>
                <c:pt idx="66">
                  <c:v>0.37367956561897664</c:v>
                </c:pt>
                <c:pt idx="67">
                  <c:v>-0.75691138226540922</c:v>
                </c:pt>
                <c:pt idx="68">
                  <c:v>-4.8727258443513222E-2</c:v>
                </c:pt>
                <c:pt idx="69">
                  <c:v>0.25286562032344229</c:v>
                </c:pt>
                <c:pt idx="70">
                  <c:v>-1.3519480930187129</c:v>
                </c:pt>
                <c:pt idx="71">
                  <c:v>0.16908202641081438</c:v>
                </c:pt>
                <c:pt idx="72">
                  <c:v>-0.64857541878250657</c:v>
                </c:pt>
                <c:pt idx="73">
                  <c:v>0.64074456393825585</c:v>
                </c:pt>
                <c:pt idx="74">
                  <c:v>0.61000182690954929</c:v>
                </c:pt>
                <c:pt idx="75">
                  <c:v>8.6191043295631431E-2</c:v>
                </c:pt>
                <c:pt idx="76">
                  <c:v>1.1991464558704177</c:v>
                </c:pt>
                <c:pt idx="77">
                  <c:v>-0.73968782263720101</c:v>
                </c:pt>
                <c:pt idx="78">
                  <c:v>-0.44162627460429249</c:v>
                </c:pt>
                <c:pt idx="79">
                  <c:v>-1.076857290117589</c:v>
                </c:pt>
                <c:pt idx="80">
                  <c:v>0.10918699060090731</c:v>
                </c:pt>
                <c:pt idx="81">
                  <c:v>1.5292061195426179</c:v>
                </c:pt>
                <c:pt idx="82">
                  <c:v>-1.2463952480875378</c:v>
                </c:pt>
                <c:pt idx="83">
                  <c:v>5.17877203472068E-2</c:v>
                </c:pt>
                <c:pt idx="84">
                  <c:v>-0.60072267219828035</c:v>
                </c:pt>
                <c:pt idx="85">
                  <c:v>-0.16442028355494109</c:v>
                </c:pt>
                <c:pt idx="86">
                  <c:v>0.79131279935534238</c:v>
                </c:pt>
                <c:pt idx="87">
                  <c:v>0.11519802637397802</c:v>
                </c:pt>
                <c:pt idx="88">
                  <c:v>-1.3232977232258349</c:v>
                </c:pt>
                <c:pt idx="89">
                  <c:v>8.0351855799884575E-2</c:v>
                </c:pt>
                <c:pt idx="90">
                  <c:v>-1.395946134596505</c:v>
                </c:pt>
                <c:pt idx="91">
                  <c:v>-0.10315015003830652</c:v>
                </c:pt>
                <c:pt idx="92">
                  <c:v>-0.16432671110478658</c:v>
                </c:pt>
                <c:pt idx="93">
                  <c:v>0.12772019790655165</c:v>
                </c:pt>
                <c:pt idx="94">
                  <c:v>-1.0373716827055901</c:v>
                </c:pt>
                <c:pt idx="95">
                  <c:v>0.15584457047240541</c:v>
                </c:pt>
                <c:pt idx="96">
                  <c:v>0.27986716560372926</c:v>
                </c:pt>
                <c:pt idx="97">
                  <c:v>-1.6420268727555225</c:v>
                </c:pt>
                <c:pt idx="98">
                  <c:v>0.21966528498812998</c:v>
                </c:pt>
                <c:pt idx="99">
                  <c:v>1.7052212638020396</c:v>
                </c:pt>
                <c:pt idx="100">
                  <c:v>0.21327747821369059</c:v>
                </c:pt>
                <c:pt idx="101">
                  <c:v>0.97555724998682258</c:v>
                </c:pt>
                <c:pt idx="102">
                  <c:v>0.74175984474962142</c:v>
                </c:pt>
                <c:pt idx="103">
                  <c:v>0.34361460858973736</c:v>
                </c:pt>
                <c:pt idx="104">
                  <c:v>-1.9750640525898664</c:v>
                </c:pt>
                <c:pt idx="105">
                  <c:v>0.99271455150790899</c:v>
                </c:pt>
                <c:pt idx="106">
                  <c:v>-1.2911467280641951</c:v>
                </c:pt>
                <c:pt idx="107">
                  <c:v>0.37580169703519317</c:v>
                </c:pt>
                <c:pt idx="108">
                  <c:v>-3.4937966234014795E-2</c:v>
                </c:pt>
                <c:pt idx="109">
                  <c:v>0.5054164216136261</c:v>
                </c:pt>
                <c:pt idx="110">
                  <c:v>0.9211684549741701</c:v>
                </c:pt>
                <c:pt idx="111">
                  <c:v>-6.0477765988988352E-2</c:v>
                </c:pt>
                <c:pt idx="112">
                  <c:v>3.3788589386331225E-2</c:v>
                </c:pt>
                <c:pt idx="113">
                  <c:v>0.50151986483775879</c:v>
                </c:pt>
                <c:pt idx="114">
                  <c:v>-0.11994367444629539</c:v>
                </c:pt>
                <c:pt idx="115">
                  <c:v>0.6616546282541993</c:v>
                </c:pt>
                <c:pt idx="116">
                  <c:v>0.15230393382040219</c:v>
                </c:pt>
                <c:pt idx="117">
                  <c:v>-0.62362131188532999</c:v>
                </c:pt>
                <c:pt idx="118">
                  <c:v>0.54374183187389491</c:v>
                </c:pt>
                <c:pt idx="119">
                  <c:v>1.0281222523115687</c:v>
                </c:pt>
                <c:pt idx="120">
                  <c:v>0.38955475763024339</c:v>
                </c:pt>
                <c:pt idx="121">
                  <c:v>0.7410430482200745</c:v>
                </c:pt>
                <c:pt idx="122">
                  <c:v>0.63739807769329815</c:v>
                </c:pt>
                <c:pt idx="123">
                  <c:v>0.63847586257634248</c:v>
                </c:pt>
                <c:pt idx="124">
                  <c:v>0.59953911790850434</c:v>
                </c:pt>
                <c:pt idx="125">
                  <c:v>-0.36123715342074547</c:v>
                </c:pt>
                <c:pt idx="126">
                  <c:v>2.7474804961261867E-2</c:v>
                </c:pt>
                <c:pt idx="127">
                  <c:v>-0.3306928117583432</c:v>
                </c:pt>
                <c:pt idx="128">
                  <c:v>-0.28935229387517225</c:v>
                </c:pt>
                <c:pt idx="129">
                  <c:v>-1.2959308652188639E-2</c:v>
                </c:pt>
                <c:pt idx="130">
                  <c:v>-0.67766753140556801</c:v>
                </c:pt>
                <c:pt idx="131">
                  <c:v>-0.24039755638447602</c:v>
                </c:pt>
                <c:pt idx="132">
                  <c:v>0.25677423230510321</c:v>
                </c:pt>
                <c:pt idx="133">
                  <c:v>1.0739931207022586</c:v>
                </c:pt>
                <c:pt idx="134">
                  <c:v>-6.1333640937760947E-2</c:v>
                </c:pt>
                <c:pt idx="135">
                  <c:v>0.71568968756248452</c:v>
                </c:pt>
                <c:pt idx="136">
                  <c:v>0.223813104042204</c:v>
                </c:pt>
                <c:pt idx="137">
                  <c:v>-3.5149205050560184E-2</c:v>
                </c:pt>
                <c:pt idx="138">
                  <c:v>-0.44855171152383733</c:v>
                </c:pt>
                <c:pt idx="139">
                  <c:v>-0.73287056788724314</c:v>
                </c:pt>
                <c:pt idx="140">
                  <c:v>0.27296260153099894</c:v>
                </c:pt>
                <c:pt idx="141">
                  <c:v>0.37134253360721026</c:v>
                </c:pt>
                <c:pt idx="142">
                  <c:v>-8.4362403872365377E-2</c:v>
                </c:pt>
                <c:pt idx="143">
                  <c:v>0.13225590784435326</c:v>
                </c:pt>
                <c:pt idx="144">
                  <c:v>0.67040679626937738</c:v>
                </c:pt>
                <c:pt idx="145">
                  <c:v>0.55747643093866017</c:v>
                </c:pt>
                <c:pt idx="146">
                  <c:v>0.16252087166062701</c:v>
                </c:pt>
                <c:pt idx="147">
                  <c:v>-0.55347731288289381</c:v>
                </c:pt>
                <c:pt idx="148">
                  <c:v>0.39097126015135508</c:v>
                </c:pt>
                <c:pt idx="149">
                  <c:v>0.21887350672029093</c:v>
                </c:pt>
                <c:pt idx="150">
                  <c:v>-0.25137381787932433</c:v>
                </c:pt>
                <c:pt idx="151">
                  <c:v>-0.2242152003235951</c:v>
                </c:pt>
                <c:pt idx="152">
                  <c:v>0.96352576793644218</c:v>
                </c:pt>
                <c:pt idx="153">
                  <c:v>-0.22183138985434248</c:v>
                </c:pt>
                <c:pt idx="154">
                  <c:v>1.3792041052369743</c:v>
                </c:pt>
                <c:pt idx="155">
                  <c:v>0.36625828655922099</c:v>
                </c:pt>
                <c:pt idx="156">
                  <c:v>0.3450030365056822</c:v>
                </c:pt>
                <c:pt idx="157">
                  <c:v>-0.17000251263145216</c:v>
                </c:pt>
                <c:pt idx="158">
                  <c:v>-0.12156604349036293</c:v>
                </c:pt>
                <c:pt idx="159">
                  <c:v>-0.2075264550574687</c:v>
                </c:pt>
                <c:pt idx="160">
                  <c:v>-1.2369124875261139</c:v>
                </c:pt>
                <c:pt idx="161">
                  <c:v>-0.65435332089577081</c:v>
                </c:pt>
                <c:pt idx="162">
                  <c:v>0.11351710608843035</c:v>
                </c:pt>
                <c:pt idx="163">
                  <c:v>-0.37939665463047056</c:v>
                </c:pt>
                <c:pt idx="164">
                  <c:v>0.53028132611761691</c:v>
                </c:pt>
                <c:pt idx="165">
                  <c:v>-0.27498652603837215</c:v>
                </c:pt>
                <c:pt idx="166">
                  <c:v>-0.31028282518400196</c:v>
                </c:pt>
                <c:pt idx="167">
                  <c:v>-0.65293799679909625</c:v>
                </c:pt>
                <c:pt idx="168">
                  <c:v>-0.68115164597455369</c:v>
                </c:pt>
                <c:pt idx="169">
                  <c:v>0.42786625981810289</c:v>
                </c:pt>
                <c:pt idx="170">
                  <c:v>0.66007064085130551</c:v>
                </c:pt>
                <c:pt idx="171">
                  <c:v>-0.16794782568630851</c:v>
                </c:pt>
                <c:pt idx="172">
                  <c:v>0.21287324870768032</c:v>
                </c:pt>
                <c:pt idx="173">
                  <c:v>1.5375537523527214</c:v>
                </c:pt>
                <c:pt idx="174">
                  <c:v>-0.73279573521804586</c:v>
                </c:pt>
                <c:pt idx="175">
                  <c:v>0.45712308780927735</c:v>
                </c:pt>
                <c:pt idx="176">
                  <c:v>-0.44120596927323774</c:v>
                </c:pt>
                <c:pt idx="177">
                  <c:v>-1.1580895372950497</c:v>
                </c:pt>
                <c:pt idx="178">
                  <c:v>6.8311119228267714E-2</c:v>
                </c:pt>
                <c:pt idx="179">
                  <c:v>0.57535854299396938</c:v>
                </c:pt>
                <c:pt idx="180">
                  <c:v>0.80987789188383985</c:v>
                </c:pt>
                <c:pt idx="181">
                  <c:v>-0.57657533547691564</c:v>
                </c:pt>
                <c:pt idx="182">
                  <c:v>0.53310498694668418</c:v>
                </c:pt>
                <c:pt idx="183">
                  <c:v>0.54037232539989688</c:v>
                </c:pt>
                <c:pt idx="184">
                  <c:v>-0.88401400019031584</c:v>
                </c:pt>
                <c:pt idx="185">
                  <c:v>1.2109726316722718</c:v>
                </c:pt>
                <c:pt idx="186">
                  <c:v>-0.58525791883928946</c:v>
                </c:pt>
                <c:pt idx="187">
                  <c:v>-1.3566631529817617</c:v>
                </c:pt>
                <c:pt idx="188">
                  <c:v>0.15150672449540892</c:v>
                </c:pt>
                <c:pt idx="189">
                  <c:v>-1.2870393319577076</c:v>
                </c:pt>
                <c:pt idx="190">
                  <c:v>-0.71215760092046132</c:v>
                </c:pt>
                <c:pt idx="191">
                  <c:v>-1.5872117601713498</c:v>
                </c:pt>
                <c:pt idx="192">
                  <c:v>-0.39318552725711697</c:v>
                </c:pt>
                <c:pt idx="193">
                  <c:v>0.37737176258526262</c:v>
                </c:pt>
                <c:pt idx="194">
                  <c:v>-0.43367089850280038</c:v>
                </c:pt>
                <c:pt idx="195">
                  <c:v>-0.16798801986185907</c:v>
                </c:pt>
                <c:pt idx="196">
                  <c:v>0.69039971268701272</c:v>
                </c:pt>
                <c:pt idx="197">
                  <c:v>-0.99113847898104623</c:v>
                </c:pt>
                <c:pt idx="198">
                  <c:v>-0.71669533941669172</c:v>
                </c:pt>
                <c:pt idx="199">
                  <c:v>1.5160709470926026</c:v>
                </c:pt>
              </c:numCache>
            </c:numRef>
          </c:yVal>
          <c:smooth val="0"/>
          <c:extLst>
            <c:ext xmlns:c16="http://schemas.microsoft.com/office/drawing/2014/chart" uri="{C3380CC4-5D6E-409C-BE32-E72D297353CC}">
              <c16:uniqueId val="{00000000-1B71-1547-9660-0264B39858EB}"/>
            </c:ext>
          </c:extLst>
        </c:ser>
        <c:dLbls>
          <c:showLegendKey val="0"/>
          <c:showVal val="0"/>
          <c:showCatName val="0"/>
          <c:showSerName val="0"/>
          <c:showPercent val="0"/>
          <c:showBubbleSize val="0"/>
        </c:dLbls>
        <c:axId val="415157855"/>
        <c:axId val="415158815"/>
      </c:scatterChart>
      <c:valAx>
        <c:axId val="415157855"/>
        <c:scaling>
          <c:orientation val="minMax"/>
        </c:scaling>
        <c:delete val="0"/>
        <c:axPos val="b"/>
        <c:title>
          <c:tx>
            <c:rich>
              <a:bodyPr/>
              <a:lstStyle/>
              <a:p>
                <a:pPr>
                  <a:defRPr/>
                </a:pPr>
                <a:r>
                  <a:rPr lang="en-AU"/>
                  <a:t>SM_Presence</a:t>
                </a:r>
              </a:p>
            </c:rich>
          </c:tx>
          <c:overlay val="0"/>
        </c:title>
        <c:numFmt formatCode="General" sourceLinked="1"/>
        <c:majorTickMark val="out"/>
        <c:minorTickMark val="none"/>
        <c:tickLblPos val="nextTo"/>
        <c:crossAx val="415158815"/>
        <c:crosses val="autoZero"/>
        <c:crossBetween val="midCat"/>
      </c:valAx>
      <c:valAx>
        <c:axId val="415158815"/>
        <c:scaling>
          <c:orientation val="minMax"/>
        </c:scaling>
        <c:delete val="0"/>
        <c:axPos val="l"/>
        <c:title>
          <c:tx>
            <c:rich>
              <a:bodyPr/>
              <a:lstStyle/>
              <a:p>
                <a:pPr>
                  <a:defRPr/>
                </a:pPr>
                <a:r>
                  <a:rPr lang="en-AU"/>
                  <a:t>Residuals</a:t>
                </a:r>
              </a:p>
            </c:rich>
          </c:tx>
          <c:overlay val="0"/>
        </c:title>
        <c:numFmt formatCode="General" sourceLinked="1"/>
        <c:majorTickMark val="out"/>
        <c:minorTickMark val="none"/>
        <c:tickLblPos val="nextTo"/>
        <c:crossAx val="415157855"/>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AU"/>
              <a:t>Order_Fulfillment  Residual Plot</a:t>
            </a:r>
          </a:p>
        </c:rich>
      </c:tx>
      <c:overlay val="0"/>
    </c:title>
    <c:autoTitleDeleted val="0"/>
    <c:plotArea>
      <c:layout/>
      <c:scatterChart>
        <c:scatterStyle val="lineMarker"/>
        <c:varyColors val="0"/>
        <c:ser>
          <c:idx val="0"/>
          <c:order val="0"/>
          <c:spPr>
            <a:ln w="19050">
              <a:noFill/>
            </a:ln>
          </c:spPr>
          <c:xVal>
            <c:strRef>
              <c:f>'[1]TASK1.(C)Regression Model'!$G$4:$G$203</c:f>
              <c:strCache>
                <c:ptCount val="200"/>
                <c:pt idx="0">
                  <c:v>5.3</c:v>
                </c:pt>
                <c:pt idx="1">
                  <c:v>4.8</c:v>
                </c:pt>
                <c:pt idx="2">
                  <c:v>2.5</c:v>
                </c:pt>
                <c:pt idx="3">
                  <c:v>3.2</c:v>
                </c:pt>
                <c:pt idx="4">
                  <c:v>6.5</c:v>
                </c:pt>
                <c:pt idx="5">
                  <c:v>4.1</c:v>
                </c:pt>
                <c:pt idx="6">
                  <c:v>4.9</c:v>
                </c:pt>
                <c:pt idx="7">
                  <c:v>5.7</c:v>
                </c:pt>
                <c:pt idx="8">
                  <c:v>4.3</c:v>
                </c:pt>
                <c:pt idx="9">
                  <c:v>3.3</c:v>
                </c:pt>
                <c:pt idx="10">
                  <c:v>4.4</c:v>
                </c:pt>
                <c:pt idx="11">
                  <c:v>4.6</c:v>
                </c:pt>
                <c:pt idx="12">
                  <c:v>4.7</c:v>
                </c:pt>
                <c:pt idx="13">
                  <c:v>5.6</c:v>
                </c:pt>
                <c:pt idx="14">
                  <c:v>3.3</c:v>
                </c:pt>
                <c:pt idx="15">
                  <c:v>3.1</c:v>
                </c:pt>
                <c:pt idx="16">
                  <c:v>4.3</c:v>
                </c:pt>
                <c:pt idx="17">
                  <c:v>4</c:v>
                </c:pt>
                <c:pt idx="18">
                  <c:v>3</c:v>
                </c:pt>
                <c:pt idx="19">
                  <c:v>3.3</c:v>
                </c:pt>
                <c:pt idx="20">
                  <c:v>4.5</c:v>
                </c:pt>
                <c:pt idx="21">
                  <c:v>4</c:v>
                </c:pt>
                <c:pt idx="22">
                  <c:v>4.5</c:v>
                </c:pt>
                <c:pt idx="23">
                  <c:v>5.9</c:v>
                </c:pt>
                <c:pt idx="24">
                  <c:v>3.9</c:v>
                </c:pt>
                <c:pt idx="25">
                  <c:v>4.1</c:v>
                </c:pt>
                <c:pt idx="26">
                  <c:v>3.2</c:v>
                </c:pt>
                <c:pt idx="27">
                  <c:v>1.8</c:v>
                </c:pt>
                <c:pt idx="28">
                  <c:v>5</c:v>
                </c:pt>
                <c:pt idx="29">
                  <c:v>4.3</c:v>
                </c:pt>
                <c:pt idx="30">
                  <c:v>5.1</c:v>
                </c:pt>
                <c:pt idx="31">
                  <c:v>4.4</c:v>
                </c:pt>
                <c:pt idx="32">
                  <c:v>4.7</c:v>
                </c:pt>
                <c:pt idx="33">
                  <c:v>4.7</c:v>
                </c:pt>
                <c:pt idx="34">
                  <c:v>4.2</c:v>
                </c:pt>
                <c:pt idx="35">
                  <c:v>4</c:v>
                </c:pt>
                <c:pt idx="36">
                  <c:v>5.1</c:v>
                </c:pt>
                <c:pt idx="37">
                  <c:v>4.2</c:v>
                </c:pt>
                <c:pt idx="38">
                  <c:v>5.4</c:v>
                </c:pt>
                <c:pt idx="39">
                  <c:v>3.4</c:v>
                </c:pt>
                <c:pt idx="40">
                  <c:v>4.4</c:v>
                </c:pt>
                <c:pt idx="41">
                  <c:v>5.6</c:v>
                </c:pt>
                <c:pt idx="42">
                  <c:v>4</c:v>
                </c:pt>
                <c:pt idx="43">
                  <c:v>3.2</c:v>
                </c:pt>
                <c:pt idx="44">
                  <c:v>3.7</c:v>
                </c:pt>
                <c:pt idx="45">
                  <c:v>3.5</c:v>
                </c:pt>
                <c:pt idx="46">
                  <c:v>3.1</c:v>
                </c:pt>
                <c:pt idx="47">
                  <c:v>4.3</c:v>
                </c:pt>
                <c:pt idx="48">
                  <c:v>5</c:v>
                </c:pt>
                <c:pt idx="49">
                  <c:v>4.1</c:v>
                </c:pt>
                <c:pt idx="50">
                  <c:v>5.8</c:v>
                </c:pt>
                <c:pt idx="51">
                  <c:v>4</c:v>
                </c:pt>
                <c:pt idx="52">
                  <c:v>4.4</c:v>
                </c:pt>
                <c:pt idx="53">
                  <c:v>5.5</c:v>
                </c:pt>
                <c:pt idx="54">
                  <c:v>4.3</c:v>
                </c:pt>
                <c:pt idx="55">
                  <c:v>3.3</c:v>
                </c:pt>
                <c:pt idx="56">
                  <c:v>3.6</c:v>
                </c:pt>
                <c:pt idx="57">
                  <c:v>4.4</c:v>
                </c:pt>
                <c:pt idx="58">
                  <c:v>5</c:v>
                </c:pt>
                <c:pt idx="59">
                  <c:v>4.3</c:v>
                </c:pt>
                <c:pt idx="60">
                  <c:v>2.8</c:v>
                </c:pt>
                <c:pt idx="61">
                  <c:v>3.7</c:v>
                </c:pt>
                <c:pt idx="62">
                  <c:v>3.9</c:v>
                </c:pt>
                <c:pt idx="63">
                  <c:v>4.6</c:v>
                </c:pt>
                <c:pt idx="64">
                  <c:v>4.4</c:v>
                </c:pt>
                <c:pt idx="65">
                  <c:v>5.1</c:v>
                </c:pt>
                <c:pt idx="66">
                  <c:v>5.7</c:v>
                </c:pt>
                <c:pt idx="67">
                  <c:v>4.7</c:v>
                </c:pt>
                <c:pt idx="68">
                  <c:v>5</c:v>
                </c:pt>
                <c:pt idx="69">
                  <c:v>4.5</c:v>
                </c:pt>
                <c:pt idx="70">
                  <c:v>4.2</c:v>
                </c:pt>
                <c:pt idx="71">
                  <c:v>2.8</c:v>
                </c:pt>
                <c:pt idx="72">
                  <c:v>5</c:v>
                </c:pt>
                <c:pt idx="73">
                  <c:v>4.7</c:v>
                </c:pt>
                <c:pt idx="74">
                  <c:v>4.5</c:v>
                </c:pt>
                <c:pt idx="75">
                  <c:v>3.5</c:v>
                </c:pt>
                <c:pt idx="76">
                  <c:v>4.5</c:v>
                </c:pt>
                <c:pt idx="77">
                  <c:v>5.2</c:v>
                </c:pt>
                <c:pt idx="78">
                  <c:v>3.7</c:v>
                </c:pt>
                <c:pt idx="79">
                  <c:v>6</c:v>
                </c:pt>
                <c:pt idx="80">
                  <c:v>4</c:v>
                </c:pt>
                <c:pt idx="81">
                  <c:v>2.7</c:v>
                </c:pt>
                <c:pt idx="82">
                  <c:v>4.6</c:v>
                </c:pt>
                <c:pt idx="83">
                  <c:v>2.4</c:v>
                </c:pt>
                <c:pt idx="84">
                  <c:v>3.8</c:v>
                </c:pt>
                <c:pt idx="85">
                  <c:v>3.7</c:v>
                </c:pt>
                <c:pt idx="86">
                  <c:v>4.3</c:v>
                </c:pt>
                <c:pt idx="87">
                  <c:v>4.6</c:v>
                </c:pt>
                <c:pt idx="88">
                  <c:v>5.4</c:v>
                </c:pt>
                <c:pt idx="89">
                  <c:v>4.5</c:v>
                </c:pt>
                <c:pt idx="90">
                  <c:v>4.1</c:v>
                </c:pt>
                <c:pt idx="91">
                  <c:v>4.5</c:v>
                </c:pt>
                <c:pt idx="92">
                  <c:v>5</c:v>
                </c:pt>
                <c:pt idx="93">
                  <c:v>6.7</c:v>
                </c:pt>
                <c:pt idx="94">
                  <c:v>5</c:v>
                </c:pt>
                <c:pt idx="95">
                  <c:v>4.6</c:v>
                </c:pt>
                <c:pt idx="96">
                  <c:v>4.4</c:v>
                </c:pt>
                <c:pt idx="97">
                  <c:v>2.8</c:v>
                </c:pt>
                <c:pt idx="98">
                  <c:v>4</c:v>
                </c:pt>
                <c:pt idx="99">
                  <c:v>4.7</c:v>
                </c:pt>
                <c:pt idx="100">
                  <c:v>4.5</c:v>
                </c:pt>
                <c:pt idx="101">
                  <c:v>4.3</c:v>
                </c:pt>
                <c:pt idx="102">
                  <c:v>4.1</c:v>
                </c:pt>
                <c:pt idx="103">
                  <c:v>4.4</c:v>
                </c:pt>
                <c:pt idx="104">
                  <c:v>4.7</c:v>
                </c:pt>
                <c:pt idx="105">
                  <c:v>4.5</c:v>
                </c:pt>
                <c:pt idx="106">
                  <c:v>4</c:v>
                </c:pt>
                <c:pt idx="107">
                  <c:v>4.1</c:v>
                </c:pt>
                <c:pt idx="108">
                  <c:v>4.4</c:v>
                </c:pt>
                <c:pt idx="109">
                  <c:v>3.6</c:v>
                </c:pt>
                <c:pt idx="110">
                  <c:v>2.7</c:v>
                </c:pt>
                <c:pt idx="111">
                  <c:v>5.4</c:v>
                </c:pt>
                <c:pt idx="112">
                  <c:v>4.2</c:v>
                </c:pt>
                <c:pt idx="113">
                  <c:v>3</c:v>
                </c:pt>
                <c:pt idx="114">
                  <c:v>4.6</c:v>
                </c:pt>
                <c:pt idx="115">
                  <c:v>4.4</c:v>
                </c:pt>
                <c:pt idx="116">
                  <c:v>6.4</c:v>
                </c:pt>
                <c:pt idx="117">
                  <c:v>5.1</c:v>
                </c:pt>
                <c:pt idx="118">
                  <c:v>4.8</c:v>
                </c:pt>
                <c:pt idx="119">
                  <c:v>2.1</c:v>
                </c:pt>
                <c:pt idx="120">
                  <c:v>4.3</c:v>
                </c:pt>
                <c:pt idx="121">
                  <c:v>2.6</c:v>
                </c:pt>
                <c:pt idx="122">
                  <c:v>4.5</c:v>
                </c:pt>
                <c:pt idx="123">
                  <c:v>4.4</c:v>
                </c:pt>
                <c:pt idx="124">
                  <c:v>4.3</c:v>
                </c:pt>
                <c:pt idx="125">
                  <c:v>4</c:v>
                </c:pt>
                <c:pt idx="126">
                  <c:v>5.9</c:v>
                </c:pt>
                <c:pt idx="127">
                  <c:v>4.4</c:v>
                </c:pt>
                <c:pt idx="128">
                  <c:v>4.2</c:v>
                </c:pt>
                <c:pt idx="129">
                  <c:v>3.7</c:v>
                </c:pt>
                <c:pt idx="130">
                  <c:v>1.2</c:v>
                </c:pt>
                <c:pt idx="131">
                  <c:v>4.3</c:v>
                </c:pt>
                <c:pt idx="132">
                  <c:v>4.8</c:v>
                </c:pt>
                <c:pt idx="133">
                  <c:v>3.6</c:v>
                </c:pt>
                <c:pt idx="134">
                  <c:v>4.3</c:v>
                </c:pt>
                <c:pt idx="135">
                  <c:v>4.8</c:v>
                </c:pt>
                <c:pt idx="136">
                  <c:v>4.7</c:v>
                </c:pt>
                <c:pt idx="137">
                  <c:v>3.6</c:v>
                </c:pt>
                <c:pt idx="138">
                  <c:v>4.6</c:v>
                </c:pt>
                <c:pt idx="139">
                  <c:v>3</c:v>
                </c:pt>
                <c:pt idx="140">
                  <c:v>5</c:v>
                </c:pt>
                <c:pt idx="141">
                  <c:v>4.2</c:v>
                </c:pt>
                <c:pt idx="142">
                  <c:v>4.1</c:v>
                </c:pt>
                <c:pt idx="143">
                  <c:v>3.2</c:v>
                </c:pt>
                <c:pt idx="144">
                  <c:v>5.6</c:v>
                </c:pt>
                <c:pt idx="145">
                  <c:v>5.1</c:v>
                </c:pt>
                <c:pt idx="146">
                  <c:v>3.1</c:v>
                </c:pt>
                <c:pt idx="147">
                  <c:v>4.9</c:v>
                </c:pt>
                <c:pt idx="148">
                  <c:v>2.9</c:v>
                </c:pt>
                <c:pt idx="149">
                  <c:v>4.6</c:v>
                </c:pt>
                <c:pt idx="150">
                  <c:v>4.4</c:v>
                </c:pt>
                <c:pt idx="151">
                  <c:v>5.7</c:v>
                </c:pt>
                <c:pt idx="152">
                  <c:v>4.6</c:v>
                </c:pt>
                <c:pt idx="153">
                  <c:v>2</c:v>
                </c:pt>
                <c:pt idx="154">
                  <c:v>5.2</c:v>
                </c:pt>
                <c:pt idx="155">
                  <c:v>5.7</c:v>
                </c:pt>
                <c:pt idx="156">
                  <c:v>2.9</c:v>
                </c:pt>
                <c:pt idx="157">
                  <c:v>4.3</c:v>
                </c:pt>
                <c:pt idx="158">
                  <c:v>3.7</c:v>
                </c:pt>
                <c:pt idx="159">
                  <c:v>3.4</c:v>
                </c:pt>
                <c:pt idx="160">
                  <c:v>4</c:v>
                </c:pt>
                <c:pt idx="161">
                  <c:v>5.5</c:v>
                </c:pt>
                <c:pt idx="162">
                  <c:v>4.5</c:v>
                </c:pt>
                <c:pt idx="163">
                  <c:v>4.6</c:v>
                </c:pt>
                <c:pt idx="164">
                  <c:v>4.3</c:v>
                </c:pt>
                <c:pt idx="165">
                  <c:v>3.3</c:v>
                </c:pt>
                <c:pt idx="166">
                  <c:v>4</c:v>
                </c:pt>
                <c:pt idx="167">
                  <c:v>4.6</c:v>
                </c:pt>
                <c:pt idx="168">
                  <c:v>2</c:v>
                </c:pt>
                <c:pt idx="169">
                  <c:v>3.8</c:v>
                </c:pt>
                <c:pt idx="170">
                  <c:v>4.7</c:v>
                </c:pt>
                <c:pt idx="171">
                  <c:v>4.7</c:v>
                </c:pt>
                <c:pt idx="172">
                  <c:v>5.2</c:v>
                </c:pt>
                <c:pt idx="173">
                  <c:v>6</c:v>
                </c:pt>
                <c:pt idx="174">
                  <c:v>3.6</c:v>
                </c:pt>
                <c:pt idx="175">
                  <c:v>3.8</c:v>
                </c:pt>
                <c:pt idx="176">
                  <c:v>2.4</c:v>
                </c:pt>
                <c:pt idx="177">
                  <c:v>4</c:v>
                </c:pt>
                <c:pt idx="178">
                  <c:v>4.9</c:v>
                </c:pt>
                <c:pt idx="179">
                  <c:v>5.8</c:v>
                </c:pt>
                <c:pt idx="180">
                  <c:v>3.8</c:v>
                </c:pt>
                <c:pt idx="181">
                  <c:v>4.8</c:v>
                </c:pt>
                <c:pt idx="182">
                  <c:v>2.6</c:v>
                </c:pt>
                <c:pt idx="183">
                  <c:v>3.8</c:v>
                </c:pt>
                <c:pt idx="184">
                  <c:v>4.1</c:v>
                </c:pt>
                <c:pt idx="185">
                  <c:v>3.2</c:v>
                </c:pt>
                <c:pt idx="186">
                  <c:v>4.3</c:v>
                </c:pt>
                <c:pt idx="187">
                  <c:v>4.6</c:v>
                </c:pt>
                <c:pt idx="188">
                  <c:v>3.1</c:v>
                </c:pt>
                <c:pt idx="189">
                  <c:v>4.9</c:v>
                </c:pt>
                <c:pt idx="190">
                  <c:v>3.6</c:v>
                </c:pt>
                <c:pt idx="191">
                  <c:v>5.1</c:v>
                </c:pt>
                <c:pt idx="192">
                  <c:v>4.3</c:v>
                </c:pt>
                <c:pt idx="193">
                  <c:v>4</c:v>
                </c:pt>
                <c:pt idx="194">
                  <c:v>4</c:v>
                </c:pt>
                <c:pt idx="195">
                  <c:v>4.5</c:v>
                </c:pt>
                <c:pt idx="196">
                  <c:v>2.7</c:v>
                </c:pt>
                <c:pt idx="197">
                  <c:v>4.3</c:v>
                </c:pt>
                <c:pt idx="198">
                  <c:v>4.1</c:v>
                </c:pt>
                <c:pt idx="199">
                  <c:v>4.7</c:v>
                </c:pt>
              </c:strCache>
            </c:strRef>
          </c:xVal>
          <c:yVal>
            <c:numRef>
              <c:f>'[1]TASK1.(C)Regression Model'!$P$34:$P$233</c:f>
              <c:numCache>
                <c:formatCode>General</c:formatCode>
                <c:ptCount val="200"/>
                <c:pt idx="0">
                  <c:v>-0.37038621669443827</c:v>
                </c:pt>
                <c:pt idx="1">
                  <c:v>0.25989198927903345</c:v>
                </c:pt>
                <c:pt idx="2">
                  <c:v>-0.91498017363645268</c:v>
                </c:pt>
                <c:pt idx="3">
                  <c:v>-5.4870814190794093E-2</c:v>
                </c:pt>
                <c:pt idx="4">
                  <c:v>-0.24167919766589208</c:v>
                </c:pt>
                <c:pt idx="5">
                  <c:v>0.23909385043525866</c:v>
                </c:pt>
                <c:pt idx="6">
                  <c:v>-0.13609383268393138</c:v>
                </c:pt>
                <c:pt idx="7">
                  <c:v>-0.32883527385250666</c:v>
                </c:pt>
                <c:pt idx="8">
                  <c:v>-1.9864860987160604</c:v>
                </c:pt>
                <c:pt idx="9">
                  <c:v>-9.6248599928761891E-2</c:v>
                </c:pt>
                <c:pt idx="10">
                  <c:v>0.60148145765072947</c:v>
                </c:pt>
                <c:pt idx="11">
                  <c:v>-0.16198298018888835</c:v>
                </c:pt>
                <c:pt idx="12">
                  <c:v>1.6779730938458517</c:v>
                </c:pt>
                <c:pt idx="13">
                  <c:v>0.20734132455797472</c:v>
                </c:pt>
                <c:pt idx="14">
                  <c:v>-1.5800368967648204</c:v>
                </c:pt>
                <c:pt idx="15">
                  <c:v>1.3311635131809165</c:v>
                </c:pt>
                <c:pt idx="16">
                  <c:v>-2.5822616909045042</c:v>
                </c:pt>
                <c:pt idx="17">
                  <c:v>1.2258862578171055</c:v>
                </c:pt>
                <c:pt idx="18">
                  <c:v>-0.70466849850658342</c:v>
                </c:pt>
                <c:pt idx="19">
                  <c:v>1.0962687383746132</c:v>
                </c:pt>
                <c:pt idx="20">
                  <c:v>0.93484421409227103</c:v>
                </c:pt>
                <c:pt idx="21">
                  <c:v>-0.56380506005183406</c:v>
                </c:pt>
                <c:pt idx="22">
                  <c:v>-2.3065201317057777</c:v>
                </c:pt>
                <c:pt idx="23">
                  <c:v>0.18316202545630844</c:v>
                </c:pt>
                <c:pt idx="24">
                  <c:v>-0.44716387036666561</c:v>
                </c:pt>
                <c:pt idx="25">
                  <c:v>1.0723020192899053</c:v>
                </c:pt>
                <c:pt idx="26">
                  <c:v>1.7401409632602256</c:v>
                </c:pt>
                <c:pt idx="27">
                  <c:v>4.3411474827692587E-4</c:v>
                </c:pt>
                <c:pt idx="28">
                  <c:v>-0.39247842572796365</c:v>
                </c:pt>
                <c:pt idx="29">
                  <c:v>-0.14023086212362479</c:v>
                </c:pt>
                <c:pt idx="30">
                  <c:v>-1.2146084397673729</c:v>
                </c:pt>
                <c:pt idx="31">
                  <c:v>0.34997985738366211</c:v>
                </c:pt>
                <c:pt idx="32">
                  <c:v>1.0802701898689424</c:v>
                </c:pt>
                <c:pt idx="33">
                  <c:v>-7.7735168959922163E-2</c:v>
                </c:pt>
                <c:pt idx="34">
                  <c:v>0.18307839246448765</c:v>
                </c:pt>
                <c:pt idx="35">
                  <c:v>0.18767683827241477</c:v>
                </c:pt>
                <c:pt idx="36">
                  <c:v>-2.1390138995425172</c:v>
                </c:pt>
                <c:pt idx="37">
                  <c:v>-0.28510848391488608</c:v>
                </c:pt>
                <c:pt idx="38">
                  <c:v>1.3528030228033607</c:v>
                </c:pt>
                <c:pt idx="39">
                  <c:v>-0.12229565548785004</c:v>
                </c:pt>
                <c:pt idx="40">
                  <c:v>-1.3998690174954476E-3</c:v>
                </c:pt>
                <c:pt idx="41">
                  <c:v>0.20241824347929871</c:v>
                </c:pt>
                <c:pt idx="42">
                  <c:v>-0.89434648532091643</c:v>
                </c:pt>
                <c:pt idx="43">
                  <c:v>-1.1301354310012215</c:v>
                </c:pt>
                <c:pt idx="44">
                  <c:v>1.8790700149288107</c:v>
                </c:pt>
                <c:pt idx="45">
                  <c:v>0.38973922345827994</c:v>
                </c:pt>
                <c:pt idx="46">
                  <c:v>-1.8195550169285557</c:v>
                </c:pt>
                <c:pt idx="47">
                  <c:v>1.0599869249164851</c:v>
                </c:pt>
                <c:pt idx="48">
                  <c:v>0.77238111778477503</c:v>
                </c:pt>
                <c:pt idx="49">
                  <c:v>0.15236937834527531</c:v>
                </c:pt>
                <c:pt idx="50">
                  <c:v>3.5352408882358688E-2</c:v>
                </c:pt>
                <c:pt idx="51">
                  <c:v>0.29174391880312278</c:v>
                </c:pt>
                <c:pt idx="52">
                  <c:v>-1.5276796048912864</c:v>
                </c:pt>
                <c:pt idx="53">
                  <c:v>1.0439977142975163</c:v>
                </c:pt>
                <c:pt idx="54">
                  <c:v>0.7910704647394553</c:v>
                </c:pt>
                <c:pt idx="55">
                  <c:v>-1.4723929569155914E-2</c:v>
                </c:pt>
                <c:pt idx="56">
                  <c:v>0.41241486303857045</c:v>
                </c:pt>
                <c:pt idx="57">
                  <c:v>0.85739128349653448</c:v>
                </c:pt>
                <c:pt idx="58">
                  <c:v>0.71905039208138177</c:v>
                </c:pt>
                <c:pt idx="59">
                  <c:v>-0.42838083384358505</c:v>
                </c:pt>
                <c:pt idx="60">
                  <c:v>0.79896661656778001</c:v>
                </c:pt>
                <c:pt idx="61">
                  <c:v>-1.5358257307530536</c:v>
                </c:pt>
                <c:pt idx="62">
                  <c:v>-0.23073332312286254</c:v>
                </c:pt>
                <c:pt idx="63">
                  <c:v>0.68942009548420202</c:v>
                </c:pt>
                <c:pt idx="64">
                  <c:v>0.14079251262068304</c:v>
                </c:pt>
                <c:pt idx="65">
                  <c:v>0.68901729382857013</c:v>
                </c:pt>
                <c:pt idx="66">
                  <c:v>0.37367956561897664</c:v>
                </c:pt>
                <c:pt idx="67">
                  <c:v>-0.75691138226540922</c:v>
                </c:pt>
                <c:pt idx="68">
                  <c:v>-4.8727258443513222E-2</c:v>
                </c:pt>
                <c:pt idx="69">
                  <c:v>0.25286562032344229</c:v>
                </c:pt>
                <c:pt idx="70">
                  <c:v>-1.3519480930187129</c:v>
                </c:pt>
                <c:pt idx="71">
                  <c:v>0.16908202641081438</c:v>
                </c:pt>
                <c:pt idx="72">
                  <c:v>-0.64857541878250657</c:v>
                </c:pt>
                <c:pt idx="73">
                  <c:v>0.64074456393825585</c:v>
                </c:pt>
                <c:pt idx="74">
                  <c:v>0.61000182690954929</c:v>
                </c:pt>
                <c:pt idx="75">
                  <c:v>8.6191043295631431E-2</c:v>
                </c:pt>
                <c:pt idx="76">
                  <c:v>1.1991464558704177</c:v>
                </c:pt>
                <c:pt idx="77">
                  <c:v>-0.73968782263720101</c:v>
                </c:pt>
                <c:pt idx="78">
                  <c:v>-0.44162627460429249</c:v>
                </c:pt>
                <c:pt idx="79">
                  <c:v>-1.076857290117589</c:v>
                </c:pt>
                <c:pt idx="80">
                  <c:v>0.10918699060090731</c:v>
                </c:pt>
                <c:pt idx="81">
                  <c:v>1.5292061195426179</c:v>
                </c:pt>
                <c:pt idx="82">
                  <c:v>-1.2463952480875378</c:v>
                </c:pt>
                <c:pt idx="83">
                  <c:v>5.17877203472068E-2</c:v>
                </c:pt>
                <c:pt idx="84">
                  <c:v>-0.60072267219828035</c:v>
                </c:pt>
                <c:pt idx="85">
                  <c:v>-0.16442028355494109</c:v>
                </c:pt>
                <c:pt idx="86">
                  <c:v>0.79131279935534238</c:v>
                </c:pt>
                <c:pt idx="87">
                  <c:v>0.11519802637397802</c:v>
                </c:pt>
                <c:pt idx="88">
                  <c:v>-1.3232977232258349</c:v>
                </c:pt>
                <c:pt idx="89">
                  <c:v>8.0351855799884575E-2</c:v>
                </c:pt>
                <c:pt idx="90">
                  <c:v>-1.395946134596505</c:v>
                </c:pt>
                <c:pt idx="91">
                  <c:v>-0.10315015003830652</c:v>
                </c:pt>
                <c:pt idx="92">
                  <c:v>-0.16432671110478658</c:v>
                </c:pt>
                <c:pt idx="93">
                  <c:v>0.12772019790655165</c:v>
                </c:pt>
                <c:pt idx="94">
                  <c:v>-1.0373716827055901</c:v>
                </c:pt>
                <c:pt idx="95">
                  <c:v>0.15584457047240541</c:v>
                </c:pt>
                <c:pt idx="96">
                  <c:v>0.27986716560372926</c:v>
                </c:pt>
                <c:pt idx="97">
                  <c:v>-1.6420268727555225</c:v>
                </c:pt>
                <c:pt idx="98">
                  <c:v>0.21966528498812998</c:v>
                </c:pt>
                <c:pt idx="99">
                  <c:v>1.7052212638020396</c:v>
                </c:pt>
                <c:pt idx="100">
                  <c:v>0.21327747821369059</c:v>
                </c:pt>
                <c:pt idx="101">
                  <c:v>0.97555724998682258</c:v>
                </c:pt>
                <c:pt idx="102">
                  <c:v>0.74175984474962142</c:v>
                </c:pt>
                <c:pt idx="103">
                  <c:v>0.34361460858973736</c:v>
                </c:pt>
                <c:pt idx="104">
                  <c:v>-1.9750640525898664</c:v>
                </c:pt>
                <c:pt idx="105">
                  <c:v>0.99271455150790899</c:v>
                </c:pt>
                <c:pt idx="106">
                  <c:v>-1.2911467280641951</c:v>
                </c:pt>
                <c:pt idx="107">
                  <c:v>0.37580169703519317</c:v>
                </c:pt>
                <c:pt idx="108">
                  <c:v>-3.4937966234014795E-2</c:v>
                </c:pt>
                <c:pt idx="109">
                  <c:v>0.5054164216136261</c:v>
                </c:pt>
                <c:pt idx="110">
                  <c:v>0.9211684549741701</c:v>
                </c:pt>
                <c:pt idx="111">
                  <c:v>-6.0477765988988352E-2</c:v>
                </c:pt>
                <c:pt idx="112">
                  <c:v>3.3788589386331225E-2</c:v>
                </c:pt>
                <c:pt idx="113">
                  <c:v>0.50151986483775879</c:v>
                </c:pt>
                <c:pt idx="114">
                  <c:v>-0.11994367444629539</c:v>
                </c:pt>
                <c:pt idx="115">
                  <c:v>0.6616546282541993</c:v>
                </c:pt>
                <c:pt idx="116">
                  <c:v>0.15230393382040219</c:v>
                </c:pt>
                <c:pt idx="117">
                  <c:v>-0.62362131188532999</c:v>
                </c:pt>
                <c:pt idx="118">
                  <c:v>0.54374183187389491</c:v>
                </c:pt>
                <c:pt idx="119">
                  <c:v>1.0281222523115687</c:v>
                </c:pt>
                <c:pt idx="120">
                  <c:v>0.38955475763024339</c:v>
                </c:pt>
                <c:pt idx="121">
                  <c:v>0.7410430482200745</c:v>
                </c:pt>
                <c:pt idx="122">
                  <c:v>0.63739807769329815</c:v>
                </c:pt>
                <c:pt idx="123">
                  <c:v>0.63847586257634248</c:v>
                </c:pt>
                <c:pt idx="124">
                  <c:v>0.59953911790850434</c:v>
                </c:pt>
                <c:pt idx="125">
                  <c:v>-0.36123715342074547</c:v>
                </c:pt>
                <c:pt idx="126">
                  <c:v>2.7474804961261867E-2</c:v>
                </c:pt>
                <c:pt idx="127">
                  <c:v>-0.3306928117583432</c:v>
                </c:pt>
                <c:pt idx="128">
                  <c:v>-0.28935229387517225</c:v>
                </c:pt>
                <c:pt idx="129">
                  <c:v>-1.2959308652188639E-2</c:v>
                </c:pt>
                <c:pt idx="130">
                  <c:v>-0.67766753140556801</c:v>
                </c:pt>
                <c:pt idx="131">
                  <c:v>-0.24039755638447602</c:v>
                </c:pt>
                <c:pt idx="132">
                  <c:v>0.25677423230510321</c:v>
                </c:pt>
                <c:pt idx="133">
                  <c:v>1.0739931207022586</c:v>
                </c:pt>
                <c:pt idx="134">
                  <c:v>-6.1333640937760947E-2</c:v>
                </c:pt>
                <c:pt idx="135">
                  <c:v>0.71568968756248452</c:v>
                </c:pt>
                <c:pt idx="136">
                  <c:v>0.223813104042204</c:v>
                </c:pt>
                <c:pt idx="137">
                  <c:v>-3.5149205050560184E-2</c:v>
                </c:pt>
                <c:pt idx="138">
                  <c:v>-0.44855171152383733</c:v>
                </c:pt>
                <c:pt idx="139">
                  <c:v>-0.73287056788724314</c:v>
                </c:pt>
                <c:pt idx="140">
                  <c:v>0.27296260153099894</c:v>
                </c:pt>
                <c:pt idx="141">
                  <c:v>0.37134253360721026</c:v>
                </c:pt>
                <c:pt idx="142">
                  <c:v>-8.4362403872365377E-2</c:v>
                </c:pt>
                <c:pt idx="143">
                  <c:v>0.13225590784435326</c:v>
                </c:pt>
                <c:pt idx="144">
                  <c:v>0.67040679626937738</c:v>
                </c:pt>
                <c:pt idx="145">
                  <c:v>0.55747643093866017</c:v>
                </c:pt>
                <c:pt idx="146">
                  <c:v>0.16252087166062701</c:v>
                </c:pt>
                <c:pt idx="147">
                  <c:v>-0.55347731288289381</c:v>
                </c:pt>
                <c:pt idx="148">
                  <c:v>0.39097126015135508</c:v>
                </c:pt>
                <c:pt idx="149">
                  <c:v>0.21887350672029093</c:v>
                </c:pt>
                <c:pt idx="150">
                  <c:v>-0.25137381787932433</c:v>
                </c:pt>
                <c:pt idx="151">
                  <c:v>-0.2242152003235951</c:v>
                </c:pt>
                <c:pt idx="152">
                  <c:v>0.96352576793644218</c:v>
                </c:pt>
                <c:pt idx="153">
                  <c:v>-0.22183138985434248</c:v>
                </c:pt>
                <c:pt idx="154">
                  <c:v>1.3792041052369743</c:v>
                </c:pt>
                <c:pt idx="155">
                  <c:v>0.36625828655922099</c:v>
                </c:pt>
                <c:pt idx="156">
                  <c:v>0.3450030365056822</c:v>
                </c:pt>
                <c:pt idx="157">
                  <c:v>-0.17000251263145216</c:v>
                </c:pt>
                <c:pt idx="158">
                  <c:v>-0.12156604349036293</c:v>
                </c:pt>
                <c:pt idx="159">
                  <c:v>-0.2075264550574687</c:v>
                </c:pt>
                <c:pt idx="160">
                  <c:v>-1.2369124875261139</c:v>
                </c:pt>
                <c:pt idx="161">
                  <c:v>-0.65435332089577081</c:v>
                </c:pt>
                <c:pt idx="162">
                  <c:v>0.11351710608843035</c:v>
                </c:pt>
                <c:pt idx="163">
                  <c:v>-0.37939665463047056</c:v>
                </c:pt>
                <c:pt idx="164">
                  <c:v>0.53028132611761691</c:v>
                </c:pt>
                <c:pt idx="165">
                  <c:v>-0.27498652603837215</c:v>
                </c:pt>
                <c:pt idx="166">
                  <c:v>-0.31028282518400196</c:v>
                </c:pt>
                <c:pt idx="167">
                  <c:v>-0.65293799679909625</c:v>
                </c:pt>
                <c:pt idx="168">
                  <c:v>-0.68115164597455369</c:v>
                </c:pt>
                <c:pt idx="169">
                  <c:v>0.42786625981810289</c:v>
                </c:pt>
                <c:pt idx="170">
                  <c:v>0.66007064085130551</c:v>
                </c:pt>
                <c:pt idx="171">
                  <c:v>-0.16794782568630851</c:v>
                </c:pt>
                <c:pt idx="172">
                  <c:v>0.21287324870768032</c:v>
                </c:pt>
                <c:pt idx="173">
                  <c:v>1.5375537523527214</c:v>
                </c:pt>
                <c:pt idx="174">
                  <c:v>-0.73279573521804586</c:v>
                </c:pt>
                <c:pt idx="175">
                  <c:v>0.45712308780927735</c:v>
                </c:pt>
                <c:pt idx="176">
                  <c:v>-0.44120596927323774</c:v>
                </c:pt>
                <c:pt idx="177">
                  <c:v>-1.1580895372950497</c:v>
                </c:pt>
                <c:pt idx="178">
                  <c:v>6.8311119228267714E-2</c:v>
                </c:pt>
                <c:pt idx="179">
                  <c:v>0.57535854299396938</c:v>
                </c:pt>
                <c:pt idx="180">
                  <c:v>0.80987789188383985</c:v>
                </c:pt>
                <c:pt idx="181">
                  <c:v>-0.57657533547691564</c:v>
                </c:pt>
                <c:pt idx="182">
                  <c:v>0.53310498694668418</c:v>
                </c:pt>
                <c:pt idx="183">
                  <c:v>0.54037232539989688</c:v>
                </c:pt>
                <c:pt idx="184">
                  <c:v>-0.88401400019031584</c:v>
                </c:pt>
                <c:pt idx="185">
                  <c:v>1.2109726316722718</c:v>
                </c:pt>
                <c:pt idx="186">
                  <c:v>-0.58525791883928946</c:v>
                </c:pt>
                <c:pt idx="187">
                  <c:v>-1.3566631529817617</c:v>
                </c:pt>
                <c:pt idx="188">
                  <c:v>0.15150672449540892</c:v>
                </c:pt>
                <c:pt idx="189">
                  <c:v>-1.2870393319577076</c:v>
                </c:pt>
                <c:pt idx="190">
                  <c:v>-0.71215760092046132</c:v>
                </c:pt>
                <c:pt idx="191">
                  <c:v>-1.5872117601713498</c:v>
                </c:pt>
                <c:pt idx="192">
                  <c:v>-0.39318552725711697</c:v>
                </c:pt>
                <c:pt idx="193">
                  <c:v>0.37737176258526262</c:v>
                </c:pt>
                <c:pt idx="194">
                  <c:v>-0.43367089850280038</c:v>
                </c:pt>
                <c:pt idx="195">
                  <c:v>-0.16798801986185907</c:v>
                </c:pt>
                <c:pt idx="196">
                  <c:v>0.69039971268701272</c:v>
                </c:pt>
                <c:pt idx="197">
                  <c:v>-0.99113847898104623</c:v>
                </c:pt>
                <c:pt idx="198">
                  <c:v>-0.71669533941669172</c:v>
                </c:pt>
                <c:pt idx="199">
                  <c:v>1.5160709470926026</c:v>
                </c:pt>
              </c:numCache>
            </c:numRef>
          </c:yVal>
          <c:smooth val="0"/>
          <c:extLst>
            <c:ext xmlns:c16="http://schemas.microsoft.com/office/drawing/2014/chart" uri="{C3380CC4-5D6E-409C-BE32-E72D297353CC}">
              <c16:uniqueId val="{00000000-6819-1441-84C1-7DEE5369071C}"/>
            </c:ext>
          </c:extLst>
        </c:ser>
        <c:dLbls>
          <c:showLegendKey val="0"/>
          <c:showVal val="0"/>
          <c:showCatName val="0"/>
          <c:showSerName val="0"/>
          <c:showPercent val="0"/>
          <c:showBubbleSize val="0"/>
        </c:dLbls>
        <c:axId val="415160735"/>
        <c:axId val="415159775"/>
      </c:scatterChart>
      <c:valAx>
        <c:axId val="415160735"/>
        <c:scaling>
          <c:orientation val="minMax"/>
        </c:scaling>
        <c:delete val="0"/>
        <c:axPos val="b"/>
        <c:title>
          <c:tx>
            <c:rich>
              <a:bodyPr/>
              <a:lstStyle/>
              <a:p>
                <a:pPr>
                  <a:defRPr/>
                </a:pPr>
                <a:r>
                  <a:rPr lang="en-AU"/>
                  <a:t>Order_Fulfillment</a:t>
                </a:r>
              </a:p>
            </c:rich>
          </c:tx>
          <c:overlay val="0"/>
        </c:title>
        <c:numFmt formatCode="General" sourceLinked="1"/>
        <c:majorTickMark val="out"/>
        <c:minorTickMark val="none"/>
        <c:tickLblPos val="nextTo"/>
        <c:crossAx val="415159775"/>
        <c:crosses val="autoZero"/>
        <c:crossBetween val="midCat"/>
      </c:valAx>
      <c:valAx>
        <c:axId val="415159775"/>
        <c:scaling>
          <c:orientation val="minMax"/>
        </c:scaling>
        <c:delete val="0"/>
        <c:axPos val="l"/>
        <c:title>
          <c:tx>
            <c:rich>
              <a:bodyPr/>
              <a:lstStyle/>
              <a:p>
                <a:pPr>
                  <a:defRPr/>
                </a:pPr>
                <a:r>
                  <a:rPr lang="en-AU"/>
                  <a:t>Residuals</a:t>
                </a:r>
              </a:p>
            </c:rich>
          </c:tx>
          <c:overlay val="0"/>
        </c:title>
        <c:numFmt formatCode="General" sourceLinked="1"/>
        <c:majorTickMark val="out"/>
        <c:minorTickMark val="none"/>
        <c:tickLblPos val="nextTo"/>
        <c:crossAx val="415160735"/>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AU"/>
              <a:t>Shipping_Cost  Residual Plot</a:t>
            </a:r>
          </a:p>
        </c:rich>
      </c:tx>
      <c:overlay val="0"/>
    </c:title>
    <c:autoTitleDeleted val="0"/>
    <c:plotArea>
      <c:layout/>
      <c:scatterChart>
        <c:scatterStyle val="lineMarker"/>
        <c:varyColors val="0"/>
        <c:ser>
          <c:idx val="0"/>
          <c:order val="0"/>
          <c:spPr>
            <a:ln w="19050">
              <a:noFill/>
            </a:ln>
          </c:spPr>
          <c:xVal>
            <c:strRef>
              <c:f>'[1]TASK1.(C)Regression Model'!$H$4:$H$203</c:f>
              <c:strCache>
                <c:ptCount val="200"/>
                <c:pt idx="0">
                  <c:v>5.8</c:v>
                </c:pt>
                <c:pt idx="1">
                  <c:v>4.2</c:v>
                </c:pt>
                <c:pt idx="2">
                  <c:v>5</c:v>
                </c:pt>
                <c:pt idx="3">
                  <c:v>4</c:v>
                </c:pt>
                <c:pt idx="4">
                  <c:v>7.5</c:v>
                </c:pt>
                <c:pt idx="5">
                  <c:v>4</c:v>
                </c:pt>
                <c:pt idx="6">
                  <c:v>6.9</c:v>
                </c:pt>
                <c:pt idx="7">
                  <c:v>6</c:v>
                </c:pt>
                <c:pt idx="8">
                  <c:v>5.5</c:v>
                </c:pt>
                <c:pt idx="9">
                  <c:v>4</c:v>
                </c:pt>
                <c:pt idx="10">
                  <c:v>6.5</c:v>
                </c:pt>
                <c:pt idx="11">
                  <c:v>5.4</c:v>
                </c:pt>
                <c:pt idx="12">
                  <c:v>5.7</c:v>
                </c:pt>
                <c:pt idx="13">
                  <c:v>6.1</c:v>
                </c:pt>
                <c:pt idx="14">
                  <c:v>5.6</c:v>
                </c:pt>
                <c:pt idx="15">
                  <c:v>5</c:v>
                </c:pt>
                <c:pt idx="16">
                  <c:v>3.3</c:v>
                </c:pt>
                <c:pt idx="17">
                  <c:v>5.8</c:v>
                </c:pt>
                <c:pt idx="18">
                  <c:v>4.5</c:v>
                </c:pt>
                <c:pt idx="19">
                  <c:v>4.5</c:v>
                </c:pt>
                <c:pt idx="20">
                  <c:v>6.9</c:v>
                </c:pt>
                <c:pt idx="21">
                  <c:v>4</c:v>
                </c:pt>
                <c:pt idx="22">
                  <c:v>4.8</c:v>
                </c:pt>
                <c:pt idx="23">
                  <c:v>6.6</c:v>
                </c:pt>
                <c:pt idx="24">
                  <c:v>7.2</c:v>
                </c:pt>
                <c:pt idx="25">
                  <c:v>7.6</c:v>
                </c:pt>
                <c:pt idx="26">
                  <c:v>3.4</c:v>
                </c:pt>
                <c:pt idx="27">
                  <c:v>3.1</c:v>
                </c:pt>
                <c:pt idx="28">
                  <c:v>5.7</c:v>
                </c:pt>
                <c:pt idx="29">
                  <c:v>5.8</c:v>
                </c:pt>
                <c:pt idx="30">
                  <c:v>5.4</c:v>
                </c:pt>
                <c:pt idx="31">
                  <c:v>5.5</c:v>
                </c:pt>
                <c:pt idx="32">
                  <c:v>4</c:v>
                </c:pt>
                <c:pt idx="33">
                  <c:v>6.4</c:v>
                </c:pt>
                <c:pt idx="34">
                  <c:v>6</c:v>
                </c:pt>
                <c:pt idx="35">
                  <c:v>5.8</c:v>
                </c:pt>
                <c:pt idx="36">
                  <c:v>6.9</c:v>
                </c:pt>
                <c:pt idx="37">
                  <c:v>6.9</c:v>
                </c:pt>
                <c:pt idx="38">
                  <c:v>5.6</c:v>
                </c:pt>
                <c:pt idx="39">
                  <c:v>5.1</c:v>
                </c:pt>
                <c:pt idx="40">
                  <c:v>6.3</c:v>
                </c:pt>
                <c:pt idx="41">
                  <c:v>5.5</c:v>
                </c:pt>
                <c:pt idx="42">
                  <c:v>6.6</c:v>
                </c:pt>
                <c:pt idx="43">
                  <c:v>4.2</c:v>
                </c:pt>
                <c:pt idx="44">
                  <c:v>4.4</c:v>
                </c:pt>
                <c:pt idx="45">
                  <c:v>4.1</c:v>
                </c:pt>
                <c:pt idx="46">
                  <c:v>4.9</c:v>
                </c:pt>
                <c:pt idx="47">
                  <c:v>5.7</c:v>
                </c:pt>
                <c:pt idx="48">
                  <c:v>5.9</c:v>
                </c:pt>
                <c:pt idx="49">
                  <c:v>5.4</c:v>
                </c:pt>
                <c:pt idx="50">
                  <c:v>8.7</c:v>
                </c:pt>
                <c:pt idx="51">
                  <c:v>4</c:v>
                </c:pt>
                <c:pt idx="52">
                  <c:v>6.3</c:v>
                </c:pt>
                <c:pt idx="53">
                  <c:v>7</c:v>
                </c:pt>
                <c:pt idx="54">
                  <c:v>4.2</c:v>
                </c:pt>
                <c:pt idx="55">
                  <c:v>5.2</c:v>
                </c:pt>
                <c:pt idx="56">
                  <c:v>6</c:v>
                </c:pt>
                <c:pt idx="57">
                  <c:v>5.2</c:v>
                </c:pt>
                <c:pt idx="58">
                  <c:v>6.8</c:v>
                </c:pt>
                <c:pt idx="59">
                  <c:v>6.8</c:v>
                </c:pt>
                <c:pt idx="60">
                  <c:v>4.1</c:v>
                </c:pt>
                <c:pt idx="61">
                  <c:v>7.1</c:v>
                </c:pt>
                <c:pt idx="62">
                  <c:v>4.6</c:v>
                </c:pt>
                <c:pt idx="63">
                  <c:v>5.8</c:v>
                </c:pt>
                <c:pt idx="64">
                  <c:v>6.2</c:v>
                </c:pt>
                <c:pt idx="65">
                  <c:v>6.2</c:v>
                </c:pt>
                <c:pt idx="66">
                  <c:v>7.2</c:v>
                </c:pt>
                <c:pt idx="67">
                  <c:v>4</c:v>
                </c:pt>
                <c:pt idx="68">
                  <c:v>5.3</c:v>
                </c:pt>
                <c:pt idx="69">
                  <c:v>7.4</c:v>
                </c:pt>
                <c:pt idx="70">
                  <c:v>5.6</c:v>
                </c:pt>
                <c:pt idx="71">
                  <c:v>3.3</c:v>
                </c:pt>
                <c:pt idx="72">
                  <c:v>6.3</c:v>
                </c:pt>
                <c:pt idx="73">
                  <c:v>5.1</c:v>
                </c:pt>
                <c:pt idx="74">
                  <c:v>5.1</c:v>
                </c:pt>
                <c:pt idx="75">
                  <c:v>5.3</c:v>
                </c:pt>
                <c:pt idx="76">
                  <c:v>5.4</c:v>
                </c:pt>
                <c:pt idx="77">
                  <c:v>7.6</c:v>
                </c:pt>
                <c:pt idx="78">
                  <c:v>3.7</c:v>
                </c:pt>
                <c:pt idx="79">
                  <c:v>6.3</c:v>
                </c:pt>
                <c:pt idx="80">
                  <c:v>4.3</c:v>
                </c:pt>
                <c:pt idx="81">
                  <c:v>3.9</c:v>
                </c:pt>
                <c:pt idx="82">
                  <c:v>4.7</c:v>
                </c:pt>
                <c:pt idx="83">
                  <c:v>3.6</c:v>
                </c:pt>
                <c:pt idx="84">
                  <c:v>4.2</c:v>
                </c:pt>
                <c:pt idx="85">
                  <c:v>4.7</c:v>
                </c:pt>
                <c:pt idx="86">
                  <c:v>4.9</c:v>
                </c:pt>
                <c:pt idx="87">
                  <c:v>5.3</c:v>
                </c:pt>
                <c:pt idx="88">
                  <c:v>5.9</c:v>
                </c:pt>
                <c:pt idx="89">
                  <c:v>5.5</c:v>
                </c:pt>
                <c:pt idx="90">
                  <c:v>6.1</c:v>
                </c:pt>
                <c:pt idx="91">
                  <c:v>5.2</c:v>
                </c:pt>
                <c:pt idx="92">
                  <c:v>6.1</c:v>
                </c:pt>
                <c:pt idx="93">
                  <c:v>7.2</c:v>
                </c:pt>
                <c:pt idx="94">
                  <c:v>5.5</c:v>
                </c:pt>
                <c:pt idx="95">
                  <c:v>4.8</c:v>
                </c:pt>
                <c:pt idx="96">
                  <c:v>5.3</c:v>
                </c:pt>
                <c:pt idx="97">
                  <c:v>4.7</c:v>
                </c:pt>
                <c:pt idx="98">
                  <c:v>5.8</c:v>
                </c:pt>
                <c:pt idx="99">
                  <c:v>6.1</c:v>
                </c:pt>
                <c:pt idx="100">
                  <c:v>6.3</c:v>
                </c:pt>
                <c:pt idx="101">
                  <c:v>4.7</c:v>
                </c:pt>
                <c:pt idx="102">
                  <c:v>5.7</c:v>
                </c:pt>
                <c:pt idx="103">
                  <c:v>5.1</c:v>
                </c:pt>
                <c:pt idx="104">
                  <c:v>4.7</c:v>
                </c:pt>
                <c:pt idx="105">
                  <c:v>4.6</c:v>
                </c:pt>
                <c:pt idx="106">
                  <c:v>3.5</c:v>
                </c:pt>
                <c:pt idx="107">
                  <c:v>5.8</c:v>
                </c:pt>
                <c:pt idx="108">
                  <c:v>4.8</c:v>
                </c:pt>
                <c:pt idx="109">
                  <c:v>4.6</c:v>
                </c:pt>
                <c:pt idx="110">
                  <c:v>3.4</c:v>
                </c:pt>
                <c:pt idx="111">
                  <c:v>6.1</c:v>
                </c:pt>
                <c:pt idx="112">
                  <c:v>5</c:v>
                </c:pt>
                <c:pt idx="113">
                  <c:v>3.8</c:v>
                </c:pt>
                <c:pt idx="114">
                  <c:v>6.7</c:v>
                </c:pt>
                <c:pt idx="115">
                  <c:v>6.7</c:v>
                </c:pt>
                <c:pt idx="116">
                  <c:v>6.4</c:v>
                </c:pt>
                <c:pt idx="117">
                  <c:v>5.6</c:v>
                </c:pt>
                <c:pt idx="118">
                  <c:v>7</c:v>
                </c:pt>
                <c:pt idx="119">
                  <c:v>2.6</c:v>
                </c:pt>
                <c:pt idx="120">
                  <c:v>7.7</c:v>
                </c:pt>
                <c:pt idx="121">
                  <c:v>4.1</c:v>
                </c:pt>
                <c:pt idx="122">
                  <c:v>5.8</c:v>
                </c:pt>
                <c:pt idx="123">
                  <c:v>5.8</c:v>
                </c:pt>
                <c:pt idx="124">
                  <c:v>3.7</c:v>
                </c:pt>
                <c:pt idx="125">
                  <c:v>5.4</c:v>
                </c:pt>
                <c:pt idx="126">
                  <c:v>6.6</c:v>
                </c:pt>
                <c:pt idx="127">
                  <c:v>5.3</c:v>
                </c:pt>
                <c:pt idx="128">
                  <c:v>5.9</c:v>
                </c:pt>
                <c:pt idx="129">
                  <c:v>4.3</c:v>
                </c:pt>
                <c:pt idx="130">
                  <c:v>2.6</c:v>
                </c:pt>
                <c:pt idx="131">
                  <c:v>4.4</c:v>
                </c:pt>
                <c:pt idx="132">
                  <c:v>6.2</c:v>
                </c:pt>
                <c:pt idx="133">
                  <c:v>3.7</c:v>
                </c:pt>
                <c:pt idx="134">
                  <c:v>5.3</c:v>
                </c:pt>
                <c:pt idx="135">
                  <c:v>5.1</c:v>
                </c:pt>
                <c:pt idx="136">
                  <c:v>6.6</c:v>
                </c:pt>
                <c:pt idx="137">
                  <c:v>4.9</c:v>
                </c:pt>
                <c:pt idx="138">
                  <c:v>6.6</c:v>
                </c:pt>
                <c:pt idx="139">
                  <c:v>3.9</c:v>
                </c:pt>
                <c:pt idx="140">
                  <c:v>6.4</c:v>
                </c:pt>
                <c:pt idx="141">
                  <c:v>7.7</c:v>
                </c:pt>
                <c:pt idx="142">
                  <c:v>5.4</c:v>
                </c:pt>
                <c:pt idx="143">
                  <c:v>4.4</c:v>
                </c:pt>
                <c:pt idx="144">
                  <c:v>6.9</c:v>
                </c:pt>
                <c:pt idx="145">
                  <c:v>6.7</c:v>
                </c:pt>
                <c:pt idx="146">
                  <c:v>3.2</c:v>
                </c:pt>
                <c:pt idx="147">
                  <c:v>5.3</c:v>
                </c:pt>
                <c:pt idx="148">
                  <c:v>3.7</c:v>
                </c:pt>
                <c:pt idx="149">
                  <c:v>5.5</c:v>
                </c:pt>
                <c:pt idx="150">
                  <c:v>4.1</c:v>
                </c:pt>
                <c:pt idx="151">
                  <c:v>7.7</c:v>
                </c:pt>
                <c:pt idx="152">
                  <c:v>5.5</c:v>
                </c:pt>
                <c:pt idx="153">
                  <c:v>3.6</c:v>
                </c:pt>
                <c:pt idx="154">
                  <c:v>8.1</c:v>
                </c:pt>
                <c:pt idx="155">
                  <c:v>7</c:v>
                </c:pt>
                <c:pt idx="156">
                  <c:v>3.2</c:v>
                </c:pt>
                <c:pt idx="157">
                  <c:v>5.9</c:v>
                </c:pt>
                <c:pt idx="158">
                  <c:v>4.9</c:v>
                </c:pt>
                <c:pt idx="159">
                  <c:v>4.5</c:v>
                </c:pt>
                <c:pt idx="160">
                  <c:v>5.8</c:v>
                </c:pt>
                <c:pt idx="161">
                  <c:v>5.6</c:v>
                </c:pt>
                <c:pt idx="162">
                  <c:v>6</c:v>
                </c:pt>
                <c:pt idx="163">
                  <c:v>6.9</c:v>
                </c:pt>
                <c:pt idx="164">
                  <c:v>4.8</c:v>
                </c:pt>
                <c:pt idx="165">
                  <c:v>4.2</c:v>
                </c:pt>
                <c:pt idx="166">
                  <c:v>4.7</c:v>
                </c:pt>
                <c:pt idx="167">
                  <c:v>6.6</c:v>
                </c:pt>
                <c:pt idx="168">
                  <c:v>2.6</c:v>
                </c:pt>
                <c:pt idx="169">
                  <c:v>5.5</c:v>
                </c:pt>
                <c:pt idx="170">
                  <c:v>5.3</c:v>
                </c:pt>
                <c:pt idx="171">
                  <c:v>6.2</c:v>
                </c:pt>
                <c:pt idx="172">
                  <c:v>5.9</c:v>
                </c:pt>
                <c:pt idx="173">
                  <c:v>6</c:v>
                </c:pt>
                <c:pt idx="174">
                  <c:v>4</c:v>
                </c:pt>
                <c:pt idx="175">
                  <c:v>4.3</c:v>
                </c:pt>
                <c:pt idx="176">
                  <c:v>3</c:v>
                </c:pt>
                <c:pt idx="177">
                  <c:v>6.1</c:v>
                </c:pt>
                <c:pt idx="178">
                  <c:v>5.8</c:v>
                </c:pt>
                <c:pt idx="179">
                  <c:v>7</c:v>
                </c:pt>
                <c:pt idx="180">
                  <c:v>4.8</c:v>
                </c:pt>
                <c:pt idx="181">
                  <c:v>6.9</c:v>
                </c:pt>
                <c:pt idx="182">
                  <c:v>3.9</c:v>
                </c:pt>
                <c:pt idx="183">
                  <c:v>5.4</c:v>
                </c:pt>
                <c:pt idx="184">
                  <c:v>5.7</c:v>
                </c:pt>
                <c:pt idx="185">
                  <c:v>4.8</c:v>
                </c:pt>
                <c:pt idx="186">
                  <c:v>6.3</c:v>
                </c:pt>
                <c:pt idx="187">
                  <c:v>6.8</c:v>
                </c:pt>
                <c:pt idx="188">
                  <c:v>4.3</c:v>
                </c:pt>
                <c:pt idx="189">
                  <c:v>5.8</c:v>
                </c:pt>
                <c:pt idx="190">
                  <c:v>4.1</c:v>
                </c:pt>
                <c:pt idx="191">
                  <c:v>5.2</c:v>
                </c:pt>
                <c:pt idx="192">
                  <c:v>6.2</c:v>
                </c:pt>
                <c:pt idx="193">
                  <c:v>4.2</c:v>
                </c:pt>
                <c:pt idx="194">
                  <c:v>4.9</c:v>
                </c:pt>
                <c:pt idx="195">
                  <c:v>6.1</c:v>
                </c:pt>
                <c:pt idx="196">
                  <c:v>5</c:v>
                </c:pt>
                <c:pt idx="197">
                  <c:v>6.5</c:v>
                </c:pt>
                <c:pt idx="198">
                  <c:v>4.1</c:v>
                </c:pt>
                <c:pt idx="199">
                  <c:v>6.7</c:v>
                </c:pt>
              </c:strCache>
            </c:strRef>
          </c:xVal>
          <c:yVal>
            <c:numRef>
              <c:f>'[1]TASK1.(C)Regression Model'!$P$34:$P$233</c:f>
              <c:numCache>
                <c:formatCode>General</c:formatCode>
                <c:ptCount val="200"/>
                <c:pt idx="0">
                  <c:v>-0.37038621669443827</c:v>
                </c:pt>
                <c:pt idx="1">
                  <c:v>0.25989198927903345</c:v>
                </c:pt>
                <c:pt idx="2">
                  <c:v>-0.91498017363645268</c:v>
                </c:pt>
                <c:pt idx="3">
                  <c:v>-5.4870814190794093E-2</c:v>
                </c:pt>
                <c:pt idx="4">
                  <c:v>-0.24167919766589208</c:v>
                </c:pt>
                <c:pt idx="5">
                  <c:v>0.23909385043525866</c:v>
                </c:pt>
                <c:pt idx="6">
                  <c:v>-0.13609383268393138</c:v>
                </c:pt>
                <c:pt idx="7">
                  <c:v>-0.32883527385250666</c:v>
                </c:pt>
                <c:pt idx="8">
                  <c:v>-1.9864860987160604</c:v>
                </c:pt>
                <c:pt idx="9">
                  <c:v>-9.6248599928761891E-2</c:v>
                </c:pt>
                <c:pt idx="10">
                  <c:v>0.60148145765072947</c:v>
                </c:pt>
                <c:pt idx="11">
                  <c:v>-0.16198298018888835</c:v>
                </c:pt>
                <c:pt idx="12">
                  <c:v>1.6779730938458517</c:v>
                </c:pt>
                <c:pt idx="13">
                  <c:v>0.20734132455797472</c:v>
                </c:pt>
                <c:pt idx="14">
                  <c:v>-1.5800368967648204</c:v>
                </c:pt>
                <c:pt idx="15">
                  <c:v>1.3311635131809165</c:v>
                </c:pt>
                <c:pt idx="16">
                  <c:v>-2.5822616909045042</c:v>
                </c:pt>
                <c:pt idx="17">
                  <c:v>1.2258862578171055</c:v>
                </c:pt>
                <c:pt idx="18">
                  <c:v>-0.70466849850658342</c:v>
                </c:pt>
                <c:pt idx="19">
                  <c:v>1.0962687383746132</c:v>
                </c:pt>
                <c:pt idx="20">
                  <c:v>0.93484421409227103</c:v>
                </c:pt>
                <c:pt idx="21">
                  <c:v>-0.56380506005183406</c:v>
                </c:pt>
                <c:pt idx="22">
                  <c:v>-2.3065201317057777</c:v>
                </c:pt>
                <c:pt idx="23">
                  <c:v>0.18316202545630844</c:v>
                </c:pt>
                <c:pt idx="24">
                  <c:v>-0.44716387036666561</c:v>
                </c:pt>
                <c:pt idx="25">
                  <c:v>1.0723020192899053</c:v>
                </c:pt>
                <c:pt idx="26">
                  <c:v>1.7401409632602256</c:v>
                </c:pt>
                <c:pt idx="27">
                  <c:v>4.3411474827692587E-4</c:v>
                </c:pt>
                <c:pt idx="28">
                  <c:v>-0.39247842572796365</c:v>
                </c:pt>
                <c:pt idx="29">
                  <c:v>-0.14023086212362479</c:v>
                </c:pt>
                <c:pt idx="30">
                  <c:v>-1.2146084397673729</c:v>
                </c:pt>
                <c:pt idx="31">
                  <c:v>0.34997985738366211</c:v>
                </c:pt>
                <c:pt idx="32">
                  <c:v>1.0802701898689424</c:v>
                </c:pt>
                <c:pt idx="33">
                  <c:v>-7.7735168959922163E-2</c:v>
                </c:pt>
                <c:pt idx="34">
                  <c:v>0.18307839246448765</c:v>
                </c:pt>
                <c:pt idx="35">
                  <c:v>0.18767683827241477</c:v>
                </c:pt>
                <c:pt idx="36">
                  <c:v>-2.1390138995425172</c:v>
                </c:pt>
                <c:pt idx="37">
                  <c:v>-0.28510848391488608</c:v>
                </c:pt>
                <c:pt idx="38">
                  <c:v>1.3528030228033607</c:v>
                </c:pt>
                <c:pt idx="39">
                  <c:v>-0.12229565548785004</c:v>
                </c:pt>
                <c:pt idx="40">
                  <c:v>-1.3998690174954476E-3</c:v>
                </c:pt>
                <c:pt idx="41">
                  <c:v>0.20241824347929871</c:v>
                </c:pt>
                <c:pt idx="42">
                  <c:v>-0.89434648532091643</c:v>
                </c:pt>
                <c:pt idx="43">
                  <c:v>-1.1301354310012215</c:v>
                </c:pt>
                <c:pt idx="44">
                  <c:v>1.8790700149288107</c:v>
                </c:pt>
                <c:pt idx="45">
                  <c:v>0.38973922345827994</c:v>
                </c:pt>
                <c:pt idx="46">
                  <c:v>-1.8195550169285557</c:v>
                </c:pt>
                <c:pt idx="47">
                  <c:v>1.0599869249164851</c:v>
                </c:pt>
                <c:pt idx="48">
                  <c:v>0.77238111778477503</c:v>
                </c:pt>
                <c:pt idx="49">
                  <c:v>0.15236937834527531</c:v>
                </c:pt>
                <c:pt idx="50">
                  <c:v>3.5352408882358688E-2</c:v>
                </c:pt>
                <c:pt idx="51">
                  <c:v>0.29174391880312278</c:v>
                </c:pt>
                <c:pt idx="52">
                  <c:v>-1.5276796048912864</c:v>
                </c:pt>
                <c:pt idx="53">
                  <c:v>1.0439977142975163</c:v>
                </c:pt>
                <c:pt idx="54">
                  <c:v>0.7910704647394553</c:v>
                </c:pt>
                <c:pt idx="55">
                  <c:v>-1.4723929569155914E-2</c:v>
                </c:pt>
                <c:pt idx="56">
                  <c:v>0.41241486303857045</c:v>
                </c:pt>
                <c:pt idx="57">
                  <c:v>0.85739128349653448</c:v>
                </c:pt>
                <c:pt idx="58">
                  <c:v>0.71905039208138177</c:v>
                </c:pt>
                <c:pt idx="59">
                  <c:v>-0.42838083384358505</c:v>
                </c:pt>
                <c:pt idx="60">
                  <c:v>0.79896661656778001</c:v>
                </c:pt>
                <c:pt idx="61">
                  <c:v>-1.5358257307530536</c:v>
                </c:pt>
                <c:pt idx="62">
                  <c:v>-0.23073332312286254</c:v>
                </c:pt>
                <c:pt idx="63">
                  <c:v>0.68942009548420202</c:v>
                </c:pt>
                <c:pt idx="64">
                  <c:v>0.14079251262068304</c:v>
                </c:pt>
                <c:pt idx="65">
                  <c:v>0.68901729382857013</c:v>
                </c:pt>
                <c:pt idx="66">
                  <c:v>0.37367956561897664</c:v>
                </c:pt>
                <c:pt idx="67">
                  <c:v>-0.75691138226540922</c:v>
                </c:pt>
                <c:pt idx="68">
                  <c:v>-4.8727258443513222E-2</c:v>
                </c:pt>
                <c:pt idx="69">
                  <c:v>0.25286562032344229</c:v>
                </c:pt>
                <c:pt idx="70">
                  <c:v>-1.3519480930187129</c:v>
                </c:pt>
                <c:pt idx="71">
                  <c:v>0.16908202641081438</c:v>
                </c:pt>
                <c:pt idx="72">
                  <c:v>-0.64857541878250657</c:v>
                </c:pt>
                <c:pt idx="73">
                  <c:v>0.64074456393825585</c:v>
                </c:pt>
                <c:pt idx="74">
                  <c:v>0.61000182690954929</c:v>
                </c:pt>
                <c:pt idx="75">
                  <c:v>8.6191043295631431E-2</c:v>
                </c:pt>
                <c:pt idx="76">
                  <c:v>1.1991464558704177</c:v>
                </c:pt>
                <c:pt idx="77">
                  <c:v>-0.73968782263720101</c:v>
                </c:pt>
                <c:pt idx="78">
                  <c:v>-0.44162627460429249</c:v>
                </c:pt>
                <c:pt idx="79">
                  <c:v>-1.076857290117589</c:v>
                </c:pt>
                <c:pt idx="80">
                  <c:v>0.10918699060090731</c:v>
                </c:pt>
                <c:pt idx="81">
                  <c:v>1.5292061195426179</c:v>
                </c:pt>
                <c:pt idx="82">
                  <c:v>-1.2463952480875378</c:v>
                </c:pt>
                <c:pt idx="83">
                  <c:v>5.17877203472068E-2</c:v>
                </c:pt>
                <c:pt idx="84">
                  <c:v>-0.60072267219828035</c:v>
                </c:pt>
                <c:pt idx="85">
                  <c:v>-0.16442028355494109</c:v>
                </c:pt>
                <c:pt idx="86">
                  <c:v>0.79131279935534238</c:v>
                </c:pt>
                <c:pt idx="87">
                  <c:v>0.11519802637397802</c:v>
                </c:pt>
                <c:pt idx="88">
                  <c:v>-1.3232977232258349</c:v>
                </c:pt>
                <c:pt idx="89">
                  <c:v>8.0351855799884575E-2</c:v>
                </c:pt>
                <c:pt idx="90">
                  <c:v>-1.395946134596505</c:v>
                </c:pt>
                <c:pt idx="91">
                  <c:v>-0.10315015003830652</c:v>
                </c:pt>
                <c:pt idx="92">
                  <c:v>-0.16432671110478658</c:v>
                </c:pt>
                <c:pt idx="93">
                  <c:v>0.12772019790655165</c:v>
                </c:pt>
                <c:pt idx="94">
                  <c:v>-1.0373716827055901</c:v>
                </c:pt>
                <c:pt idx="95">
                  <c:v>0.15584457047240541</c:v>
                </c:pt>
                <c:pt idx="96">
                  <c:v>0.27986716560372926</c:v>
                </c:pt>
                <c:pt idx="97">
                  <c:v>-1.6420268727555225</c:v>
                </c:pt>
                <c:pt idx="98">
                  <c:v>0.21966528498812998</c:v>
                </c:pt>
                <c:pt idx="99">
                  <c:v>1.7052212638020396</c:v>
                </c:pt>
                <c:pt idx="100">
                  <c:v>0.21327747821369059</c:v>
                </c:pt>
                <c:pt idx="101">
                  <c:v>0.97555724998682258</c:v>
                </c:pt>
                <c:pt idx="102">
                  <c:v>0.74175984474962142</c:v>
                </c:pt>
                <c:pt idx="103">
                  <c:v>0.34361460858973736</c:v>
                </c:pt>
                <c:pt idx="104">
                  <c:v>-1.9750640525898664</c:v>
                </c:pt>
                <c:pt idx="105">
                  <c:v>0.99271455150790899</c:v>
                </c:pt>
                <c:pt idx="106">
                  <c:v>-1.2911467280641951</c:v>
                </c:pt>
                <c:pt idx="107">
                  <c:v>0.37580169703519317</c:v>
                </c:pt>
                <c:pt idx="108">
                  <c:v>-3.4937966234014795E-2</c:v>
                </c:pt>
                <c:pt idx="109">
                  <c:v>0.5054164216136261</c:v>
                </c:pt>
                <c:pt idx="110">
                  <c:v>0.9211684549741701</c:v>
                </c:pt>
                <c:pt idx="111">
                  <c:v>-6.0477765988988352E-2</c:v>
                </c:pt>
                <c:pt idx="112">
                  <c:v>3.3788589386331225E-2</c:v>
                </c:pt>
                <c:pt idx="113">
                  <c:v>0.50151986483775879</c:v>
                </c:pt>
                <c:pt idx="114">
                  <c:v>-0.11994367444629539</c:v>
                </c:pt>
                <c:pt idx="115">
                  <c:v>0.6616546282541993</c:v>
                </c:pt>
                <c:pt idx="116">
                  <c:v>0.15230393382040219</c:v>
                </c:pt>
                <c:pt idx="117">
                  <c:v>-0.62362131188532999</c:v>
                </c:pt>
                <c:pt idx="118">
                  <c:v>0.54374183187389491</c:v>
                </c:pt>
                <c:pt idx="119">
                  <c:v>1.0281222523115687</c:v>
                </c:pt>
                <c:pt idx="120">
                  <c:v>0.38955475763024339</c:v>
                </c:pt>
                <c:pt idx="121">
                  <c:v>0.7410430482200745</c:v>
                </c:pt>
                <c:pt idx="122">
                  <c:v>0.63739807769329815</c:v>
                </c:pt>
                <c:pt idx="123">
                  <c:v>0.63847586257634248</c:v>
                </c:pt>
                <c:pt idx="124">
                  <c:v>0.59953911790850434</c:v>
                </c:pt>
                <c:pt idx="125">
                  <c:v>-0.36123715342074547</c:v>
                </c:pt>
                <c:pt idx="126">
                  <c:v>2.7474804961261867E-2</c:v>
                </c:pt>
                <c:pt idx="127">
                  <c:v>-0.3306928117583432</c:v>
                </c:pt>
                <c:pt idx="128">
                  <c:v>-0.28935229387517225</c:v>
                </c:pt>
                <c:pt idx="129">
                  <c:v>-1.2959308652188639E-2</c:v>
                </c:pt>
                <c:pt idx="130">
                  <c:v>-0.67766753140556801</c:v>
                </c:pt>
                <c:pt idx="131">
                  <c:v>-0.24039755638447602</c:v>
                </c:pt>
                <c:pt idx="132">
                  <c:v>0.25677423230510321</c:v>
                </c:pt>
                <c:pt idx="133">
                  <c:v>1.0739931207022586</c:v>
                </c:pt>
                <c:pt idx="134">
                  <c:v>-6.1333640937760947E-2</c:v>
                </c:pt>
                <c:pt idx="135">
                  <c:v>0.71568968756248452</c:v>
                </c:pt>
                <c:pt idx="136">
                  <c:v>0.223813104042204</c:v>
                </c:pt>
                <c:pt idx="137">
                  <c:v>-3.5149205050560184E-2</c:v>
                </c:pt>
                <c:pt idx="138">
                  <c:v>-0.44855171152383733</c:v>
                </c:pt>
                <c:pt idx="139">
                  <c:v>-0.73287056788724314</c:v>
                </c:pt>
                <c:pt idx="140">
                  <c:v>0.27296260153099894</c:v>
                </c:pt>
                <c:pt idx="141">
                  <c:v>0.37134253360721026</c:v>
                </c:pt>
                <c:pt idx="142">
                  <c:v>-8.4362403872365377E-2</c:v>
                </c:pt>
                <c:pt idx="143">
                  <c:v>0.13225590784435326</c:v>
                </c:pt>
                <c:pt idx="144">
                  <c:v>0.67040679626937738</c:v>
                </c:pt>
                <c:pt idx="145">
                  <c:v>0.55747643093866017</c:v>
                </c:pt>
                <c:pt idx="146">
                  <c:v>0.16252087166062701</c:v>
                </c:pt>
                <c:pt idx="147">
                  <c:v>-0.55347731288289381</c:v>
                </c:pt>
                <c:pt idx="148">
                  <c:v>0.39097126015135508</c:v>
                </c:pt>
                <c:pt idx="149">
                  <c:v>0.21887350672029093</c:v>
                </c:pt>
                <c:pt idx="150">
                  <c:v>-0.25137381787932433</c:v>
                </c:pt>
                <c:pt idx="151">
                  <c:v>-0.2242152003235951</c:v>
                </c:pt>
                <c:pt idx="152">
                  <c:v>0.96352576793644218</c:v>
                </c:pt>
                <c:pt idx="153">
                  <c:v>-0.22183138985434248</c:v>
                </c:pt>
                <c:pt idx="154">
                  <c:v>1.3792041052369743</c:v>
                </c:pt>
                <c:pt idx="155">
                  <c:v>0.36625828655922099</c:v>
                </c:pt>
                <c:pt idx="156">
                  <c:v>0.3450030365056822</c:v>
                </c:pt>
                <c:pt idx="157">
                  <c:v>-0.17000251263145216</c:v>
                </c:pt>
                <c:pt idx="158">
                  <c:v>-0.12156604349036293</c:v>
                </c:pt>
                <c:pt idx="159">
                  <c:v>-0.2075264550574687</c:v>
                </c:pt>
                <c:pt idx="160">
                  <c:v>-1.2369124875261139</c:v>
                </c:pt>
                <c:pt idx="161">
                  <c:v>-0.65435332089577081</c:v>
                </c:pt>
                <c:pt idx="162">
                  <c:v>0.11351710608843035</c:v>
                </c:pt>
                <c:pt idx="163">
                  <c:v>-0.37939665463047056</c:v>
                </c:pt>
                <c:pt idx="164">
                  <c:v>0.53028132611761691</c:v>
                </c:pt>
                <c:pt idx="165">
                  <c:v>-0.27498652603837215</c:v>
                </c:pt>
                <c:pt idx="166">
                  <c:v>-0.31028282518400196</c:v>
                </c:pt>
                <c:pt idx="167">
                  <c:v>-0.65293799679909625</c:v>
                </c:pt>
                <c:pt idx="168">
                  <c:v>-0.68115164597455369</c:v>
                </c:pt>
                <c:pt idx="169">
                  <c:v>0.42786625981810289</c:v>
                </c:pt>
                <c:pt idx="170">
                  <c:v>0.66007064085130551</c:v>
                </c:pt>
                <c:pt idx="171">
                  <c:v>-0.16794782568630851</c:v>
                </c:pt>
                <c:pt idx="172">
                  <c:v>0.21287324870768032</c:v>
                </c:pt>
                <c:pt idx="173">
                  <c:v>1.5375537523527214</c:v>
                </c:pt>
                <c:pt idx="174">
                  <c:v>-0.73279573521804586</c:v>
                </c:pt>
                <c:pt idx="175">
                  <c:v>0.45712308780927735</c:v>
                </c:pt>
                <c:pt idx="176">
                  <c:v>-0.44120596927323774</c:v>
                </c:pt>
                <c:pt idx="177">
                  <c:v>-1.1580895372950497</c:v>
                </c:pt>
                <c:pt idx="178">
                  <c:v>6.8311119228267714E-2</c:v>
                </c:pt>
                <c:pt idx="179">
                  <c:v>0.57535854299396938</c:v>
                </c:pt>
                <c:pt idx="180">
                  <c:v>0.80987789188383985</c:v>
                </c:pt>
                <c:pt idx="181">
                  <c:v>-0.57657533547691564</c:v>
                </c:pt>
                <c:pt idx="182">
                  <c:v>0.53310498694668418</c:v>
                </c:pt>
                <c:pt idx="183">
                  <c:v>0.54037232539989688</c:v>
                </c:pt>
                <c:pt idx="184">
                  <c:v>-0.88401400019031584</c:v>
                </c:pt>
                <c:pt idx="185">
                  <c:v>1.2109726316722718</c:v>
                </c:pt>
                <c:pt idx="186">
                  <c:v>-0.58525791883928946</c:v>
                </c:pt>
                <c:pt idx="187">
                  <c:v>-1.3566631529817617</c:v>
                </c:pt>
                <c:pt idx="188">
                  <c:v>0.15150672449540892</c:v>
                </c:pt>
                <c:pt idx="189">
                  <c:v>-1.2870393319577076</c:v>
                </c:pt>
                <c:pt idx="190">
                  <c:v>-0.71215760092046132</c:v>
                </c:pt>
                <c:pt idx="191">
                  <c:v>-1.5872117601713498</c:v>
                </c:pt>
                <c:pt idx="192">
                  <c:v>-0.39318552725711697</c:v>
                </c:pt>
                <c:pt idx="193">
                  <c:v>0.37737176258526262</c:v>
                </c:pt>
                <c:pt idx="194">
                  <c:v>-0.43367089850280038</c:v>
                </c:pt>
                <c:pt idx="195">
                  <c:v>-0.16798801986185907</c:v>
                </c:pt>
                <c:pt idx="196">
                  <c:v>0.69039971268701272</c:v>
                </c:pt>
                <c:pt idx="197">
                  <c:v>-0.99113847898104623</c:v>
                </c:pt>
                <c:pt idx="198">
                  <c:v>-0.71669533941669172</c:v>
                </c:pt>
                <c:pt idx="199">
                  <c:v>1.5160709470926026</c:v>
                </c:pt>
              </c:numCache>
            </c:numRef>
          </c:yVal>
          <c:smooth val="0"/>
          <c:extLst>
            <c:ext xmlns:c16="http://schemas.microsoft.com/office/drawing/2014/chart" uri="{C3380CC4-5D6E-409C-BE32-E72D297353CC}">
              <c16:uniqueId val="{00000000-9388-2644-BEB7-98A1340BBDC5}"/>
            </c:ext>
          </c:extLst>
        </c:ser>
        <c:dLbls>
          <c:showLegendKey val="0"/>
          <c:showVal val="0"/>
          <c:showCatName val="0"/>
          <c:showSerName val="0"/>
          <c:showPercent val="0"/>
          <c:showBubbleSize val="0"/>
        </c:dLbls>
        <c:axId val="414627023"/>
        <c:axId val="414622703"/>
      </c:scatterChart>
      <c:valAx>
        <c:axId val="414627023"/>
        <c:scaling>
          <c:orientation val="minMax"/>
        </c:scaling>
        <c:delete val="0"/>
        <c:axPos val="b"/>
        <c:title>
          <c:tx>
            <c:rich>
              <a:bodyPr/>
              <a:lstStyle/>
              <a:p>
                <a:pPr>
                  <a:defRPr/>
                </a:pPr>
                <a:r>
                  <a:rPr lang="en-AU"/>
                  <a:t>Shipping_Cost</a:t>
                </a:r>
              </a:p>
            </c:rich>
          </c:tx>
          <c:overlay val="0"/>
        </c:title>
        <c:numFmt formatCode="General" sourceLinked="1"/>
        <c:majorTickMark val="out"/>
        <c:minorTickMark val="none"/>
        <c:tickLblPos val="nextTo"/>
        <c:crossAx val="414622703"/>
        <c:crosses val="autoZero"/>
        <c:crossBetween val="midCat"/>
      </c:valAx>
      <c:valAx>
        <c:axId val="414622703"/>
        <c:scaling>
          <c:orientation val="minMax"/>
        </c:scaling>
        <c:delete val="0"/>
        <c:axPos val="l"/>
        <c:title>
          <c:tx>
            <c:rich>
              <a:bodyPr/>
              <a:lstStyle/>
              <a:p>
                <a:pPr>
                  <a:defRPr/>
                </a:pPr>
                <a:r>
                  <a:rPr lang="en-AU"/>
                  <a:t>Residuals</a:t>
                </a:r>
              </a:p>
            </c:rich>
          </c:tx>
          <c:overlay val="0"/>
        </c:title>
        <c:numFmt formatCode="General" sourceLinked="1"/>
        <c:majorTickMark val="out"/>
        <c:minorTickMark val="none"/>
        <c:tickLblPos val="nextTo"/>
        <c:crossAx val="414627023"/>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AU"/>
              <a:t>Normal Probability Plot</a:t>
            </a:r>
          </a:p>
        </c:rich>
      </c:tx>
      <c:overlay val="0"/>
    </c:title>
    <c:autoTitleDeleted val="0"/>
    <c:plotArea>
      <c:layout/>
      <c:scatterChart>
        <c:scatterStyle val="lineMarker"/>
        <c:varyColors val="0"/>
        <c:ser>
          <c:idx val="0"/>
          <c:order val="0"/>
          <c:spPr>
            <a:ln w="19050">
              <a:noFill/>
            </a:ln>
          </c:spPr>
          <c:xVal>
            <c:strRef>
              <c:f>'[1]TASK1.(C)Regression Model'!$S$34:$S$233</c:f>
              <c:strCache>
                <c:ptCount val="200"/>
                <c:pt idx="0">
                  <c:v>0.25</c:v>
                </c:pt>
                <c:pt idx="1">
                  <c:v>0.75</c:v>
                </c:pt>
                <c:pt idx="2">
                  <c:v>1.25</c:v>
                </c:pt>
                <c:pt idx="3">
                  <c:v>1.75</c:v>
                </c:pt>
                <c:pt idx="4">
                  <c:v>2.25</c:v>
                </c:pt>
                <c:pt idx="5">
                  <c:v>2.75</c:v>
                </c:pt>
                <c:pt idx="6">
                  <c:v>3.25</c:v>
                </c:pt>
                <c:pt idx="7">
                  <c:v>3.75</c:v>
                </c:pt>
                <c:pt idx="8">
                  <c:v>4.25</c:v>
                </c:pt>
                <c:pt idx="9">
                  <c:v>4.75</c:v>
                </c:pt>
                <c:pt idx="10">
                  <c:v>5.25</c:v>
                </c:pt>
                <c:pt idx="11">
                  <c:v>5.75</c:v>
                </c:pt>
                <c:pt idx="12">
                  <c:v>6.25</c:v>
                </c:pt>
                <c:pt idx="13">
                  <c:v>6.75</c:v>
                </c:pt>
                <c:pt idx="14">
                  <c:v>7.25</c:v>
                </c:pt>
                <c:pt idx="15">
                  <c:v>7.75</c:v>
                </c:pt>
                <c:pt idx="16">
                  <c:v>8.25</c:v>
                </c:pt>
                <c:pt idx="17">
                  <c:v>8.75</c:v>
                </c:pt>
                <c:pt idx="18">
                  <c:v>9.25</c:v>
                </c:pt>
                <c:pt idx="19">
                  <c:v>9.75</c:v>
                </c:pt>
                <c:pt idx="20">
                  <c:v>10.25</c:v>
                </c:pt>
                <c:pt idx="21">
                  <c:v>10.75</c:v>
                </c:pt>
                <c:pt idx="22">
                  <c:v>11.25</c:v>
                </c:pt>
                <c:pt idx="23">
                  <c:v>11.75</c:v>
                </c:pt>
                <c:pt idx="24">
                  <c:v>12.25</c:v>
                </c:pt>
                <c:pt idx="25">
                  <c:v>12.75</c:v>
                </c:pt>
                <c:pt idx="26">
                  <c:v>13.25</c:v>
                </c:pt>
                <c:pt idx="27">
                  <c:v>13.75</c:v>
                </c:pt>
                <c:pt idx="28">
                  <c:v>14.25</c:v>
                </c:pt>
                <c:pt idx="29">
                  <c:v>14.75</c:v>
                </c:pt>
                <c:pt idx="30">
                  <c:v>15.25</c:v>
                </c:pt>
                <c:pt idx="31">
                  <c:v>15.75</c:v>
                </c:pt>
                <c:pt idx="32">
                  <c:v>16.25</c:v>
                </c:pt>
                <c:pt idx="33">
                  <c:v>16.75</c:v>
                </c:pt>
                <c:pt idx="34">
                  <c:v>17.25</c:v>
                </c:pt>
                <c:pt idx="35">
                  <c:v>17.75</c:v>
                </c:pt>
                <c:pt idx="36">
                  <c:v>18.25</c:v>
                </c:pt>
                <c:pt idx="37">
                  <c:v>18.75</c:v>
                </c:pt>
                <c:pt idx="38">
                  <c:v>19.25</c:v>
                </c:pt>
                <c:pt idx="39">
                  <c:v>19.75</c:v>
                </c:pt>
                <c:pt idx="40">
                  <c:v>20.25</c:v>
                </c:pt>
                <c:pt idx="41">
                  <c:v>20.75</c:v>
                </c:pt>
                <c:pt idx="42">
                  <c:v>21.25</c:v>
                </c:pt>
                <c:pt idx="43">
                  <c:v>21.75</c:v>
                </c:pt>
                <c:pt idx="44">
                  <c:v>22.25</c:v>
                </c:pt>
                <c:pt idx="45">
                  <c:v>22.75</c:v>
                </c:pt>
                <c:pt idx="46">
                  <c:v>23.25</c:v>
                </c:pt>
                <c:pt idx="47">
                  <c:v>23.75</c:v>
                </c:pt>
                <c:pt idx="48">
                  <c:v>24.25</c:v>
                </c:pt>
                <c:pt idx="49">
                  <c:v>24.75</c:v>
                </c:pt>
                <c:pt idx="50">
                  <c:v>25.25</c:v>
                </c:pt>
                <c:pt idx="51">
                  <c:v>25.75</c:v>
                </c:pt>
                <c:pt idx="52">
                  <c:v>26.25</c:v>
                </c:pt>
                <c:pt idx="53">
                  <c:v>26.75</c:v>
                </c:pt>
                <c:pt idx="54">
                  <c:v>27.25</c:v>
                </c:pt>
                <c:pt idx="55">
                  <c:v>27.75</c:v>
                </c:pt>
                <c:pt idx="56">
                  <c:v>28.25</c:v>
                </c:pt>
                <c:pt idx="57">
                  <c:v>28.75</c:v>
                </c:pt>
                <c:pt idx="58">
                  <c:v>29.25</c:v>
                </c:pt>
                <c:pt idx="59">
                  <c:v>29.75</c:v>
                </c:pt>
                <c:pt idx="60">
                  <c:v>30.25</c:v>
                </c:pt>
                <c:pt idx="61">
                  <c:v>30.75</c:v>
                </c:pt>
                <c:pt idx="62">
                  <c:v>31.25</c:v>
                </c:pt>
                <c:pt idx="63">
                  <c:v>31.75</c:v>
                </c:pt>
                <c:pt idx="64">
                  <c:v>32.25</c:v>
                </c:pt>
                <c:pt idx="65">
                  <c:v>32.75</c:v>
                </c:pt>
                <c:pt idx="66">
                  <c:v>33.25</c:v>
                </c:pt>
                <c:pt idx="67">
                  <c:v>33.75</c:v>
                </c:pt>
                <c:pt idx="68">
                  <c:v>34.25</c:v>
                </c:pt>
                <c:pt idx="69">
                  <c:v>34.75</c:v>
                </c:pt>
                <c:pt idx="70">
                  <c:v>35.25</c:v>
                </c:pt>
                <c:pt idx="71">
                  <c:v>35.75</c:v>
                </c:pt>
                <c:pt idx="72">
                  <c:v>36.25</c:v>
                </c:pt>
                <c:pt idx="73">
                  <c:v>36.75</c:v>
                </c:pt>
                <c:pt idx="74">
                  <c:v>37.25</c:v>
                </c:pt>
                <c:pt idx="75">
                  <c:v>37.75</c:v>
                </c:pt>
                <c:pt idx="76">
                  <c:v>38.25</c:v>
                </c:pt>
                <c:pt idx="77">
                  <c:v>38.75</c:v>
                </c:pt>
                <c:pt idx="78">
                  <c:v>39.25</c:v>
                </c:pt>
                <c:pt idx="79">
                  <c:v>39.75</c:v>
                </c:pt>
                <c:pt idx="80">
                  <c:v>40.25</c:v>
                </c:pt>
                <c:pt idx="81">
                  <c:v>40.75</c:v>
                </c:pt>
                <c:pt idx="82">
                  <c:v>41.25</c:v>
                </c:pt>
                <c:pt idx="83">
                  <c:v>41.75</c:v>
                </c:pt>
                <c:pt idx="84">
                  <c:v>42.25</c:v>
                </c:pt>
                <c:pt idx="85">
                  <c:v>42.75</c:v>
                </c:pt>
                <c:pt idx="86">
                  <c:v>43.25</c:v>
                </c:pt>
                <c:pt idx="87">
                  <c:v>43.75</c:v>
                </c:pt>
                <c:pt idx="88">
                  <c:v>44.25</c:v>
                </c:pt>
                <c:pt idx="89">
                  <c:v>44.75</c:v>
                </c:pt>
                <c:pt idx="90">
                  <c:v>45.25</c:v>
                </c:pt>
                <c:pt idx="91">
                  <c:v>45.75</c:v>
                </c:pt>
                <c:pt idx="92">
                  <c:v>46.25</c:v>
                </c:pt>
                <c:pt idx="93">
                  <c:v>46.75</c:v>
                </c:pt>
                <c:pt idx="94">
                  <c:v>47.25</c:v>
                </c:pt>
                <c:pt idx="95">
                  <c:v>47.75</c:v>
                </c:pt>
                <c:pt idx="96">
                  <c:v>48.25</c:v>
                </c:pt>
                <c:pt idx="97">
                  <c:v>48.75</c:v>
                </c:pt>
                <c:pt idx="98">
                  <c:v>49.25</c:v>
                </c:pt>
                <c:pt idx="99">
                  <c:v>49.75</c:v>
                </c:pt>
                <c:pt idx="100">
                  <c:v>50.25</c:v>
                </c:pt>
                <c:pt idx="101">
                  <c:v>50.75</c:v>
                </c:pt>
                <c:pt idx="102">
                  <c:v>51.25</c:v>
                </c:pt>
                <c:pt idx="103">
                  <c:v>51.75</c:v>
                </c:pt>
                <c:pt idx="104">
                  <c:v>52.25</c:v>
                </c:pt>
                <c:pt idx="105">
                  <c:v>52.75</c:v>
                </c:pt>
                <c:pt idx="106">
                  <c:v>53.25</c:v>
                </c:pt>
                <c:pt idx="107">
                  <c:v>53.75</c:v>
                </c:pt>
                <c:pt idx="108">
                  <c:v>54.25</c:v>
                </c:pt>
                <c:pt idx="109">
                  <c:v>54.75</c:v>
                </c:pt>
                <c:pt idx="110">
                  <c:v>55.25</c:v>
                </c:pt>
                <c:pt idx="111">
                  <c:v>55.75</c:v>
                </c:pt>
                <c:pt idx="112">
                  <c:v>56.25</c:v>
                </c:pt>
                <c:pt idx="113">
                  <c:v>56.75</c:v>
                </c:pt>
                <c:pt idx="114">
                  <c:v>57.25</c:v>
                </c:pt>
                <c:pt idx="115">
                  <c:v>57.75</c:v>
                </c:pt>
                <c:pt idx="116">
                  <c:v>58.25</c:v>
                </c:pt>
                <c:pt idx="117">
                  <c:v>58.75</c:v>
                </c:pt>
                <c:pt idx="118">
                  <c:v>59.25</c:v>
                </c:pt>
                <c:pt idx="119">
                  <c:v>59.75</c:v>
                </c:pt>
                <c:pt idx="120">
                  <c:v>60.25</c:v>
                </c:pt>
                <c:pt idx="121">
                  <c:v>60.75</c:v>
                </c:pt>
                <c:pt idx="122">
                  <c:v>61.25</c:v>
                </c:pt>
                <c:pt idx="123">
                  <c:v>61.75</c:v>
                </c:pt>
                <c:pt idx="124">
                  <c:v>62.25</c:v>
                </c:pt>
                <c:pt idx="125">
                  <c:v>62.75</c:v>
                </c:pt>
                <c:pt idx="126">
                  <c:v>63.25</c:v>
                </c:pt>
                <c:pt idx="127">
                  <c:v>63.75</c:v>
                </c:pt>
                <c:pt idx="128">
                  <c:v>64.25</c:v>
                </c:pt>
                <c:pt idx="129">
                  <c:v>64.75</c:v>
                </c:pt>
                <c:pt idx="130">
                  <c:v>65.25</c:v>
                </c:pt>
                <c:pt idx="131">
                  <c:v>65.75</c:v>
                </c:pt>
                <c:pt idx="132">
                  <c:v>66.25</c:v>
                </c:pt>
                <c:pt idx="133">
                  <c:v>66.75</c:v>
                </c:pt>
                <c:pt idx="134">
                  <c:v>67.25</c:v>
                </c:pt>
                <c:pt idx="135">
                  <c:v>67.75</c:v>
                </c:pt>
                <c:pt idx="136">
                  <c:v>68.25</c:v>
                </c:pt>
                <c:pt idx="137">
                  <c:v>68.75</c:v>
                </c:pt>
                <c:pt idx="138">
                  <c:v>69.25</c:v>
                </c:pt>
                <c:pt idx="139">
                  <c:v>69.75</c:v>
                </c:pt>
                <c:pt idx="140">
                  <c:v>70.25</c:v>
                </c:pt>
                <c:pt idx="141">
                  <c:v>70.75</c:v>
                </c:pt>
                <c:pt idx="142">
                  <c:v>71.25</c:v>
                </c:pt>
                <c:pt idx="143">
                  <c:v>71.75</c:v>
                </c:pt>
                <c:pt idx="144">
                  <c:v>72.25</c:v>
                </c:pt>
                <c:pt idx="145">
                  <c:v>72.75</c:v>
                </c:pt>
                <c:pt idx="146">
                  <c:v>73.25</c:v>
                </c:pt>
                <c:pt idx="147">
                  <c:v>73.75</c:v>
                </c:pt>
                <c:pt idx="148">
                  <c:v>74.25</c:v>
                </c:pt>
                <c:pt idx="149">
                  <c:v>74.75</c:v>
                </c:pt>
                <c:pt idx="150">
                  <c:v>75.25</c:v>
                </c:pt>
                <c:pt idx="151">
                  <c:v>75.75</c:v>
                </c:pt>
                <c:pt idx="152">
                  <c:v>76.25</c:v>
                </c:pt>
                <c:pt idx="153">
                  <c:v>76.75</c:v>
                </c:pt>
                <c:pt idx="154">
                  <c:v>77.25</c:v>
                </c:pt>
                <c:pt idx="155">
                  <c:v>77.75</c:v>
                </c:pt>
                <c:pt idx="156">
                  <c:v>78.25</c:v>
                </c:pt>
                <c:pt idx="157">
                  <c:v>78.75</c:v>
                </c:pt>
                <c:pt idx="158">
                  <c:v>79.25</c:v>
                </c:pt>
                <c:pt idx="159">
                  <c:v>79.75</c:v>
                </c:pt>
                <c:pt idx="160">
                  <c:v>80.25</c:v>
                </c:pt>
                <c:pt idx="161">
                  <c:v>80.75</c:v>
                </c:pt>
                <c:pt idx="162">
                  <c:v>81.25</c:v>
                </c:pt>
                <c:pt idx="163">
                  <c:v>81.75</c:v>
                </c:pt>
                <c:pt idx="164">
                  <c:v>82.25</c:v>
                </c:pt>
                <c:pt idx="165">
                  <c:v>82.75</c:v>
                </c:pt>
                <c:pt idx="166">
                  <c:v>83.25</c:v>
                </c:pt>
                <c:pt idx="167">
                  <c:v>83.75</c:v>
                </c:pt>
                <c:pt idx="168">
                  <c:v>84.25</c:v>
                </c:pt>
                <c:pt idx="169">
                  <c:v>84.75</c:v>
                </c:pt>
                <c:pt idx="170">
                  <c:v>85.25</c:v>
                </c:pt>
                <c:pt idx="171">
                  <c:v>85.75</c:v>
                </c:pt>
                <c:pt idx="172">
                  <c:v>86.25</c:v>
                </c:pt>
                <c:pt idx="173">
                  <c:v>86.75</c:v>
                </c:pt>
                <c:pt idx="174">
                  <c:v>87.25</c:v>
                </c:pt>
                <c:pt idx="175">
                  <c:v>87.75</c:v>
                </c:pt>
                <c:pt idx="176">
                  <c:v>88.25</c:v>
                </c:pt>
                <c:pt idx="177">
                  <c:v>88.75</c:v>
                </c:pt>
                <c:pt idx="178">
                  <c:v>89.25</c:v>
                </c:pt>
                <c:pt idx="179">
                  <c:v>89.75</c:v>
                </c:pt>
                <c:pt idx="180">
                  <c:v>90.25</c:v>
                </c:pt>
                <c:pt idx="181">
                  <c:v>90.75</c:v>
                </c:pt>
                <c:pt idx="182">
                  <c:v>91.25</c:v>
                </c:pt>
                <c:pt idx="183">
                  <c:v>91.75</c:v>
                </c:pt>
                <c:pt idx="184">
                  <c:v>92.25</c:v>
                </c:pt>
                <c:pt idx="185">
                  <c:v>92.75</c:v>
                </c:pt>
                <c:pt idx="186">
                  <c:v>93.25</c:v>
                </c:pt>
                <c:pt idx="187">
                  <c:v>93.75</c:v>
                </c:pt>
                <c:pt idx="188">
                  <c:v>94.25</c:v>
                </c:pt>
                <c:pt idx="189">
                  <c:v>94.75</c:v>
                </c:pt>
                <c:pt idx="190">
                  <c:v>95.25</c:v>
                </c:pt>
                <c:pt idx="191">
                  <c:v>95.75</c:v>
                </c:pt>
                <c:pt idx="192">
                  <c:v>96.25</c:v>
                </c:pt>
                <c:pt idx="193">
                  <c:v>96.75</c:v>
                </c:pt>
                <c:pt idx="194">
                  <c:v>97.25</c:v>
                </c:pt>
                <c:pt idx="195">
                  <c:v>97.75</c:v>
                </c:pt>
                <c:pt idx="196">
                  <c:v>98.25</c:v>
                </c:pt>
                <c:pt idx="197">
                  <c:v>98.75</c:v>
                </c:pt>
                <c:pt idx="198">
                  <c:v>99.25</c:v>
                </c:pt>
                <c:pt idx="199">
                  <c:v>99.75</c:v>
                </c:pt>
              </c:strCache>
            </c:strRef>
          </c:xVal>
          <c:yVal>
            <c:numRef>
              <c:f>'[1]TASK1.(C)Regression Model'!$T$34:$T$233</c:f>
              <c:numCache>
                <c:formatCode>General</c:formatCode>
                <c:ptCount val="200"/>
                <c:pt idx="0">
                  <c:v>6.4499999999999993</c:v>
                </c:pt>
                <c:pt idx="1">
                  <c:v>8.25</c:v>
                </c:pt>
                <c:pt idx="2">
                  <c:v>8.3999999999999986</c:v>
                </c:pt>
                <c:pt idx="3">
                  <c:v>8.6999999999999993</c:v>
                </c:pt>
                <c:pt idx="4">
                  <c:v>8.6999999999999993</c:v>
                </c:pt>
                <c:pt idx="5">
                  <c:v>9</c:v>
                </c:pt>
                <c:pt idx="6">
                  <c:v>9</c:v>
                </c:pt>
                <c:pt idx="7">
                  <c:v>9</c:v>
                </c:pt>
                <c:pt idx="8">
                  <c:v>9.1499999999999986</c:v>
                </c:pt>
                <c:pt idx="9">
                  <c:v>9.1499999999999986</c:v>
                </c:pt>
                <c:pt idx="10">
                  <c:v>9.3000000000000007</c:v>
                </c:pt>
                <c:pt idx="11">
                  <c:v>9.3000000000000007</c:v>
                </c:pt>
                <c:pt idx="12">
                  <c:v>9.3000000000000007</c:v>
                </c:pt>
                <c:pt idx="13">
                  <c:v>9.3000000000000007</c:v>
                </c:pt>
                <c:pt idx="14">
                  <c:v>9.3000000000000007</c:v>
                </c:pt>
                <c:pt idx="15">
                  <c:v>9.75</c:v>
                </c:pt>
                <c:pt idx="16">
                  <c:v>9.75</c:v>
                </c:pt>
                <c:pt idx="17">
                  <c:v>9.75</c:v>
                </c:pt>
                <c:pt idx="18">
                  <c:v>9.75</c:v>
                </c:pt>
                <c:pt idx="19">
                  <c:v>9.75</c:v>
                </c:pt>
                <c:pt idx="20">
                  <c:v>9.75</c:v>
                </c:pt>
                <c:pt idx="21">
                  <c:v>9.8999999999999986</c:v>
                </c:pt>
                <c:pt idx="22">
                  <c:v>9.8999999999999986</c:v>
                </c:pt>
                <c:pt idx="23">
                  <c:v>9.8999999999999986</c:v>
                </c:pt>
                <c:pt idx="24">
                  <c:v>9.8999999999999986</c:v>
                </c:pt>
                <c:pt idx="25">
                  <c:v>10.050000000000001</c:v>
                </c:pt>
                <c:pt idx="26">
                  <c:v>10.050000000000001</c:v>
                </c:pt>
                <c:pt idx="27">
                  <c:v>10.050000000000001</c:v>
                </c:pt>
                <c:pt idx="28">
                  <c:v>10.050000000000001</c:v>
                </c:pt>
                <c:pt idx="29">
                  <c:v>10.050000000000001</c:v>
                </c:pt>
                <c:pt idx="30">
                  <c:v>10.050000000000001</c:v>
                </c:pt>
                <c:pt idx="31">
                  <c:v>10.350000000000001</c:v>
                </c:pt>
                <c:pt idx="32">
                  <c:v>10.350000000000001</c:v>
                </c:pt>
                <c:pt idx="33">
                  <c:v>10.350000000000001</c:v>
                </c:pt>
                <c:pt idx="34">
                  <c:v>10.5</c:v>
                </c:pt>
                <c:pt idx="35">
                  <c:v>10.5</c:v>
                </c:pt>
                <c:pt idx="36">
                  <c:v>10.5</c:v>
                </c:pt>
                <c:pt idx="37">
                  <c:v>10.5</c:v>
                </c:pt>
                <c:pt idx="38">
                  <c:v>10.5</c:v>
                </c:pt>
                <c:pt idx="39">
                  <c:v>10.5</c:v>
                </c:pt>
                <c:pt idx="40">
                  <c:v>10.5</c:v>
                </c:pt>
                <c:pt idx="41">
                  <c:v>10.649999999999999</c:v>
                </c:pt>
                <c:pt idx="42">
                  <c:v>10.649999999999999</c:v>
                </c:pt>
                <c:pt idx="43">
                  <c:v>10.649999999999999</c:v>
                </c:pt>
                <c:pt idx="44">
                  <c:v>10.649999999999999</c:v>
                </c:pt>
                <c:pt idx="45">
                  <c:v>10.649999999999999</c:v>
                </c:pt>
                <c:pt idx="46">
                  <c:v>10.649999999999999</c:v>
                </c:pt>
                <c:pt idx="47">
                  <c:v>10.649999999999999</c:v>
                </c:pt>
                <c:pt idx="48">
                  <c:v>10.649999999999999</c:v>
                </c:pt>
                <c:pt idx="49">
                  <c:v>10.649999999999999</c:v>
                </c:pt>
                <c:pt idx="50">
                  <c:v>10.649999999999999</c:v>
                </c:pt>
                <c:pt idx="51">
                  <c:v>10.649999999999999</c:v>
                </c:pt>
                <c:pt idx="52">
                  <c:v>10.649999999999999</c:v>
                </c:pt>
                <c:pt idx="53">
                  <c:v>10.649999999999999</c:v>
                </c:pt>
                <c:pt idx="54">
                  <c:v>10.649999999999999</c:v>
                </c:pt>
                <c:pt idx="55">
                  <c:v>10.8</c:v>
                </c:pt>
                <c:pt idx="56">
                  <c:v>10.8</c:v>
                </c:pt>
                <c:pt idx="57">
                  <c:v>10.8</c:v>
                </c:pt>
                <c:pt idx="58">
                  <c:v>10.8</c:v>
                </c:pt>
                <c:pt idx="59">
                  <c:v>10.8</c:v>
                </c:pt>
                <c:pt idx="60">
                  <c:v>10.8</c:v>
                </c:pt>
                <c:pt idx="61">
                  <c:v>10.8</c:v>
                </c:pt>
                <c:pt idx="62">
                  <c:v>10.8</c:v>
                </c:pt>
                <c:pt idx="63">
                  <c:v>10.8</c:v>
                </c:pt>
                <c:pt idx="64">
                  <c:v>10.8</c:v>
                </c:pt>
                <c:pt idx="65">
                  <c:v>10.8</c:v>
                </c:pt>
                <c:pt idx="66">
                  <c:v>10.8</c:v>
                </c:pt>
                <c:pt idx="67">
                  <c:v>10.8</c:v>
                </c:pt>
                <c:pt idx="68">
                  <c:v>10.8</c:v>
                </c:pt>
                <c:pt idx="69">
                  <c:v>11.100000000000001</c:v>
                </c:pt>
                <c:pt idx="70">
                  <c:v>11.100000000000001</c:v>
                </c:pt>
                <c:pt idx="71">
                  <c:v>11.100000000000001</c:v>
                </c:pt>
                <c:pt idx="72">
                  <c:v>11.100000000000001</c:v>
                </c:pt>
                <c:pt idx="73">
                  <c:v>11.100000000000001</c:v>
                </c:pt>
                <c:pt idx="74">
                  <c:v>11.100000000000001</c:v>
                </c:pt>
                <c:pt idx="75">
                  <c:v>11.100000000000001</c:v>
                </c:pt>
                <c:pt idx="76">
                  <c:v>11.100000000000001</c:v>
                </c:pt>
                <c:pt idx="77">
                  <c:v>11.100000000000001</c:v>
                </c:pt>
                <c:pt idx="78">
                  <c:v>11.25</c:v>
                </c:pt>
                <c:pt idx="79">
                  <c:v>11.25</c:v>
                </c:pt>
                <c:pt idx="80">
                  <c:v>11.25</c:v>
                </c:pt>
                <c:pt idx="81">
                  <c:v>11.25</c:v>
                </c:pt>
                <c:pt idx="82">
                  <c:v>11.25</c:v>
                </c:pt>
                <c:pt idx="83">
                  <c:v>11.25</c:v>
                </c:pt>
                <c:pt idx="84">
                  <c:v>11.25</c:v>
                </c:pt>
                <c:pt idx="85">
                  <c:v>11.25</c:v>
                </c:pt>
                <c:pt idx="86">
                  <c:v>11.25</c:v>
                </c:pt>
                <c:pt idx="87">
                  <c:v>11.399999999999999</c:v>
                </c:pt>
                <c:pt idx="88">
                  <c:v>11.399999999999999</c:v>
                </c:pt>
                <c:pt idx="89">
                  <c:v>11.399999999999999</c:v>
                </c:pt>
                <c:pt idx="90">
                  <c:v>11.399999999999999</c:v>
                </c:pt>
                <c:pt idx="91">
                  <c:v>11.399999999999999</c:v>
                </c:pt>
                <c:pt idx="92">
                  <c:v>11.399999999999999</c:v>
                </c:pt>
                <c:pt idx="93">
                  <c:v>11.399999999999999</c:v>
                </c:pt>
                <c:pt idx="94">
                  <c:v>11.399999999999999</c:v>
                </c:pt>
                <c:pt idx="95">
                  <c:v>11.399999999999999</c:v>
                </c:pt>
                <c:pt idx="96">
                  <c:v>11.399999999999999</c:v>
                </c:pt>
                <c:pt idx="97">
                  <c:v>11.399999999999999</c:v>
                </c:pt>
                <c:pt idx="98">
                  <c:v>11.399999999999999</c:v>
                </c:pt>
                <c:pt idx="99">
                  <c:v>11.399999999999999</c:v>
                </c:pt>
                <c:pt idx="100">
                  <c:v>11.399999999999999</c:v>
                </c:pt>
                <c:pt idx="101">
                  <c:v>11.55</c:v>
                </c:pt>
                <c:pt idx="102">
                  <c:v>11.55</c:v>
                </c:pt>
                <c:pt idx="103">
                  <c:v>11.55</c:v>
                </c:pt>
                <c:pt idx="104">
                  <c:v>11.55</c:v>
                </c:pt>
                <c:pt idx="105">
                  <c:v>11.55</c:v>
                </c:pt>
                <c:pt idx="106">
                  <c:v>11.55</c:v>
                </c:pt>
                <c:pt idx="107">
                  <c:v>11.55</c:v>
                </c:pt>
                <c:pt idx="108">
                  <c:v>11.850000000000001</c:v>
                </c:pt>
                <c:pt idx="109">
                  <c:v>11.850000000000001</c:v>
                </c:pt>
                <c:pt idx="110">
                  <c:v>11.850000000000001</c:v>
                </c:pt>
                <c:pt idx="111">
                  <c:v>11.850000000000001</c:v>
                </c:pt>
                <c:pt idx="112">
                  <c:v>11.850000000000001</c:v>
                </c:pt>
                <c:pt idx="113">
                  <c:v>11.850000000000001</c:v>
                </c:pt>
                <c:pt idx="114">
                  <c:v>11.850000000000001</c:v>
                </c:pt>
                <c:pt idx="115">
                  <c:v>11.850000000000001</c:v>
                </c:pt>
                <c:pt idx="116">
                  <c:v>11.850000000000001</c:v>
                </c:pt>
                <c:pt idx="117">
                  <c:v>11.850000000000001</c:v>
                </c:pt>
                <c:pt idx="118">
                  <c:v>11.850000000000001</c:v>
                </c:pt>
                <c:pt idx="119">
                  <c:v>11.850000000000001</c:v>
                </c:pt>
                <c:pt idx="120">
                  <c:v>11.850000000000001</c:v>
                </c:pt>
                <c:pt idx="121">
                  <c:v>12</c:v>
                </c:pt>
                <c:pt idx="122">
                  <c:v>12</c:v>
                </c:pt>
                <c:pt idx="123">
                  <c:v>12</c:v>
                </c:pt>
                <c:pt idx="124">
                  <c:v>12</c:v>
                </c:pt>
                <c:pt idx="125">
                  <c:v>12</c:v>
                </c:pt>
                <c:pt idx="126">
                  <c:v>12</c:v>
                </c:pt>
                <c:pt idx="127">
                  <c:v>12</c:v>
                </c:pt>
                <c:pt idx="128">
                  <c:v>12</c:v>
                </c:pt>
                <c:pt idx="129">
                  <c:v>12</c:v>
                </c:pt>
                <c:pt idx="130">
                  <c:v>12</c:v>
                </c:pt>
                <c:pt idx="131">
                  <c:v>12</c:v>
                </c:pt>
                <c:pt idx="132">
                  <c:v>12</c:v>
                </c:pt>
                <c:pt idx="133">
                  <c:v>12</c:v>
                </c:pt>
                <c:pt idx="134">
                  <c:v>12</c:v>
                </c:pt>
                <c:pt idx="135">
                  <c:v>12.149999999999999</c:v>
                </c:pt>
                <c:pt idx="136">
                  <c:v>12.149999999999999</c:v>
                </c:pt>
                <c:pt idx="137">
                  <c:v>12.149999999999999</c:v>
                </c:pt>
                <c:pt idx="138">
                  <c:v>12.149999999999999</c:v>
                </c:pt>
                <c:pt idx="139">
                  <c:v>12.149999999999999</c:v>
                </c:pt>
                <c:pt idx="140">
                  <c:v>12.149999999999999</c:v>
                </c:pt>
                <c:pt idx="141">
                  <c:v>12.149999999999999</c:v>
                </c:pt>
                <c:pt idx="142">
                  <c:v>12.149999999999999</c:v>
                </c:pt>
                <c:pt idx="143">
                  <c:v>12.149999999999999</c:v>
                </c:pt>
                <c:pt idx="144">
                  <c:v>12.149999999999999</c:v>
                </c:pt>
                <c:pt idx="145">
                  <c:v>12.299999999999999</c:v>
                </c:pt>
                <c:pt idx="146">
                  <c:v>12.299999999999999</c:v>
                </c:pt>
                <c:pt idx="147">
                  <c:v>12.299999999999999</c:v>
                </c:pt>
                <c:pt idx="148">
                  <c:v>12.299999999999999</c:v>
                </c:pt>
                <c:pt idx="149">
                  <c:v>12.299999999999999</c:v>
                </c:pt>
                <c:pt idx="150">
                  <c:v>12.299999999999999</c:v>
                </c:pt>
                <c:pt idx="151">
                  <c:v>12.299999999999999</c:v>
                </c:pt>
                <c:pt idx="152">
                  <c:v>12.299999999999999</c:v>
                </c:pt>
                <c:pt idx="153">
                  <c:v>12.299999999999999</c:v>
                </c:pt>
                <c:pt idx="154">
                  <c:v>12.299999999999999</c:v>
                </c:pt>
                <c:pt idx="155">
                  <c:v>12.299999999999999</c:v>
                </c:pt>
                <c:pt idx="156">
                  <c:v>12.600000000000001</c:v>
                </c:pt>
                <c:pt idx="157">
                  <c:v>12.600000000000001</c:v>
                </c:pt>
                <c:pt idx="158">
                  <c:v>12.600000000000001</c:v>
                </c:pt>
                <c:pt idx="159">
                  <c:v>12.600000000000001</c:v>
                </c:pt>
                <c:pt idx="160">
                  <c:v>12.600000000000001</c:v>
                </c:pt>
                <c:pt idx="161">
                  <c:v>12.600000000000001</c:v>
                </c:pt>
                <c:pt idx="162">
                  <c:v>12.600000000000001</c:v>
                </c:pt>
                <c:pt idx="163">
                  <c:v>12.600000000000001</c:v>
                </c:pt>
                <c:pt idx="164">
                  <c:v>12.600000000000001</c:v>
                </c:pt>
                <c:pt idx="165">
                  <c:v>12.600000000000001</c:v>
                </c:pt>
                <c:pt idx="166">
                  <c:v>12.600000000000001</c:v>
                </c:pt>
                <c:pt idx="167">
                  <c:v>12.75</c:v>
                </c:pt>
                <c:pt idx="168">
                  <c:v>12.75</c:v>
                </c:pt>
                <c:pt idx="169">
                  <c:v>12.75</c:v>
                </c:pt>
                <c:pt idx="170">
                  <c:v>12.75</c:v>
                </c:pt>
                <c:pt idx="171">
                  <c:v>12.899999999999999</c:v>
                </c:pt>
                <c:pt idx="172">
                  <c:v>12.899999999999999</c:v>
                </c:pt>
                <c:pt idx="173">
                  <c:v>12.899999999999999</c:v>
                </c:pt>
                <c:pt idx="174">
                  <c:v>12.899999999999999</c:v>
                </c:pt>
                <c:pt idx="175">
                  <c:v>13.200000000000001</c:v>
                </c:pt>
                <c:pt idx="176">
                  <c:v>13.200000000000001</c:v>
                </c:pt>
                <c:pt idx="177">
                  <c:v>13.200000000000001</c:v>
                </c:pt>
                <c:pt idx="178">
                  <c:v>13.200000000000001</c:v>
                </c:pt>
                <c:pt idx="179">
                  <c:v>13.200000000000001</c:v>
                </c:pt>
                <c:pt idx="180">
                  <c:v>13.200000000000001</c:v>
                </c:pt>
                <c:pt idx="181">
                  <c:v>13.350000000000001</c:v>
                </c:pt>
                <c:pt idx="182">
                  <c:v>13.350000000000001</c:v>
                </c:pt>
                <c:pt idx="183">
                  <c:v>13.350000000000001</c:v>
                </c:pt>
                <c:pt idx="184">
                  <c:v>13.350000000000001</c:v>
                </c:pt>
                <c:pt idx="185">
                  <c:v>13.5</c:v>
                </c:pt>
                <c:pt idx="186">
                  <c:v>13.5</c:v>
                </c:pt>
                <c:pt idx="187">
                  <c:v>13.5</c:v>
                </c:pt>
                <c:pt idx="188">
                  <c:v>13.5</c:v>
                </c:pt>
                <c:pt idx="189">
                  <c:v>13.5</c:v>
                </c:pt>
                <c:pt idx="190">
                  <c:v>13.5</c:v>
                </c:pt>
                <c:pt idx="191">
                  <c:v>13.950000000000001</c:v>
                </c:pt>
                <c:pt idx="192">
                  <c:v>13.950000000000001</c:v>
                </c:pt>
                <c:pt idx="193">
                  <c:v>13.950000000000001</c:v>
                </c:pt>
                <c:pt idx="194">
                  <c:v>14.100000000000001</c:v>
                </c:pt>
                <c:pt idx="195">
                  <c:v>14.100000000000001</c:v>
                </c:pt>
                <c:pt idx="196">
                  <c:v>14.25</c:v>
                </c:pt>
                <c:pt idx="197">
                  <c:v>14.700000000000001</c:v>
                </c:pt>
                <c:pt idx="198">
                  <c:v>14.850000000000001</c:v>
                </c:pt>
                <c:pt idx="199">
                  <c:v>14.850000000000001</c:v>
                </c:pt>
              </c:numCache>
            </c:numRef>
          </c:yVal>
          <c:smooth val="0"/>
          <c:extLst>
            <c:ext xmlns:c16="http://schemas.microsoft.com/office/drawing/2014/chart" uri="{C3380CC4-5D6E-409C-BE32-E72D297353CC}">
              <c16:uniqueId val="{00000000-9DDF-4147-A8D9-CC8CD09DF441}"/>
            </c:ext>
          </c:extLst>
        </c:ser>
        <c:dLbls>
          <c:showLegendKey val="0"/>
          <c:showVal val="0"/>
          <c:showCatName val="0"/>
          <c:showSerName val="0"/>
          <c:showPercent val="0"/>
          <c:showBubbleSize val="0"/>
        </c:dLbls>
        <c:axId val="414627983"/>
        <c:axId val="414631343"/>
      </c:scatterChart>
      <c:valAx>
        <c:axId val="414627983"/>
        <c:scaling>
          <c:orientation val="minMax"/>
        </c:scaling>
        <c:delete val="0"/>
        <c:axPos val="b"/>
        <c:title>
          <c:tx>
            <c:rich>
              <a:bodyPr/>
              <a:lstStyle/>
              <a:p>
                <a:pPr>
                  <a:defRPr/>
                </a:pPr>
                <a:r>
                  <a:rPr lang="en-AU"/>
                  <a:t>Sample Percentile</a:t>
                </a:r>
              </a:p>
            </c:rich>
          </c:tx>
          <c:overlay val="0"/>
        </c:title>
        <c:numFmt formatCode="General" sourceLinked="1"/>
        <c:majorTickMark val="out"/>
        <c:minorTickMark val="none"/>
        <c:tickLblPos val="nextTo"/>
        <c:crossAx val="414631343"/>
        <c:crosses val="autoZero"/>
        <c:crossBetween val="midCat"/>
      </c:valAx>
      <c:valAx>
        <c:axId val="414631343"/>
        <c:scaling>
          <c:orientation val="minMax"/>
        </c:scaling>
        <c:delete val="0"/>
        <c:axPos val="l"/>
        <c:title>
          <c:tx>
            <c:rich>
              <a:bodyPr/>
              <a:lstStyle/>
              <a:p>
                <a:pPr>
                  <a:defRPr/>
                </a:pPr>
                <a:r>
                  <a:rPr lang="en-AU"/>
                  <a:t>Order_Qty</a:t>
                </a:r>
              </a:p>
            </c:rich>
          </c:tx>
          <c:overlay val="0"/>
        </c:title>
        <c:numFmt formatCode="General" sourceLinked="1"/>
        <c:majorTickMark val="out"/>
        <c:minorTickMark val="none"/>
        <c:tickLblPos val="nextTo"/>
        <c:crossAx val="414627983"/>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30794807722934"/>
          <c:y val="8.0779944289693595E-2"/>
          <c:w val="0.58609318903694496"/>
          <c:h val="0.77158774373258998"/>
        </c:manualLayout>
      </c:layout>
      <c:lineChart>
        <c:grouping val="standard"/>
        <c:varyColors val="0"/>
        <c:ser>
          <c:idx val="0"/>
          <c:order val="0"/>
          <c:tx>
            <c:strRef>
              <c:f>'2.2 Interaction-Continuous Va '!$B$31</c:f>
              <c:strCache>
                <c:ptCount val="1"/>
                <c:pt idx="0">
                  <c:v>Low Brand_Image</c:v>
                </c:pt>
              </c:strCache>
            </c:strRef>
          </c:tx>
          <c:spPr>
            <a:ln w="12700">
              <a:solidFill>
                <a:srgbClr val="000000"/>
              </a:solidFill>
              <a:prstDash val="solid"/>
            </a:ln>
          </c:spPr>
          <c:marker>
            <c:symbol val="diamond"/>
            <c:size val="5"/>
            <c:spPr>
              <a:solidFill>
                <a:srgbClr val="000000"/>
              </a:solidFill>
              <a:ln>
                <a:solidFill>
                  <a:srgbClr val="000000"/>
                </a:solidFill>
                <a:prstDash val="solid"/>
              </a:ln>
            </c:spPr>
          </c:marker>
          <c:cat>
            <c:strRef>
              <c:f>'2.2 Interaction-Continuous Va '!$C$30:$D$30</c:f>
              <c:strCache>
                <c:ptCount val="2"/>
                <c:pt idx="0">
                  <c:v>Low Quality</c:v>
                </c:pt>
                <c:pt idx="1">
                  <c:v>High Quality</c:v>
                </c:pt>
              </c:strCache>
            </c:strRef>
          </c:cat>
          <c:val>
            <c:numRef>
              <c:f>'2.2 Interaction-Continuous Va '!$C$31:$D$31</c:f>
              <c:numCache>
                <c:formatCode>General</c:formatCode>
                <c:ptCount val="2"/>
                <c:pt idx="0">
                  <c:v>10.194531056609684</c:v>
                </c:pt>
                <c:pt idx="1">
                  <c:v>11.931753539274057</c:v>
                </c:pt>
              </c:numCache>
            </c:numRef>
          </c:val>
          <c:smooth val="0"/>
          <c:extLst>
            <c:ext xmlns:c16="http://schemas.microsoft.com/office/drawing/2014/chart" uri="{C3380CC4-5D6E-409C-BE32-E72D297353CC}">
              <c16:uniqueId val="{00000000-123B-4D44-A6CC-462632663D2E}"/>
            </c:ext>
          </c:extLst>
        </c:ser>
        <c:ser>
          <c:idx val="1"/>
          <c:order val="1"/>
          <c:tx>
            <c:strRef>
              <c:f>'2.2 Interaction-Continuous Va '!$B$32</c:f>
              <c:strCache>
                <c:ptCount val="1"/>
                <c:pt idx="0">
                  <c:v>High Brand_Image</c:v>
                </c:pt>
              </c:strCache>
            </c:strRef>
          </c:tx>
          <c:spPr>
            <a:ln w="12700">
              <a:solidFill>
                <a:srgbClr val="000000"/>
              </a:solidFill>
              <a:prstDash val="sysDash"/>
            </a:ln>
          </c:spPr>
          <c:marker>
            <c:symbol val="square"/>
            <c:size val="5"/>
            <c:spPr>
              <a:solidFill>
                <a:srgbClr val="000000"/>
              </a:solidFill>
              <a:ln>
                <a:solidFill>
                  <a:srgbClr val="000000"/>
                </a:solidFill>
                <a:prstDash val="solid"/>
              </a:ln>
            </c:spPr>
          </c:marker>
          <c:cat>
            <c:strRef>
              <c:f>'2.2 Interaction-Continuous Va '!$C$30:$D$30</c:f>
              <c:strCache>
                <c:ptCount val="2"/>
                <c:pt idx="0">
                  <c:v>Low Quality</c:v>
                </c:pt>
                <c:pt idx="1">
                  <c:v>High Quality</c:v>
                </c:pt>
              </c:strCache>
            </c:strRef>
          </c:cat>
          <c:val>
            <c:numRef>
              <c:f>'2.2 Interaction-Continuous Va '!$C$32:$D$32</c:f>
              <c:numCache>
                <c:formatCode>General</c:formatCode>
                <c:ptCount val="2"/>
                <c:pt idx="0">
                  <c:v>11.659188949828955</c:v>
                </c:pt>
                <c:pt idx="1">
                  <c:v>12.772081654287318</c:v>
                </c:pt>
              </c:numCache>
            </c:numRef>
          </c:val>
          <c:smooth val="0"/>
          <c:extLst>
            <c:ext xmlns:c16="http://schemas.microsoft.com/office/drawing/2014/chart" uri="{C3380CC4-5D6E-409C-BE32-E72D297353CC}">
              <c16:uniqueId val="{00000001-123B-4D44-A6CC-462632663D2E}"/>
            </c:ext>
          </c:extLst>
        </c:ser>
        <c:dLbls>
          <c:showLegendKey val="0"/>
          <c:showVal val="0"/>
          <c:showCatName val="0"/>
          <c:showSerName val="0"/>
          <c:showPercent val="0"/>
          <c:showBubbleSize val="0"/>
        </c:dLbls>
        <c:marker val="1"/>
        <c:smooth val="0"/>
        <c:axId val="-1415477952"/>
        <c:axId val="-1415475904"/>
      </c:lineChart>
      <c:catAx>
        <c:axId val="-1415477952"/>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Times New Roman"/>
                <a:ea typeface="Times New Roman"/>
                <a:cs typeface="Times New Roman"/>
              </a:defRPr>
            </a:pPr>
            <a:endParaRPr lang="en-US"/>
          </a:p>
        </c:txPr>
        <c:crossAx val="-1415475904"/>
        <c:crosses val="autoZero"/>
        <c:auto val="1"/>
        <c:lblAlgn val="ctr"/>
        <c:lblOffset val="100"/>
        <c:tickLblSkip val="1"/>
        <c:tickMarkSkip val="1"/>
        <c:noMultiLvlLbl val="0"/>
      </c:catAx>
      <c:valAx>
        <c:axId val="-1415475904"/>
        <c:scaling>
          <c:orientation val="minMax"/>
          <c:max val="15"/>
          <c:min val="4"/>
        </c:scaling>
        <c:delete val="0"/>
        <c:axPos val="l"/>
        <c:title>
          <c:tx>
            <c:rich>
              <a:bodyPr/>
              <a:lstStyle/>
              <a:p>
                <a:pPr>
                  <a:defRPr sz="1200" b="1" i="0" u="none" strike="noStrike" baseline="0">
                    <a:solidFill>
                      <a:srgbClr val="000000"/>
                    </a:solidFill>
                    <a:latin typeface="Times New Roman"/>
                    <a:ea typeface="Times New Roman"/>
                    <a:cs typeface="Times New Roman"/>
                  </a:defRPr>
                </a:pPr>
                <a:r>
                  <a:rPr lang="en-AU"/>
                  <a:t>Quantity</a:t>
                </a:r>
              </a:p>
            </c:rich>
          </c:tx>
          <c:layout>
            <c:manualLayout>
              <c:xMode val="edge"/>
              <c:yMode val="edge"/>
              <c:x val="2.6490087640087898E-2"/>
              <c:y val="0.27855153203342597"/>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Times New Roman"/>
                <a:ea typeface="Times New Roman"/>
                <a:cs typeface="Times New Roman"/>
              </a:defRPr>
            </a:pPr>
            <a:endParaRPr lang="en-US"/>
          </a:p>
        </c:txPr>
        <c:crossAx val="-1415477952"/>
        <c:crosses val="autoZero"/>
        <c:crossBetween val="between"/>
      </c:valAx>
      <c:spPr>
        <a:solidFill>
          <a:srgbClr val="FFFFFF"/>
        </a:solidFill>
        <a:ln w="12700">
          <a:solidFill>
            <a:srgbClr val="808080"/>
          </a:solidFill>
          <a:prstDash val="solid"/>
        </a:ln>
      </c:spPr>
    </c:plotArea>
    <c:legend>
      <c:legendPos val="r"/>
      <c:layout>
        <c:manualLayout>
          <c:xMode val="edge"/>
          <c:yMode val="edge"/>
          <c:x val="0.73509993201243995"/>
          <c:y val="0.39832869080779898"/>
          <c:w val="0.25165583258083501"/>
          <c:h val="0.13649025069637899"/>
        </c:manualLayout>
      </c:layout>
      <c:overlay val="0"/>
      <c:spPr>
        <a:solidFill>
          <a:srgbClr val="FFFFFF"/>
        </a:solidFill>
        <a:ln w="3175">
          <a:solidFill>
            <a:srgbClr val="000000"/>
          </a:solidFill>
          <a:prstDash val="solid"/>
        </a:ln>
      </c:spPr>
      <c:txPr>
        <a:bodyPr/>
        <a:lstStyle/>
        <a:p>
          <a:pPr>
            <a:defRPr sz="1100" b="0" i="0" u="none" strike="noStrike" baseline="0">
              <a:solidFill>
                <a:srgbClr val="000000"/>
              </a:solidFill>
              <a:latin typeface="Times New Roman"/>
              <a:ea typeface="Times New Roman"/>
              <a:cs typeface="Times New Roman"/>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paperSize="9" orientation="landscape" horizontalDpi="-4" verticalDpi="0"/>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AU"/>
              <a:t>ROC Curve</a:t>
            </a:r>
          </a:p>
        </c:rich>
      </c:tx>
      <c:overlay val="0"/>
    </c:title>
    <c:autoTitleDeleted val="0"/>
    <c:plotArea>
      <c:layout/>
      <c:scatterChart>
        <c:scatterStyle val="lineMarker"/>
        <c:varyColors val="0"/>
        <c:ser>
          <c:idx val="0"/>
          <c:order val="0"/>
          <c:spPr>
            <a:ln w="19050">
              <a:noFill/>
            </a:ln>
          </c:spPr>
          <c:xVal>
            <c:numLit>
              <c:formatCode>General</c:formatCode>
              <c:ptCount val="108"/>
              <c:pt idx="0">
                <c:v>1</c:v>
              </c:pt>
              <c:pt idx="1">
                <c:v>0.98</c:v>
              </c:pt>
              <c:pt idx="2">
                <c:v>0.96</c:v>
              </c:pt>
              <c:pt idx="3">
                <c:v>0.94</c:v>
              </c:pt>
              <c:pt idx="4">
                <c:v>0.92</c:v>
              </c:pt>
              <c:pt idx="5">
                <c:v>0.9</c:v>
              </c:pt>
              <c:pt idx="6">
                <c:v>0.88</c:v>
              </c:pt>
              <c:pt idx="7">
                <c:v>0.86</c:v>
              </c:pt>
              <c:pt idx="8">
                <c:v>0.85</c:v>
              </c:pt>
              <c:pt idx="9">
                <c:v>0.84</c:v>
              </c:pt>
              <c:pt idx="10">
                <c:v>0.83</c:v>
              </c:pt>
              <c:pt idx="11">
                <c:v>0.82</c:v>
              </c:pt>
              <c:pt idx="12">
                <c:v>0.81</c:v>
              </c:pt>
              <c:pt idx="13">
                <c:v>0.8</c:v>
              </c:pt>
              <c:pt idx="14">
                <c:v>0.78</c:v>
              </c:pt>
              <c:pt idx="15">
                <c:v>0.76</c:v>
              </c:pt>
              <c:pt idx="16">
                <c:v>0.75</c:v>
              </c:pt>
              <c:pt idx="17">
                <c:v>0.73</c:v>
              </c:pt>
              <c:pt idx="18">
                <c:v>0.72</c:v>
              </c:pt>
              <c:pt idx="19">
                <c:v>0.71</c:v>
              </c:pt>
              <c:pt idx="20">
                <c:v>0.69</c:v>
              </c:pt>
              <c:pt idx="21">
                <c:v>0.67</c:v>
              </c:pt>
              <c:pt idx="22">
                <c:v>0.65</c:v>
              </c:pt>
              <c:pt idx="23">
                <c:v>0.64</c:v>
              </c:pt>
              <c:pt idx="24">
                <c:v>0.62</c:v>
              </c:pt>
              <c:pt idx="25">
                <c:v>0.6</c:v>
              </c:pt>
              <c:pt idx="26">
                <c:v>0.59</c:v>
              </c:pt>
              <c:pt idx="27">
                <c:v>0.56999999999999995</c:v>
              </c:pt>
              <c:pt idx="28">
                <c:v>0.56000000000000005</c:v>
              </c:pt>
              <c:pt idx="29">
                <c:v>0.54</c:v>
              </c:pt>
              <c:pt idx="30">
                <c:v>0.52</c:v>
              </c:pt>
              <c:pt idx="31">
                <c:v>0.5</c:v>
              </c:pt>
              <c:pt idx="32">
                <c:v>0.48</c:v>
              </c:pt>
              <c:pt idx="33">
                <c:v>0.48</c:v>
              </c:pt>
              <c:pt idx="34">
                <c:v>0.47</c:v>
              </c:pt>
              <c:pt idx="35">
                <c:v>0.47</c:v>
              </c:pt>
              <c:pt idx="36">
                <c:v>0.46</c:v>
              </c:pt>
              <c:pt idx="37">
                <c:v>0.45</c:v>
              </c:pt>
              <c:pt idx="38">
                <c:v>0.44</c:v>
              </c:pt>
              <c:pt idx="39">
                <c:v>0.44</c:v>
              </c:pt>
              <c:pt idx="40">
                <c:v>0.42</c:v>
              </c:pt>
              <c:pt idx="41">
                <c:v>0.41</c:v>
              </c:pt>
              <c:pt idx="42">
                <c:v>0.4</c:v>
              </c:pt>
              <c:pt idx="43">
                <c:v>0.4</c:v>
              </c:pt>
              <c:pt idx="44">
                <c:v>0.4</c:v>
              </c:pt>
              <c:pt idx="45">
                <c:v>0.38</c:v>
              </c:pt>
              <c:pt idx="46">
                <c:v>0.37</c:v>
              </c:pt>
              <c:pt idx="47">
                <c:v>0.35</c:v>
              </c:pt>
              <c:pt idx="48">
                <c:v>0.35</c:v>
              </c:pt>
              <c:pt idx="49">
                <c:v>0.34</c:v>
              </c:pt>
              <c:pt idx="50">
                <c:v>0.33</c:v>
              </c:pt>
              <c:pt idx="51">
                <c:v>0.31</c:v>
              </c:pt>
              <c:pt idx="52">
                <c:v>0.31</c:v>
              </c:pt>
              <c:pt idx="53">
                <c:v>0.31</c:v>
              </c:pt>
              <c:pt idx="54">
                <c:v>0.28999999999999998</c:v>
              </c:pt>
              <c:pt idx="55">
                <c:v>0.28999999999999998</c:v>
              </c:pt>
              <c:pt idx="56">
                <c:v>0.28000000000000003</c:v>
              </c:pt>
              <c:pt idx="57">
                <c:v>0.27</c:v>
              </c:pt>
              <c:pt idx="58">
                <c:v>0.27</c:v>
              </c:pt>
              <c:pt idx="59">
                <c:v>0.25</c:v>
              </c:pt>
              <c:pt idx="60">
                <c:v>0.25</c:v>
              </c:pt>
              <c:pt idx="61">
                <c:v>0.25</c:v>
              </c:pt>
              <c:pt idx="62">
                <c:v>0.23</c:v>
              </c:pt>
              <c:pt idx="63">
                <c:v>0.21</c:v>
              </c:pt>
              <c:pt idx="64">
                <c:v>0.2</c:v>
              </c:pt>
              <c:pt idx="65">
                <c:v>0.18</c:v>
              </c:pt>
              <c:pt idx="66">
                <c:v>0.17</c:v>
              </c:pt>
              <c:pt idx="67">
                <c:v>0.16</c:v>
              </c:pt>
              <c:pt idx="68">
                <c:v>0.16</c:v>
              </c:pt>
              <c:pt idx="69">
                <c:v>0.14000000000000001</c:v>
              </c:pt>
              <c:pt idx="70">
                <c:v>0.14000000000000001</c:v>
              </c:pt>
              <c:pt idx="71">
                <c:v>0.13</c:v>
              </c:pt>
              <c:pt idx="72">
                <c:v>0.12</c:v>
              </c:pt>
              <c:pt idx="73">
                <c:v>0.12</c:v>
              </c:pt>
              <c:pt idx="74">
                <c:v>0.11</c:v>
              </c:pt>
              <c:pt idx="75">
                <c:v>0.1</c:v>
              </c:pt>
              <c:pt idx="76">
                <c:v>0.09</c:v>
              </c:pt>
              <c:pt idx="77">
                <c:v>0.08</c:v>
              </c:pt>
              <c:pt idx="78">
                <c:v>0.08</c:v>
              </c:pt>
              <c:pt idx="79">
                <c:v>0.08</c:v>
              </c:pt>
              <c:pt idx="80">
                <c:v>0.08</c:v>
              </c:pt>
              <c:pt idx="81">
                <c:v>7.0000000000000007E-2</c:v>
              </c:pt>
              <c:pt idx="82">
                <c:v>0.06</c:v>
              </c:pt>
              <c:pt idx="83">
                <c:v>0.06</c:v>
              </c:pt>
              <c:pt idx="84">
                <c:v>0.05</c:v>
              </c:pt>
              <c:pt idx="85">
                <c:v>0.05</c:v>
              </c:pt>
              <c:pt idx="86">
                <c:v>0.05</c:v>
              </c:pt>
              <c:pt idx="87">
                <c:v>0.05</c:v>
              </c:pt>
              <c:pt idx="88">
                <c:v>0.04</c:v>
              </c:pt>
              <c:pt idx="89">
                <c:v>0.04</c:v>
              </c:pt>
              <c:pt idx="90">
                <c:v>0.03</c:v>
              </c:pt>
              <c:pt idx="91">
                <c:v>0.03</c:v>
              </c:pt>
              <c:pt idx="92">
                <c:v>0.03</c:v>
              </c:pt>
              <c:pt idx="93">
                <c:v>0.03</c:v>
              </c:pt>
              <c:pt idx="94">
                <c:v>0.03</c:v>
              </c:pt>
              <c:pt idx="95">
                <c:v>0.03</c:v>
              </c:pt>
              <c:pt idx="96">
                <c:v>0.02</c:v>
              </c:pt>
              <c:pt idx="97">
                <c:v>0.02</c:v>
              </c:pt>
              <c:pt idx="98">
                <c:v>0.02</c:v>
              </c:pt>
              <c:pt idx="99">
                <c:v>0.01</c:v>
              </c:pt>
              <c:pt idx="100">
                <c:v>0.01</c:v>
              </c:pt>
              <c:pt idx="101">
                <c:v>0.01</c:v>
              </c:pt>
              <c:pt idx="102">
                <c:v>0.01</c:v>
              </c:pt>
              <c:pt idx="103">
                <c:v>0</c:v>
              </c:pt>
              <c:pt idx="104">
                <c:v>0</c:v>
              </c:pt>
              <c:pt idx="105">
                <c:v>0</c:v>
              </c:pt>
              <c:pt idx="106">
                <c:v>0</c:v>
              </c:pt>
              <c:pt idx="107">
                <c:v>0</c:v>
              </c:pt>
            </c:numLit>
          </c:xVal>
          <c:yVal>
            <c:numLit>
              <c:formatCode>General</c:formatCode>
              <c:ptCount val="108"/>
              <c:pt idx="0">
                <c:v>1</c:v>
              </c:pt>
              <c:pt idx="1">
                <c:v>1</c:v>
              </c:pt>
              <c:pt idx="2">
                <c:v>1</c:v>
              </c:pt>
              <c:pt idx="3">
                <c:v>1</c:v>
              </c:pt>
              <c:pt idx="4">
                <c:v>1</c:v>
              </c:pt>
              <c:pt idx="5">
                <c:v>1</c:v>
              </c:pt>
              <c:pt idx="6">
                <c:v>1</c:v>
              </c:pt>
              <c:pt idx="7">
                <c:v>1</c:v>
              </c:pt>
              <c:pt idx="8">
                <c:v>1</c:v>
              </c:pt>
              <c:pt idx="9">
                <c:v>0.99</c:v>
              </c:pt>
              <c:pt idx="10">
                <c:v>0.98</c:v>
              </c:pt>
              <c:pt idx="11">
                <c:v>0.98</c:v>
              </c:pt>
              <c:pt idx="12">
                <c:v>0.98</c:v>
              </c:pt>
              <c:pt idx="13">
                <c:v>0.97</c:v>
              </c:pt>
              <c:pt idx="14">
                <c:v>0.97</c:v>
              </c:pt>
              <c:pt idx="15">
                <c:v>0.97</c:v>
              </c:pt>
              <c:pt idx="16">
                <c:v>0.96</c:v>
              </c:pt>
              <c:pt idx="17">
                <c:v>0.96</c:v>
              </c:pt>
              <c:pt idx="18">
                <c:v>0.95</c:v>
              </c:pt>
              <c:pt idx="19">
                <c:v>0.94</c:v>
              </c:pt>
              <c:pt idx="20">
                <c:v>0.94</c:v>
              </c:pt>
              <c:pt idx="21">
                <c:v>0.94</c:v>
              </c:pt>
              <c:pt idx="22">
                <c:v>0.94</c:v>
              </c:pt>
              <c:pt idx="23">
                <c:v>0.93</c:v>
              </c:pt>
              <c:pt idx="24">
                <c:v>0.93</c:v>
              </c:pt>
              <c:pt idx="25">
                <c:v>0.93</c:v>
              </c:pt>
              <c:pt idx="26">
                <c:v>0.92</c:v>
              </c:pt>
              <c:pt idx="27">
                <c:v>0.92</c:v>
              </c:pt>
              <c:pt idx="28">
                <c:v>0.91</c:v>
              </c:pt>
              <c:pt idx="29">
                <c:v>0.91</c:v>
              </c:pt>
              <c:pt idx="30">
                <c:v>0.91</c:v>
              </c:pt>
              <c:pt idx="31">
                <c:v>0.91</c:v>
              </c:pt>
              <c:pt idx="32">
                <c:v>0.91</c:v>
              </c:pt>
              <c:pt idx="33">
                <c:v>0.89</c:v>
              </c:pt>
              <c:pt idx="34">
                <c:v>0.88</c:v>
              </c:pt>
              <c:pt idx="35">
                <c:v>0.86</c:v>
              </c:pt>
              <c:pt idx="36">
                <c:v>0.85</c:v>
              </c:pt>
              <c:pt idx="37">
                <c:v>0.84</c:v>
              </c:pt>
              <c:pt idx="38">
                <c:v>0.83</c:v>
              </c:pt>
              <c:pt idx="39">
                <c:v>0.82</c:v>
              </c:pt>
              <c:pt idx="40">
                <c:v>0.82</c:v>
              </c:pt>
              <c:pt idx="41">
                <c:v>0.82</c:v>
              </c:pt>
              <c:pt idx="42">
                <c:v>0.81</c:v>
              </c:pt>
              <c:pt idx="43">
                <c:v>0.8</c:v>
              </c:pt>
              <c:pt idx="44">
                <c:v>0.78</c:v>
              </c:pt>
              <c:pt idx="45">
                <c:v>0.78</c:v>
              </c:pt>
              <c:pt idx="46">
                <c:v>0.77</c:v>
              </c:pt>
              <c:pt idx="47">
                <c:v>0.77</c:v>
              </c:pt>
              <c:pt idx="48">
                <c:v>0.76</c:v>
              </c:pt>
              <c:pt idx="49">
                <c:v>0.75</c:v>
              </c:pt>
              <c:pt idx="50">
                <c:v>0.75</c:v>
              </c:pt>
              <c:pt idx="51">
                <c:v>0.75</c:v>
              </c:pt>
              <c:pt idx="52">
                <c:v>0.73</c:v>
              </c:pt>
              <c:pt idx="53">
                <c:v>0.71</c:v>
              </c:pt>
              <c:pt idx="54">
                <c:v>0.71</c:v>
              </c:pt>
              <c:pt idx="55">
                <c:v>0.69</c:v>
              </c:pt>
              <c:pt idx="56">
                <c:v>0.68</c:v>
              </c:pt>
              <c:pt idx="57">
                <c:v>0.68</c:v>
              </c:pt>
              <c:pt idx="58">
                <c:v>0.67</c:v>
              </c:pt>
              <c:pt idx="59">
                <c:v>0.67</c:v>
              </c:pt>
              <c:pt idx="60">
                <c:v>0.65</c:v>
              </c:pt>
              <c:pt idx="61">
                <c:v>0.64</c:v>
              </c:pt>
              <c:pt idx="62">
                <c:v>0.64</c:v>
              </c:pt>
              <c:pt idx="63">
                <c:v>0.64</c:v>
              </c:pt>
              <c:pt idx="64">
                <c:v>0.64</c:v>
              </c:pt>
              <c:pt idx="65">
                <c:v>0.64</c:v>
              </c:pt>
              <c:pt idx="66">
                <c:v>0.63</c:v>
              </c:pt>
              <c:pt idx="67">
                <c:v>0.62</c:v>
              </c:pt>
              <c:pt idx="68">
                <c:v>0.6</c:v>
              </c:pt>
              <c:pt idx="69">
                <c:v>0.6</c:v>
              </c:pt>
              <c:pt idx="70">
                <c:v>0.59</c:v>
              </c:pt>
              <c:pt idx="71">
                <c:v>0.57999999999999996</c:v>
              </c:pt>
              <c:pt idx="72">
                <c:v>0.56999999999999995</c:v>
              </c:pt>
              <c:pt idx="73">
                <c:v>0.55000000000000004</c:v>
              </c:pt>
              <c:pt idx="74">
                <c:v>0.54</c:v>
              </c:pt>
              <c:pt idx="75">
                <c:v>0.54</c:v>
              </c:pt>
              <c:pt idx="76">
                <c:v>0.53</c:v>
              </c:pt>
              <c:pt idx="77">
                <c:v>0.52</c:v>
              </c:pt>
              <c:pt idx="78">
                <c:v>0.5</c:v>
              </c:pt>
              <c:pt idx="79">
                <c:v>0.49</c:v>
              </c:pt>
              <c:pt idx="80">
                <c:v>0.47</c:v>
              </c:pt>
              <c:pt idx="81">
                <c:v>0.46</c:v>
              </c:pt>
              <c:pt idx="82">
                <c:v>0.45</c:v>
              </c:pt>
              <c:pt idx="83">
                <c:v>0.44</c:v>
              </c:pt>
              <c:pt idx="84">
                <c:v>0.44</c:v>
              </c:pt>
              <c:pt idx="85">
                <c:v>0.42</c:v>
              </c:pt>
              <c:pt idx="86">
                <c:v>0.41</c:v>
              </c:pt>
              <c:pt idx="87">
                <c:v>0.39</c:v>
              </c:pt>
              <c:pt idx="88">
                <c:v>0.38</c:v>
              </c:pt>
              <c:pt idx="89">
                <c:v>0.37</c:v>
              </c:pt>
              <c:pt idx="90">
                <c:v>0.36</c:v>
              </c:pt>
              <c:pt idx="91">
                <c:v>0.34</c:v>
              </c:pt>
              <c:pt idx="92">
                <c:v>0.32</c:v>
              </c:pt>
              <c:pt idx="93">
                <c:v>0.3</c:v>
              </c:pt>
              <c:pt idx="94">
                <c:v>0.28000000000000003</c:v>
              </c:pt>
              <c:pt idx="95">
                <c:v>0.26</c:v>
              </c:pt>
              <c:pt idx="96">
                <c:v>0.25</c:v>
              </c:pt>
              <c:pt idx="97">
                <c:v>0.23</c:v>
              </c:pt>
              <c:pt idx="98">
                <c:v>0.21</c:v>
              </c:pt>
              <c:pt idx="99">
                <c:v>0.2</c:v>
              </c:pt>
              <c:pt idx="100">
                <c:v>0.18</c:v>
              </c:pt>
              <c:pt idx="101">
                <c:v>0.16</c:v>
              </c:pt>
              <c:pt idx="102">
                <c:v>0.14000000000000001</c:v>
              </c:pt>
              <c:pt idx="103">
                <c:v>0.11</c:v>
              </c:pt>
              <c:pt idx="104">
                <c:v>0.1</c:v>
              </c:pt>
              <c:pt idx="105">
                <c:v>0.08</c:v>
              </c:pt>
              <c:pt idx="106">
                <c:v>0.04</c:v>
              </c:pt>
              <c:pt idx="107">
                <c:v>0</c:v>
              </c:pt>
            </c:numLit>
          </c:yVal>
          <c:smooth val="0"/>
          <c:extLst>
            <c:ext xmlns:c16="http://schemas.microsoft.com/office/drawing/2014/chart" uri="{C3380CC4-5D6E-409C-BE32-E72D297353CC}">
              <c16:uniqueId val="{00000000-AD51-3540-AB91-7D1244342D86}"/>
            </c:ext>
          </c:extLst>
        </c:ser>
        <c:dLbls>
          <c:showLegendKey val="0"/>
          <c:showVal val="0"/>
          <c:showCatName val="0"/>
          <c:showSerName val="0"/>
          <c:showPercent val="0"/>
          <c:showBubbleSize val="0"/>
        </c:dLbls>
        <c:axId val="704303103"/>
        <c:axId val="704286783"/>
      </c:scatterChart>
      <c:valAx>
        <c:axId val="704303103"/>
        <c:scaling>
          <c:orientation val="minMax"/>
          <c:max val="1"/>
        </c:scaling>
        <c:delete val="0"/>
        <c:axPos val="b"/>
        <c:title>
          <c:tx>
            <c:rich>
              <a:bodyPr/>
              <a:lstStyle/>
              <a:p>
                <a:pPr>
                  <a:defRPr/>
                </a:pPr>
                <a:r>
                  <a:rPr lang="en-AU"/>
                  <a:t>False Positive Rate</a:t>
                </a:r>
              </a:p>
            </c:rich>
          </c:tx>
          <c:overlay val="0"/>
        </c:title>
        <c:numFmt formatCode="General" sourceLinked="1"/>
        <c:majorTickMark val="out"/>
        <c:minorTickMark val="none"/>
        <c:tickLblPos val="nextTo"/>
        <c:crossAx val="704286783"/>
        <c:crosses val="autoZero"/>
        <c:crossBetween val="midCat"/>
      </c:valAx>
      <c:valAx>
        <c:axId val="704286783"/>
        <c:scaling>
          <c:orientation val="minMax"/>
          <c:max val="1"/>
        </c:scaling>
        <c:delete val="0"/>
        <c:axPos val="l"/>
        <c:majorGridlines/>
        <c:title>
          <c:tx>
            <c:rich>
              <a:bodyPr/>
              <a:lstStyle/>
              <a:p>
                <a:pPr>
                  <a:defRPr/>
                </a:pPr>
                <a:r>
                  <a:rPr lang="en-AU"/>
                  <a:t>True Positive Rate</a:t>
                </a:r>
              </a:p>
            </c:rich>
          </c:tx>
          <c:overlay val="0"/>
        </c:title>
        <c:numFmt formatCode="General" sourceLinked="1"/>
        <c:majorTickMark val="out"/>
        <c:minorTickMark val="none"/>
        <c:tickLblPos val="nextTo"/>
        <c:crossAx val="704303103"/>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'[1]Demand Planing'!$D$1</c:f>
              <c:strCache>
                <c:ptCount val="1"/>
                <c:pt idx="0">
                  <c:v>Olives Jars (400g)</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'[1]Demand Planing'!$B$2:$C$42</c:f>
              <c:multiLvlStrCache>
                <c:ptCount val="41"/>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lvl>
                <c:lvl>
                  <c:pt idx="0">
                    <c:v>2016</c:v>
                  </c:pt>
                  <c:pt idx="4">
                    <c:v>2017</c:v>
                  </c:pt>
                  <c:pt idx="8">
                    <c:v>2018</c:v>
                  </c:pt>
                  <c:pt idx="12">
                    <c:v>2019</c:v>
                  </c:pt>
                  <c:pt idx="16">
                    <c:v>2020</c:v>
                  </c:pt>
                  <c:pt idx="20">
                    <c:v>2021</c:v>
                  </c:pt>
                  <c:pt idx="24">
                    <c:v>2022</c:v>
                  </c:pt>
                  <c:pt idx="28">
                    <c:v>2023</c:v>
                  </c:pt>
                  <c:pt idx="32">
                    <c:v>2024</c:v>
                  </c:pt>
                  <c:pt idx="36">
                    <c:v>2025</c:v>
                  </c:pt>
                  <c:pt idx="40">
                    <c:v>2026</c:v>
                  </c:pt>
                </c:lvl>
              </c:multiLvlStrCache>
            </c:multiLvlStrRef>
          </c:cat>
          <c:val>
            <c:numRef>
              <c:f>'[1]Demand Planing'!$D$2:$D$42</c:f>
              <c:numCache>
                <c:formatCode>General</c:formatCode>
                <c:ptCount val="41"/>
                <c:pt idx="0">
                  <c:v>1175</c:v>
                </c:pt>
                <c:pt idx="1">
                  <c:v>1227</c:v>
                </c:pt>
                <c:pt idx="2">
                  <c:v>1536</c:v>
                </c:pt>
                <c:pt idx="3">
                  <c:v>1132</c:v>
                </c:pt>
                <c:pt idx="4">
                  <c:v>1279</c:v>
                </c:pt>
                <c:pt idx="5">
                  <c:v>1239</c:v>
                </c:pt>
                <c:pt idx="6">
                  <c:v>1640</c:v>
                </c:pt>
                <c:pt idx="7">
                  <c:v>1263</c:v>
                </c:pt>
                <c:pt idx="8">
                  <c:v>1499</c:v>
                </c:pt>
                <c:pt idx="9">
                  <c:v>1517</c:v>
                </c:pt>
                <c:pt idx="10">
                  <c:v>1931</c:v>
                </c:pt>
                <c:pt idx="11">
                  <c:v>1349</c:v>
                </c:pt>
                <c:pt idx="12">
                  <c:v>1569</c:v>
                </c:pt>
                <c:pt idx="13">
                  <c:v>1548</c:v>
                </c:pt>
                <c:pt idx="14">
                  <c:v>1831</c:v>
                </c:pt>
                <c:pt idx="15">
                  <c:v>1318</c:v>
                </c:pt>
                <c:pt idx="16">
                  <c:v>1508</c:v>
                </c:pt>
                <c:pt idx="17">
                  <c:v>1587</c:v>
                </c:pt>
                <c:pt idx="18">
                  <c:v>1964</c:v>
                </c:pt>
                <c:pt idx="19">
                  <c:v>1502</c:v>
                </c:pt>
                <c:pt idx="20">
                  <c:v>1562</c:v>
                </c:pt>
                <c:pt idx="21">
                  <c:v>1577</c:v>
                </c:pt>
                <c:pt idx="22">
                  <c:v>2023</c:v>
                </c:pt>
                <c:pt idx="23">
                  <c:v>1593</c:v>
                </c:pt>
                <c:pt idx="24">
                  <c:v>1857</c:v>
                </c:pt>
                <c:pt idx="25">
                  <c:v>1912</c:v>
                </c:pt>
                <c:pt idx="26">
                  <c:v>2308</c:v>
                </c:pt>
                <c:pt idx="27">
                  <c:v>1806</c:v>
                </c:pt>
                <c:pt idx="28">
                  <c:v>1919</c:v>
                </c:pt>
                <c:pt idx="29">
                  <c:v>1889</c:v>
                </c:pt>
                <c:pt idx="30">
                  <c:v>2211</c:v>
                </c:pt>
                <c:pt idx="31">
                  <c:v>1719</c:v>
                </c:pt>
                <c:pt idx="32">
                  <c:v>1830</c:v>
                </c:pt>
                <c:pt idx="33">
                  <c:v>1880</c:v>
                </c:pt>
                <c:pt idx="34">
                  <c:v>2344</c:v>
                </c:pt>
                <c:pt idx="35">
                  <c:v>1839</c:v>
                </c:pt>
                <c:pt idx="36">
                  <c:v>2028</c:v>
                </c:pt>
              </c:numCache>
            </c:numRef>
          </c:val>
          <c:smooth val="0"/>
          <c:extLst>
            <c:ext xmlns:c16="http://schemas.microsoft.com/office/drawing/2014/chart" uri="{C3380CC4-5D6E-409C-BE32-E72D297353CC}">
              <c16:uniqueId val="{00000000-0690-DF43-9967-748740BB0E2C}"/>
            </c:ext>
          </c:extLst>
        </c:ser>
        <c:ser>
          <c:idx val="1"/>
          <c:order val="1"/>
          <c:tx>
            <c:strRef>
              <c:f>'[1]Demand Planing'!$F$1</c:f>
              <c:strCache>
                <c:ptCount val="1"/>
                <c:pt idx="0">
                  <c:v>4Centered MA</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1"/>
            <c:dispEq val="1"/>
            <c:trendlineLbl>
              <c:layout>
                <c:manualLayout>
                  <c:x val="-5.7242658017257553E-3"/>
                  <c:y val="-0.12449534815517381"/>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val>
            <c:numRef>
              <c:f>'[1]Demand Planing'!$F$2:$F$42</c:f>
              <c:numCache>
                <c:formatCode>General</c:formatCode>
                <c:ptCount val="41"/>
                <c:pt idx="2">
                  <c:v>1280.5</c:v>
                </c:pt>
                <c:pt idx="3">
                  <c:v>1295</c:v>
                </c:pt>
                <c:pt idx="4">
                  <c:v>1309.5</c:v>
                </c:pt>
                <c:pt idx="5">
                  <c:v>1338.875</c:v>
                </c:pt>
                <c:pt idx="6">
                  <c:v>1382.75</c:v>
                </c:pt>
                <c:pt idx="7">
                  <c:v>1445</c:v>
                </c:pt>
                <c:pt idx="8">
                  <c:v>1516.125</c:v>
                </c:pt>
                <c:pt idx="9">
                  <c:v>1563.25</c:v>
                </c:pt>
                <c:pt idx="10">
                  <c:v>1582.75</c:v>
                </c:pt>
                <c:pt idx="11">
                  <c:v>1595.375</c:v>
                </c:pt>
                <c:pt idx="12">
                  <c:v>1586.75</c:v>
                </c:pt>
                <c:pt idx="13">
                  <c:v>1570.375</c:v>
                </c:pt>
                <c:pt idx="14">
                  <c:v>1558.875</c:v>
                </c:pt>
                <c:pt idx="15">
                  <c:v>1556.125</c:v>
                </c:pt>
                <c:pt idx="16">
                  <c:v>1577.625</c:v>
                </c:pt>
                <c:pt idx="17">
                  <c:v>1617.25</c:v>
                </c:pt>
                <c:pt idx="18">
                  <c:v>1647</c:v>
                </c:pt>
                <c:pt idx="19">
                  <c:v>1652.5</c:v>
                </c:pt>
                <c:pt idx="20">
                  <c:v>1658.625</c:v>
                </c:pt>
                <c:pt idx="21">
                  <c:v>1677.375</c:v>
                </c:pt>
                <c:pt idx="22">
                  <c:v>1725.625</c:v>
                </c:pt>
                <c:pt idx="23">
                  <c:v>1804.375</c:v>
                </c:pt>
                <c:pt idx="24">
                  <c:v>1881.875</c:v>
                </c:pt>
                <c:pt idx="25">
                  <c:v>1944.125</c:v>
                </c:pt>
                <c:pt idx="26">
                  <c:v>1978.5</c:v>
                </c:pt>
                <c:pt idx="27">
                  <c:v>1983.375</c:v>
                </c:pt>
                <c:pt idx="28">
                  <c:v>1968.375</c:v>
                </c:pt>
                <c:pt idx="29">
                  <c:v>1945.375</c:v>
                </c:pt>
                <c:pt idx="30">
                  <c:v>1923.375</c:v>
                </c:pt>
                <c:pt idx="31">
                  <c:v>1911.125</c:v>
                </c:pt>
                <c:pt idx="32">
                  <c:v>1926.625</c:v>
                </c:pt>
                <c:pt idx="33">
                  <c:v>1958.25</c:v>
                </c:pt>
                <c:pt idx="34">
                  <c:v>1998</c:v>
                </c:pt>
              </c:numCache>
            </c:numRef>
          </c:val>
          <c:smooth val="0"/>
          <c:extLst>
            <c:ext xmlns:c16="http://schemas.microsoft.com/office/drawing/2014/chart" uri="{C3380CC4-5D6E-409C-BE32-E72D297353CC}">
              <c16:uniqueId val="{00000002-0690-DF43-9967-748740BB0E2C}"/>
            </c:ext>
          </c:extLst>
        </c:ser>
        <c:ser>
          <c:idx val="2"/>
          <c:order val="2"/>
          <c:tx>
            <c:strRef>
              <c:f>'[1]Demand Planing'!$I$1</c:f>
              <c:strCache>
                <c:ptCount val="1"/>
                <c:pt idx="0">
                  <c:v>Deseasonalised</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trendline>
            <c:spPr>
              <a:ln w="19050" cap="rnd">
                <a:solidFill>
                  <a:schemeClr val="accent3"/>
                </a:solidFill>
                <a:prstDash val="sysDot"/>
              </a:ln>
              <a:effectLst/>
            </c:spPr>
            <c:trendlineType val="linear"/>
            <c:dispRSqr val="0"/>
            <c:dispEq val="0"/>
          </c:trendline>
          <c:trendline>
            <c:spPr>
              <a:ln w="19050" cap="rnd">
                <a:solidFill>
                  <a:schemeClr val="accent3"/>
                </a:solidFill>
                <a:prstDash val="sysDot"/>
              </a:ln>
              <a:effectLst/>
            </c:spPr>
            <c:trendlineType val="linear"/>
            <c:dispRSqr val="0"/>
            <c:dispEq val="0"/>
          </c:trendline>
          <c:val>
            <c:numRef>
              <c:f>'[1]Demand Planing'!$I$2:$I$38</c:f>
              <c:numCache>
                <c:formatCode>General</c:formatCode>
                <c:ptCount val="37"/>
                <c:pt idx="0">
                  <c:v>1209.9091768392907</c:v>
                </c:pt>
                <c:pt idx="1">
                  <c:v>1270.9555102949107</c:v>
                </c:pt>
                <c:pt idx="2">
                  <c:v>1298.9843877770993</c:v>
                </c:pt>
                <c:pt idx="3">
                  <c:v>1284.9398440073301</c:v>
                </c:pt>
                <c:pt idx="4">
                  <c:v>1316.9990103637897</c:v>
                </c:pt>
                <c:pt idx="5">
                  <c:v>1283.3853930361813</c:v>
                </c:pt>
                <c:pt idx="6">
                  <c:v>1386.9364556995072</c:v>
                </c:pt>
                <c:pt idx="7">
                  <c:v>1433.6387128809699</c:v>
                </c:pt>
                <c:pt idx="8">
                  <c:v>1543.5351966656142</c:v>
                </c:pt>
                <c:pt idx="9">
                  <c:v>1571.3443432089484</c:v>
                </c:pt>
                <c:pt idx="10">
                  <c:v>1633.0331072900904</c:v>
                </c:pt>
                <c:pt idx="11">
                  <c:v>1531.2578176377106</c:v>
                </c:pt>
                <c:pt idx="12">
                  <c:v>1615.6148923071039</c:v>
                </c:pt>
                <c:pt idx="13">
                  <c:v>1603.4548736238971</c:v>
                </c:pt>
                <c:pt idx="14">
                  <c:v>1548.4638112108521</c:v>
                </c:pt>
                <c:pt idx="15">
                  <c:v>1496.0695356905135</c:v>
                </c:pt>
                <c:pt idx="16">
                  <c:v>1552.8025861052342</c:v>
                </c:pt>
                <c:pt idx="17">
                  <c:v>1643.8519925330263</c:v>
                </c:pt>
                <c:pt idx="18">
                  <c:v>1660.940974996239</c:v>
                </c:pt>
                <c:pt idx="19">
                  <c:v>1704.9290156351678</c:v>
                </c:pt>
                <c:pt idx="20">
                  <c:v>1608.406922742955</c:v>
                </c:pt>
                <c:pt idx="21">
                  <c:v>1633.493756915301</c:v>
                </c:pt>
                <c:pt idx="22">
                  <c:v>1710.8368596829896</c:v>
                </c:pt>
                <c:pt idx="23">
                  <c:v>1808.2236497382305</c:v>
                </c:pt>
                <c:pt idx="24">
                  <c:v>1912.171354374947</c:v>
                </c:pt>
                <c:pt idx="25">
                  <c:v>1980.4946501091031</c:v>
                </c:pt>
                <c:pt idx="26">
                  <c:v>1951.8593535088187</c:v>
                </c:pt>
                <c:pt idx="27">
                  <c:v>2050.0011998915534</c:v>
                </c:pt>
                <c:pt idx="28">
                  <c:v>1976.0133705145522</c:v>
                </c:pt>
                <c:pt idx="29">
                  <c:v>1956.6707081883344</c:v>
                </c:pt>
                <c:pt idx="30">
                  <c:v>1869.8271363119575</c:v>
                </c:pt>
                <c:pt idx="31">
                  <c:v>1951.2469892655481</c:v>
                </c:pt>
                <c:pt idx="32">
                  <c:v>1884.3691860560868</c:v>
                </c:pt>
                <c:pt idx="33">
                  <c:v>1947.3482961323816</c:v>
                </c:pt>
                <c:pt idx="34">
                  <c:v>1982.3043000973444</c:v>
                </c:pt>
                <c:pt idx="35">
                  <c:v>2087.4596935772793</c:v>
                </c:pt>
                <c:pt idx="36">
                  <c:v>2088.251753727729</c:v>
                </c:pt>
              </c:numCache>
            </c:numRef>
          </c:val>
          <c:smooth val="0"/>
          <c:extLst>
            <c:ext xmlns:c16="http://schemas.microsoft.com/office/drawing/2014/chart" uri="{C3380CC4-5D6E-409C-BE32-E72D297353CC}">
              <c16:uniqueId val="{00000005-0690-DF43-9967-748740BB0E2C}"/>
            </c:ext>
          </c:extLst>
        </c:ser>
        <c:ser>
          <c:idx val="3"/>
          <c:order val="3"/>
          <c:tx>
            <c:strRef>
              <c:f>'[1]Demand Planing'!$K$1</c:f>
              <c:strCache>
                <c:ptCount val="1"/>
                <c:pt idx="0">
                  <c:v>Forecast </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val>
            <c:numRef>
              <c:f>'[1]Demand Planing'!$K$2:$K$42</c:f>
              <c:numCache>
                <c:formatCode>General</c:formatCode>
                <c:ptCount val="41"/>
                <c:pt idx="36">
                  <c:v>2028</c:v>
                </c:pt>
                <c:pt idx="37">
                  <c:v>2033.8463786196553</c:v>
                </c:pt>
                <c:pt idx="38">
                  <c:v>2517.8085885980804</c:v>
                </c:pt>
                <c:pt idx="39">
                  <c:v>1895.7526855133492</c:v>
                </c:pt>
                <c:pt idx="40">
                  <c:v>2111.7277014747151</c:v>
                </c:pt>
              </c:numCache>
            </c:numRef>
          </c:val>
          <c:smooth val="0"/>
          <c:extLst>
            <c:ext xmlns:c16="http://schemas.microsoft.com/office/drawing/2014/chart" uri="{C3380CC4-5D6E-409C-BE32-E72D297353CC}">
              <c16:uniqueId val="{00000006-0690-DF43-9967-748740BB0E2C}"/>
            </c:ext>
          </c:extLst>
        </c:ser>
        <c:dLbls>
          <c:showLegendKey val="0"/>
          <c:showVal val="0"/>
          <c:showCatName val="0"/>
          <c:showSerName val="0"/>
          <c:showPercent val="0"/>
          <c:showBubbleSize val="0"/>
        </c:dLbls>
        <c:marker val="1"/>
        <c:smooth val="0"/>
        <c:axId val="73879007"/>
        <c:axId val="195269167"/>
      </c:lineChart>
      <c:catAx>
        <c:axId val="73879007"/>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269167"/>
        <c:crosses val="autoZero"/>
        <c:auto val="1"/>
        <c:lblAlgn val="ctr"/>
        <c:lblOffset val="100"/>
        <c:noMultiLvlLbl val="0"/>
      </c:catAx>
      <c:valAx>
        <c:axId val="195269167"/>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87900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30794807722934"/>
          <c:y val="7.7127759734146095E-2"/>
          <c:w val="0.66887471291222"/>
          <c:h val="0.78191590902892905"/>
        </c:manualLayout>
      </c:layout>
      <c:lineChart>
        <c:grouping val="standard"/>
        <c:varyColors val="0"/>
        <c:ser>
          <c:idx val="0"/>
          <c:order val="0"/>
          <c:tx>
            <c:strRef>
              <c:f>'Interaction - Binary Var '!$B$33</c:f>
              <c:strCache>
                <c:ptCount val="1"/>
                <c:pt idx="0">
                  <c:v>Women</c:v>
                </c:pt>
              </c:strCache>
            </c:strRef>
          </c:tx>
          <c:spPr>
            <a:ln w="12700">
              <a:solidFill>
                <a:srgbClr val="000000"/>
              </a:solidFill>
              <a:prstDash val="solid"/>
            </a:ln>
          </c:spPr>
          <c:marker>
            <c:symbol val="diamond"/>
            <c:size val="5"/>
            <c:spPr>
              <a:solidFill>
                <a:srgbClr val="000000"/>
              </a:solidFill>
              <a:ln>
                <a:solidFill>
                  <a:srgbClr val="000000"/>
                </a:solidFill>
                <a:prstDash val="solid"/>
              </a:ln>
            </c:spPr>
          </c:marker>
          <c:cat>
            <c:strRef>
              <c:f>'Interaction - Binary Var '!$C$32:$D$32</c:f>
              <c:strCache>
                <c:ptCount val="2"/>
                <c:pt idx="0">
                  <c:v>Low IV</c:v>
                </c:pt>
                <c:pt idx="1">
                  <c:v>High IV</c:v>
                </c:pt>
              </c:strCache>
            </c:strRef>
          </c:cat>
          <c:val>
            <c:numRef>
              <c:f>'Interaction - Binary Var '!$C$33:$D$33</c:f>
              <c:numCache>
                <c:formatCode>General</c:formatCode>
                <c:ptCount val="2"/>
                <c:pt idx="0">
                  <c:v>2.4</c:v>
                </c:pt>
                <c:pt idx="1">
                  <c:v>3.6</c:v>
                </c:pt>
              </c:numCache>
            </c:numRef>
          </c:val>
          <c:smooth val="0"/>
          <c:extLst>
            <c:ext xmlns:c16="http://schemas.microsoft.com/office/drawing/2014/chart" uri="{C3380CC4-5D6E-409C-BE32-E72D297353CC}">
              <c16:uniqueId val="{00000000-7A53-1147-B017-3E11050268E6}"/>
            </c:ext>
          </c:extLst>
        </c:ser>
        <c:ser>
          <c:idx val="1"/>
          <c:order val="1"/>
          <c:tx>
            <c:strRef>
              <c:f>'Interaction - Binary Var '!$B$34</c:f>
              <c:strCache>
                <c:ptCount val="1"/>
                <c:pt idx="0">
                  <c:v>Men</c:v>
                </c:pt>
              </c:strCache>
            </c:strRef>
          </c:tx>
          <c:spPr>
            <a:ln w="12700">
              <a:solidFill>
                <a:srgbClr val="000000"/>
              </a:solidFill>
              <a:prstDash val="sysDash"/>
            </a:ln>
          </c:spPr>
          <c:marker>
            <c:symbol val="square"/>
            <c:size val="5"/>
            <c:spPr>
              <a:solidFill>
                <a:srgbClr val="000000"/>
              </a:solidFill>
              <a:ln>
                <a:solidFill>
                  <a:srgbClr val="000000"/>
                </a:solidFill>
                <a:prstDash val="solid"/>
              </a:ln>
            </c:spPr>
          </c:marker>
          <c:cat>
            <c:strRef>
              <c:f>'Interaction - Binary Var '!$C$32:$D$32</c:f>
              <c:strCache>
                <c:ptCount val="2"/>
                <c:pt idx="0">
                  <c:v>Low IV</c:v>
                </c:pt>
                <c:pt idx="1">
                  <c:v>High IV</c:v>
                </c:pt>
              </c:strCache>
            </c:strRef>
          </c:cat>
          <c:val>
            <c:numRef>
              <c:f>'Interaction - Binary Var '!$C$34:$D$34</c:f>
              <c:numCache>
                <c:formatCode>General</c:formatCode>
                <c:ptCount val="2"/>
                <c:pt idx="0">
                  <c:v>3.6</c:v>
                </c:pt>
                <c:pt idx="1">
                  <c:v>3.2</c:v>
                </c:pt>
              </c:numCache>
            </c:numRef>
          </c:val>
          <c:smooth val="0"/>
          <c:extLst>
            <c:ext xmlns:c16="http://schemas.microsoft.com/office/drawing/2014/chart" uri="{C3380CC4-5D6E-409C-BE32-E72D297353CC}">
              <c16:uniqueId val="{00000001-7A53-1147-B017-3E11050268E6}"/>
            </c:ext>
          </c:extLst>
        </c:ser>
        <c:dLbls>
          <c:showLegendKey val="0"/>
          <c:showVal val="0"/>
          <c:showCatName val="0"/>
          <c:showSerName val="0"/>
          <c:showPercent val="0"/>
          <c:showBubbleSize val="0"/>
        </c:dLbls>
        <c:marker val="1"/>
        <c:smooth val="0"/>
        <c:axId val="-1415513712"/>
        <c:axId val="-1415511664"/>
      </c:lineChart>
      <c:catAx>
        <c:axId val="-1415513712"/>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Times New Roman"/>
                <a:ea typeface="Times New Roman"/>
                <a:cs typeface="Times New Roman"/>
              </a:defRPr>
            </a:pPr>
            <a:endParaRPr lang="en-US"/>
          </a:p>
        </c:txPr>
        <c:crossAx val="-1415511664"/>
        <c:crosses val="autoZero"/>
        <c:auto val="1"/>
        <c:lblAlgn val="ctr"/>
        <c:lblOffset val="100"/>
        <c:tickLblSkip val="1"/>
        <c:tickMarkSkip val="1"/>
        <c:noMultiLvlLbl val="0"/>
      </c:catAx>
      <c:valAx>
        <c:axId val="-1415511664"/>
        <c:scaling>
          <c:orientation val="minMax"/>
          <c:max val="5"/>
          <c:min val="1"/>
        </c:scaling>
        <c:delete val="0"/>
        <c:axPos val="l"/>
        <c:title>
          <c:tx>
            <c:rich>
              <a:bodyPr/>
              <a:lstStyle/>
              <a:p>
                <a:pPr>
                  <a:defRPr sz="1200" b="1" i="0" u="none" strike="noStrike" baseline="0">
                    <a:solidFill>
                      <a:srgbClr val="000000"/>
                    </a:solidFill>
                    <a:latin typeface="Times New Roman"/>
                    <a:ea typeface="Times New Roman"/>
                    <a:cs typeface="Times New Roman"/>
                  </a:defRPr>
                </a:pPr>
                <a:r>
                  <a:rPr lang="en-AU"/>
                  <a:t>Dependent variable</a:t>
                </a:r>
              </a:p>
            </c:rich>
          </c:tx>
          <c:layout>
            <c:manualLayout>
              <c:xMode val="edge"/>
              <c:yMode val="edge"/>
              <c:x val="2.6490087640087898E-2"/>
              <c:y val="0.28989399348351502"/>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Times New Roman"/>
                <a:ea typeface="Times New Roman"/>
                <a:cs typeface="Times New Roman"/>
              </a:defRPr>
            </a:pPr>
            <a:endParaRPr lang="en-US"/>
          </a:p>
        </c:txPr>
        <c:crossAx val="-1415513712"/>
        <c:crosses val="autoZero"/>
        <c:crossBetween val="between"/>
      </c:valAx>
      <c:spPr>
        <a:solidFill>
          <a:srgbClr val="FFFFFF"/>
        </a:solidFill>
        <a:ln w="12700">
          <a:solidFill>
            <a:srgbClr val="808080"/>
          </a:solidFill>
          <a:prstDash val="solid"/>
        </a:ln>
      </c:spPr>
    </c:plotArea>
    <c:legend>
      <c:legendPos val="r"/>
      <c:layout>
        <c:manualLayout>
          <c:xMode val="edge"/>
          <c:yMode val="edge"/>
          <c:x val="0.81788145588771499"/>
          <c:y val="0.4042558441238"/>
          <c:w val="0.168874308705561"/>
          <c:h val="0.13031931817148801"/>
        </c:manualLayout>
      </c:layout>
      <c:overlay val="0"/>
      <c:spPr>
        <a:solidFill>
          <a:srgbClr val="FFFFFF"/>
        </a:solidFill>
        <a:ln w="3175">
          <a:solidFill>
            <a:srgbClr val="000000"/>
          </a:solidFill>
          <a:prstDash val="solid"/>
        </a:ln>
      </c:spPr>
      <c:txPr>
        <a:bodyPr/>
        <a:lstStyle/>
        <a:p>
          <a:pPr>
            <a:defRPr sz="1100" b="0" i="0" u="none" strike="noStrike" baseline="0">
              <a:solidFill>
                <a:srgbClr val="000000"/>
              </a:solidFill>
              <a:latin typeface="Times New Roman"/>
              <a:ea typeface="Times New Roman"/>
              <a:cs typeface="Times New Roman"/>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paperSize="9" orientation="landscape" horizontalDpi="-4" verticalDpi="0"/>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30794807722934"/>
          <c:y val="8.0779944289693595E-2"/>
          <c:w val="0.58609318903694496"/>
          <c:h val="0.77158774373258998"/>
        </c:manualLayout>
      </c:layout>
      <c:lineChart>
        <c:grouping val="standard"/>
        <c:varyColors val="0"/>
        <c:ser>
          <c:idx val="0"/>
          <c:order val="0"/>
          <c:tx>
            <c:strRef>
              <c:f>'Interaction - Continuous Var'!$B$31</c:f>
              <c:strCache>
                <c:ptCount val="1"/>
                <c:pt idx="0">
                  <c:v>Low Moderator</c:v>
                </c:pt>
              </c:strCache>
            </c:strRef>
          </c:tx>
          <c:spPr>
            <a:ln w="12700">
              <a:solidFill>
                <a:srgbClr val="000000"/>
              </a:solidFill>
              <a:prstDash val="solid"/>
            </a:ln>
          </c:spPr>
          <c:marker>
            <c:symbol val="diamond"/>
            <c:size val="5"/>
            <c:spPr>
              <a:solidFill>
                <a:srgbClr val="000000"/>
              </a:solidFill>
              <a:ln>
                <a:solidFill>
                  <a:srgbClr val="000000"/>
                </a:solidFill>
                <a:prstDash val="solid"/>
              </a:ln>
            </c:spPr>
          </c:marker>
          <c:cat>
            <c:strRef>
              <c:f>'Interaction - Continuous Var'!$C$30:$D$30</c:f>
              <c:strCache>
                <c:ptCount val="2"/>
                <c:pt idx="0">
                  <c:v>Low IV</c:v>
                </c:pt>
                <c:pt idx="1">
                  <c:v>High IV</c:v>
                </c:pt>
              </c:strCache>
            </c:strRef>
          </c:cat>
          <c:val>
            <c:numRef>
              <c:f>'Interaction - Continuous Var'!$C$31:$D$31</c:f>
              <c:numCache>
                <c:formatCode>General</c:formatCode>
                <c:ptCount val="2"/>
                <c:pt idx="0">
                  <c:v>1.2</c:v>
                </c:pt>
                <c:pt idx="1">
                  <c:v>4</c:v>
                </c:pt>
              </c:numCache>
            </c:numRef>
          </c:val>
          <c:smooth val="0"/>
          <c:extLst>
            <c:ext xmlns:c16="http://schemas.microsoft.com/office/drawing/2014/chart" uri="{C3380CC4-5D6E-409C-BE32-E72D297353CC}">
              <c16:uniqueId val="{00000000-E73C-4591-84C4-0A37FB717DD6}"/>
            </c:ext>
          </c:extLst>
        </c:ser>
        <c:ser>
          <c:idx val="1"/>
          <c:order val="1"/>
          <c:tx>
            <c:strRef>
              <c:f>'Interaction - Continuous Var'!$B$32</c:f>
              <c:strCache>
                <c:ptCount val="1"/>
                <c:pt idx="0">
                  <c:v>High Moderator</c:v>
                </c:pt>
              </c:strCache>
            </c:strRef>
          </c:tx>
          <c:spPr>
            <a:ln w="12700">
              <a:solidFill>
                <a:srgbClr val="000000"/>
              </a:solidFill>
              <a:prstDash val="sysDash"/>
            </a:ln>
          </c:spPr>
          <c:marker>
            <c:symbol val="square"/>
            <c:size val="5"/>
            <c:spPr>
              <a:solidFill>
                <a:srgbClr val="000000"/>
              </a:solidFill>
              <a:ln>
                <a:solidFill>
                  <a:srgbClr val="000000"/>
                </a:solidFill>
                <a:prstDash val="solid"/>
              </a:ln>
            </c:spPr>
          </c:marker>
          <c:cat>
            <c:strRef>
              <c:f>'Interaction - Continuous Var'!$C$30:$D$30</c:f>
              <c:strCache>
                <c:ptCount val="2"/>
                <c:pt idx="0">
                  <c:v>Low IV</c:v>
                </c:pt>
                <c:pt idx="1">
                  <c:v>High IV</c:v>
                </c:pt>
              </c:strCache>
            </c:strRef>
          </c:cat>
          <c:val>
            <c:numRef>
              <c:f>'Interaction - Continuous Var'!$C$32:$D$32</c:f>
              <c:numCache>
                <c:formatCode>General</c:formatCode>
                <c:ptCount val="2"/>
                <c:pt idx="0">
                  <c:v>3.6</c:v>
                </c:pt>
                <c:pt idx="1">
                  <c:v>3.2</c:v>
                </c:pt>
              </c:numCache>
            </c:numRef>
          </c:val>
          <c:smooth val="0"/>
          <c:extLst>
            <c:ext xmlns:c16="http://schemas.microsoft.com/office/drawing/2014/chart" uri="{C3380CC4-5D6E-409C-BE32-E72D297353CC}">
              <c16:uniqueId val="{00000001-E73C-4591-84C4-0A37FB717DD6}"/>
            </c:ext>
          </c:extLst>
        </c:ser>
        <c:dLbls>
          <c:showLegendKey val="0"/>
          <c:showVal val="0"/>
          <c:showCatName val="0"/>
          <c:showSerName val="0"/>
          <c:showPercent val="0"/>
          <c:showBubbleSize val="0"/>
        </c:dLbls>
        <c:marker val="1"/>
        <c:smooth val="0"/>
        <c:axId val="-1415477952"/>
        <c:axId val="-1415475904"/>
      </c:lineChart>
      <c:catAx>
        <c:axId val="-1415477952"/>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Times New Roman"/>
                <a:ea typeface="Times New Roman"/>
                <a:cs typeface="Times New Roman"/>
              </a:defRPr>
            </a:pPr>
            <a:endParaRPr lang="en-US"/>
          </a:p>
        </c:txPr>
        <c:crossAx val="-1415475904"/>
        <c:crosses val="autoZero"/>
        <c:auto val="1"/>
        <c:lblAlgn val="ctr"/>
        <c:lblOffset val="100"/>
        <c:tickLblSkip val="1"/>
        <c:tickMarkSkip val="1"/>
        <c:noMultiLvlLbl val="0"/>
      </c:catAx>
      <c:valAx>
        <c:axId val="-1415475904"/>
        <c:scaling>
          <c:orientation val="minMax"/>
          <c:max val="5"/>
          <c:min val="1"/>
        </c:scaling>
        <c:delete val="0"/>
        <c:axPos val="l"/>
        <c:title>
          <c:tx>
            <c:rich>
              <a:bodyPr/>
              <a:lstStyle/>
              <a:p>
                <a:pPr>
                  <a:defRPr sz="1200" b="1" i="0" u="none" strike="noStrike" baseline="0">
                    <a:solidFill>
                      <a:srgbClr val="000000"/>
                    </a:solidFill>
                    <a:latin typeface="Times New Roman"/>
                    <a:ea typeface="Times New Roman"/>
                    <a:cs typeface="Times New Roman"/>
                  </a:defRPr>
                </a:pPr>
                <a:r>
                  <a:rPr lang="en-AU"/>
                  <a:t>Dependent variable</a:t>
                </a:r>
              </a:p>
            </c:rich>
          </c:tx>
          <c:layout>
            <c:manualLayout>
              <c:xMode val="edge"/>
              <c:yMode val="edge"/>
              <c:x val="2.6490087640087898E-2"/>
              <c:y val="0.27855153203342597"/>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Times New Roman"/>
                <a:ea typeface="Times New Roman"/>
                <a:cs typeface="Times New Roman"/>
              </a:defRPr>
            </a:pPr>
            <a:endParaRPr lang="en-US"/>
          </a:p>
        </c:txPr>
        <c:crossAx val="-1415477952"/>
        <c:crosses val="autoZero"/>
        <c:crossBetween val="between"/>
      </c:valAx>
      <c:spPr>
        <a:solidFill>
          <a:srgbClr val="FFFFFF"/>
        </a:solidFill>
        <a:ln w="12700">
          <a:solidFill>
            <a:srgbClr val="808080"/>
          </a:solidFill>
          <a:prstDash val="solid"/>
        </a:ln>
      </c:spPr>
    </c:plotArea>
    <c:legend>
      <c:legendPos val="r"/>
      <c:layout>
        <c:manualLayout>
          <c:xMode val="edge"/>
          <c:yMode val="edge"/>
          <c:x val="0.73509993201243995"/>
          <c:y val="0.39832869080779898"/>
          <c:w val="0.25165583258083501"/>
          <c:h val="0.13649025069637899"/>
        </c:manualLayout>
      </c:layout>
      <c:overlay val="0"/>
      <c:spPr>
        <a:solidFill>
          <a:srgbClr val="FFFFFF"/>
        </a:solidFill>
        <a:ln w="3175">
          <a:solidFill>
            <a:srgbClr val="000000"/>
          </a:solidFill>
          <a:prstDash val="solid"/>
        </a:ln>
      </c:spPr>
      <c:txPr>
        <a:bodyPr/>
        <a:lstStyle/>
        <a:p>
          <a:pPr>
            <a:defRPr sz="1100" b="0" i="0" u="none" strike="noStrike" baseline="0">
              <a:solidFill>
                <a:srgbClr val="000000"/>
              </a:solidFill>
              <a:latin typeface="Times New Roman"/>
              <a:ea typeface="Times New Roman"/>
              <a:cs typeface="Times New Roman"/>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paperSize="9" orientation="landscape" horizontalDpi="-4" verticalDpi="0"/>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4">
  <cs:axisTitle>
    <cs:lnRef idx="0"/>
    <cs:fillRef idx="0"/>
    <cs:effectRef idx="0"/>
    <cs:fontRef idx="minor">
      <a:schemeClr val="dk1">
        <a:lumMod val="50000"/>
        <a:lumOff val="50000"/>
      </a:schemeClr>
    </cs:fontRef>
    <cs:defRPr sz="900" b="1" kern="1200"/>
  </cs:axisTitle>
  <cs:categoryAxis>
    <cs:lnRef idx="0"/>
    <cs:fillRef idx="0"/>
    <cs:effectRef idx="0"/>
    <cs:fontRef idx="minor">
      <a:schemeClr val="dk1">
        <a:lumMod val="50000"/>
        <a:lumOff val="50000"/>
      </a:schemeClr>
    </cs:fontRef>
    <cs:spPr>
      <a:ln w="9525" cap="flat" cmpd="sng" algn="ctr">
        <a:solidFill>
          <a:schemeClr val="dk1">
            <a:lumMod val="15000"/>
            <a:lumOff val="85000"/>
          </a:schemeClr>
        </a:solidFill>
        <a:round/>
      </a:ln>
    </cs:spPr>
    <cs:defRPr sz="900" kern="1200"/>
  </cs:categoryAxis>
  <cs:chartArea>
    <cs:lnRef idx="0"/>
    <cs:fillRef idx="0"/>
    <cs:effectRef idx="0"/>
    <cs:fontRef idx="minor">
      <a:schemeClr val="dk1"/>
    </cs:fontRef>
    <cs:spPr>
      <a:gradFill flip="none" rotWithShape="1">
        <a:gsLst>
          <a:gs pos="100000">
            <a:schemeClr val="lt1">
              <a:lumMod val="95000"/>
            </a:schemeClr>
          </a:gs>
          <a:gs pos="43000">
            <a:schemeClr val="lt1"/>
          </a:gs>
        </a:gsLst>
        <a:path path="circle">
          <a:fillToRect l="50000" t="50000" r="50000" b="50000"/>
        </a:path>
        <a:tileRect/>
      </a:gra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a:solidFill>
          <a:schemeClr val="phClr">
            <a:alpha val="20000"/>
          </a:schemeClr>
        </a:solidFill>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dk1">
        <a:lumMod val="50000"/>
        <a:lumOff val="50000"/>
      </a:schemeClr>
    </cs:fontRef>
    <cs:spPr>
      <a:ln w="9525" cap="rnd">
        <a:solidFill>
          <a:schemeClr val="dk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tx1"/>
    </cs:fontRef>
    <cs:spPr>
      <a:ln w="9525">
        <a:solidFill>
          <a:schemeClr val="dk1">
            <a:lumMod val="35000"/>
            <a:lumOff val="65000"/>
          </a:schemeClr>
        </a:solidFill>
      </a:ln>
    </cs:spPr>
  </cs:dropLine>
  <cs:errorBar>
    <cs:lnRef idx="0"/>
    <cs:fillRef idx="0"/>
    <cs:effectRef idx="0"/>
    <cs:fontRef idx="minor">
      <a:schemeClr val="tx1"/>
    </cs:fontRef>
    <cs:spPr>
      <a:ln w="9525">
        <a:solidFill>
          <a:schemeClr val="dk1">
            <a:lumMod val="50000"/>
            <a:lumOff val="50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15000"/>
            <a:lumOff val="85000"/>
          </a:schemeClr>
        </a:solidFill>
        <a:round/>
      </a:ln>
    </cs:spPr>
  </cs:gridlineMajor>
  <cs:gridlineMinor>
    <cs:lnRef idx="0"/>
    <cs:fillRef idx="0"/>
    <cs:effectRef idx="0"/>
    <cs:fontRef idx="minor">
      <a:schemeClr val="tx1"/>
    </cs:fontRef>
    <cs:spPr>
      <a:ln w="9525" cap="flat" cmpd="sng" algn="ctr">
        <a:solidFill>
          <a:schemeClr val="dk1">
            <a:lumMod val="5000"/>
            <a:lumOff val="95000"/>
          </a:schemeClr>
        </a:solidFill>
        <a:round/>
      </a:ln>
    </cs:spPr>
  </cs:gridlineMinor>
  <cs:hiLoLine>
    <cs:lnRef idx="0"/>
    <cs:fillRef idx="0"/>
    <cs:effectRef idx="0"/>
    <cs:fontRef idx="minor">
      <a:schemeClr val="tx1"/>
    </cs:fontRef>
    <cs:spPr>
      <a:ln w="9525">
        <a:solidFill>
          <a:schemeClr val="dk1">
            <a:lumMod val="35000"/>
            <a:lumOff val="65000"/>
          </a:schemeClr>
        </a:solidFill>
      </a:ln>
    </cs:spPr>
  </cs:hiLoLine>
  <cs:leaderLine>
    <cs:lnRef idx="0"/>
    <cs:fillRef idx="0"/>
    <cs:effectRef idx="0"/>
    <cs:fontRef idx="minor">
      <a:schemeClr val="tx1"/>
    </cs:fontRef>
    <cs:spPr>
      <a:ln w="9525">
        <a:solidFill>
          <a:schemeClr val="dk1">
            <a:lumMod val="35000"/>
            <a:lumOff val="65000"/>
          </a:schemeClr>
        </a:solidFill>
      </a:ln>
    </cs:spPr>
  </cs:leaderLine>
  <cs:legend>
    <cs:lnRef idx="0"/>
    <cs:fillRef idx="0"/>
    <cs:effectRef idx="0"/>
    <cs:fontRef idx="minor">
      <a:schemeClr val="dk1">
        <a:lumMod val="50000"/>
        <a:lumOff val="50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tx1">
        <a:lumMod val="50000"/>
        <a:lumOff val="50000"/>
      </a:schemeClr>
    </cs:fontRef>
    <cs:spPr>
      <a:ln w="9525">
        <a:solidFill>
          <a:schemeClr val="dk1">
            <a:lumMod val="15000"/>
            <a:lumOff val="85000"/>
          </a:schemeClr>
        </a:solidFill>
      </a:ln>
    </cs:spPr>
    <cs:defRPr sz="900" kern="1200"/>
  </cs:seriesAxis>
  <cs:seriesLine>
    <cs:lnRef idx="0"/>
    <cs:fillRef idx="0"/>
    <cs:effectRef idx="0"/>
    <cs:fontRef idx="minor">
      <a:schemeClr val="tx1"/>
    </cs:fontRef>
    <cs:spPr>
      <a:ln w="9525">
        <a:solidFill>
          <a:schemeClr val="dk1">
            <a:lumMod val="35000"/>
            <a:lumOff val="65000"/>
          </a:schemeClr>
        </a:solidFill>
      </a:ln>
    </cs:spPr>
  </cs:seriesLine>
  <cs:title>
    <cs:lnRef idx="0"/>
    <cs:fillRef idx="0"/>
    <cs:effectRef idx="0"/>
    <cs:fontRef idx="minor">
      <a:schemeClr val="dk1">
        <a:lumMod val="50000"/>
        <a:lumOff val="50000"/>
      </a:schemeClr>
    </cs:fontRef>
    <cs:defRPr sz="1600" b="0" kern="1200" spc="70" baseline="0"/>
  </cs:title>
  <cs:trendline>
    <cs:lnRef idx="0">
      <cs:styleClr val="0"/>
    </cs:lnRef>
    <cs:fillRef idx="0"/>
    <cs:effectRef idx="0"/>
    <cs:fontRef idx="minor">
      <a:schemeClr val="tx1"/>
    </cs:fontRef>
    <cs:spPr>
      <a:ln w="63500" cap="rnd" cmpd="sng" algn="ctr">
        <a:solidFill>
          <a:schemeClr val="phClr">
            <a:alpha val="25000"/>
          </a:schemeClr>
        </a:solidFill>
        <a:round/>
      </a:ln>
    </cs:spPr>
  </cs:trendline>
  <cs:trendlineLabel>
    <cs:lnRef idx="0"/>
    <cs:fillRef idx="0"/>
    <cs:effectRef idx="0"/>
    <cs:fontRef idx="minor">
      <a:schemeClr val="dk1">
        <a:lumMod val="50000"/>
        <a:lumOff val="50000"/>
      </a:schemeClr>
    </cs:fontRef>
    <cs:defRPr sz="900" kern="1200"/>
  </cs:trendlineLabel>
  <cs:upBar>
    <cs:lnRef idx="0"/>
    <cs:fillRef idx="0"/>
    <cs:effectRef idx="0"/>
    <cs:fontRef idx="minor">
      <a:schemeClr val="tx1"/>
    </cs:fontRef>
    <cs:spPr>
      <a:solidFill>
        <a:schemeClr val="lt1"/>
      </a:solidFill>
      <a:ln w="9525">
        <a:solidFill>
          <a:schemeClr val="dk1">
            <a:lumMod val="50000"/>
            <a:lumOff val="50000"/>
          </a:schemeClr>
        </a:solidFill>
      </a:ln>
    </cs:spPr>
  </cs:upBar>
  <cs:valueAxis>
    <cs:lnRef idx="0"/>
    <cs:fillRef idx="0"/>
    <cs:effectRef idx="0"/>
    <cs:fontRef idx="minor">
      <a:schemeClr val="dk1">
        <a:lumMod val="50000"/>
        <a:lumOff val="50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44">
  <cs:axisTitle>
    <cs:lnRef idx="0"/>
    <cs:fillRef idx="0"/>
    <cs:effectRef idx="0"/>
    <cs:fontRef idx="minor">
      <a:schemeClr val="dk1">
        <a:lumMod val="50000"/>
        <a:lumOff val="50000"/>
      </a:schemeClr>
    </cs:fontRef>
    <cs:defRPr sz="900" b="1" kern="1200"/>
  </cs:axisTitle>
  <cs:categoryAxis>
    <cs:lnRef idx="0"/>
    <cs:fillRef idx="0"/>
    <cs:effectRef idx="0"/>
    <cs:fontRef idx="minor">
      <a:schemeClr val="dk1">
        <a:lumMod val="50000"/>
        <a:lumOff val="50000"/>
      </a:schemeClr>
    </cs:fontRef>
    <cs:spPr>
      <a:ln w="9525" cap="flat" cmpd="sng" algn="ctr">
        <a:solidFill>
          <a:schemeClr val="dk1">
            <a:lumMod val="15000"/>
            <a:lumOff val="85000"/>
          </a:schemeClr>
        </a:solidFill>
        <a:round/>
      </a:ln>
    </cs:spPr>
    <cs:defRPr sz="900" kern="1200"/>
  </cs:categoryAxis>
  <cs:chartArea>
    <cs:lnRef idx="0"/>
    <cs:fillRef idx="0"/>
    <cs:effectRef idx="0"/>
    <cs:fontRef idx="minor">
      <a:schemeClr val="dk1"/>
    </cs:fontRef>
    <cs:spPr>
      <a:gradFill flip="none" rotWithShape="1">
        <a:gsLst>
          <a:gs pos="100000">
            <a:schemeClr val="lt1">
              <a:lumMod val="95000"/>
            </a:schemeClr>
          </a:gs>
          <a:gs pos="43000">
            <a:schemeClr val="lt1"/>
          </a:gs>
        </a:gsLst>
        <a:path path="circle">
          <a:fillToRect l="50000" t="50000" r="50000" b="50000"/>
        </a:path>
        <a:tileRect/>
      </a:gra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a:solidFill>
          <a:schemeClr val="phClr">
            <a:alpha val="20000"/>
          </a:schemeClr>
        </a:solidFill>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dk1">
        <a:lumMod val="50000"/>
        <a:lumOff val="50000"/>
      </a:schemeClr>
    </cs:fontRef>
    <cs:spPr>
      <a:ln w="9525" cap="rnd">
        <a:solidFill>
          <a:schemeClr val="dk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tx1"/>
    </cs:fontRef>
    <cs:spPr>
      <a:ln w="9525">
        <a:solidFill>
          <a:schemeClr val="dk1">
            <a:lumMod val="35000"/>
            <a:lumOff val="65000"/>
          </a:schemeClr>
        </a:solidFill>
      </a:ln>
    </cs:spPr>
  </cs:dropLine>
  <cs:errorBar>
    <cs:lnRef idx="0"/>
    <cs:fillRef idx="0"/>
    <cs:effectRef idx="0"/>
    <cs:fontRef idx="minor">
      <a:schemeClr val="tx1"/>
    </cs:fontRef>
    <cs:spPr>
      <a:ln w="9525">
        <a:solidFill>
          <a:schemeClr val="dk1">
            <a:lumMod val="50000"/>
            <a:lumOff val="50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15000"/>
            <a:lumOff val="85000"/>
          </a:schemeClr>
        </a:solidFill>
        <a:round/>
      </a:ln>
    </cs:spPr>
  </cs:gridlineMajor>
  <cs:gridlineMinor>
    <cs:lnRef idx="0"/>
    <cs:fillRef idx="0"/>
    <cs:effectRef idx="0"/>
    <cs:fontRef idx="minor">
      <a:schemeClr val="tx1"/>
    </cs:fontRef>
    <cs:spPr>
      <a:ln w="9525" cap="flat" cmpd="sng" algn="ctr">
        <a:solidFill>
          <a:schemeClr val="dk1">
            <a:lumMod val="5000"/>
            <a:lumOff val="95000"/>
          </a:schemeClr>
        </a:solidFill>
        <a:round/>
      </a:ln>
    </cs:spPr>
  </cs:gridlineMinor>
  <cs:hiLoLine>
    <cs:lnRef idx="0"/>
    <cs:fillRef idx="0"/>
    <cs:effectRef idx="0"/>
    <cs:fontRef idx="minor">
      <a:schemeClr val="tx1"/>
    </cs:fontRef>
    <cs:spPr>
      <a:ln w="9525">
        <a:solidFill>
          <a:schemeClr val="dk1">
            <a:lumMod val="35000"/>
            <a:lumOff val="65000"/>
          </a:schemeClr>
        </a:solidFill>
      </a:ln>
    </cs:spPr>
  </cs:hiLoLine>
  <cs:leaderLine>
    <cs:lnRef idx="0"/>
    <cs:fillRef idx="0"/>
    <cs:effectRef idx="0"/>
    <cs:fontRef idx="minor">
      <a:schemeClr val="tx1"/>
    </cs:fontRef>
    <cs:spPr>
      <a:ln w="9525">
        <a:solidFill>
          <a:schemeClr val="dk1">
            <a:lumMod val="35000"/>
            <a:lumOff val="65000"/>
          </a:schemeClr>
        </a:solidFill>
      </a:ln>
    </cs:spPr>
  </cs:leaderLine>
  <cs:legend>
    <cs:lnRef idx="0"/>
    <cs:fillRef idx="0"/>
    <cs:effectRef idx="0"/>
    <cs:fontRef idx="minor">
      <a:schemeClr val="dk1">
        <a:lumMod val="50000"/>
        <a:lumOff val="50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tx1">
        <a:lumMod val="50000"/>
        <a:lumOff val="50000"/>
      </a:schemeClr>
    </cs:fontRef>
    <cs:spPr>
      <a:ln w="9525">
        <a:solidFill>
          <a:schemeClr val="dk1">
            <a:lumMod val="15000"/>
            <a:lumOff val="85000"/>
          </a:schemeClr>
        </a:solidFill>
      </a:ln>
    </cs:spPr>
    <cs:defRPr sz="900" kern="1200"/>
  </cs:seriesAxis>
  <cs:seriesLine>
    <cs:lnRef idx="0"/>
    <cs:fillRef idx="0"/>
    <cs:effectRef idx="0"/>
    <cs:fontRef idx="minor">
      <a:schemeClr val="tx1"/>
    </cs:fontRef>
    <cs:spPr>
      <a:ln w="9525">
        <a:solidFill>
          <a:schemeClr val="dk1">
            <a:lumMod val="35000"/>
            <a:lumOff val="65000"/>
          </a:schemeClr>
        </a:solidFill>
      </a:ln>
    </cs:spPr>
  </cs:seriesLine>
  <cs:title>
    <cs:lnRef idx="0"/>
    <cs:fillRef idx="0"/>
    <cs:effectRef idx="0"/>
    <cs:fontRef idx="minor">
      <a:schemeClr val="dk1">
        <a:lumMod val="50000"/>
        <a:lumOff val="50000"/>
      </a:schemeClr>
    </cs:fontRef>
    <cs:defRPr sz="1600" b="0" kern="1200" spc="70" baseline="0"/>
  </cs:title>
  <cs:trendline>
    <cs:lnRef idx="0">
      <cs:styleClr val="0"/>
    </cs:lnRef>
    <cs:fillRef idx="0"/>
    <cs:effectRef idx="0"/>
    <cs:fontRef idx="minor">
      <a:schemeClr val="tx1"/>
    </cs:fontRef>
    <cs:spPr>
      <a:ln w="63500" cap="rnd" cmpd="sng" algn="ctr">
        <a:solidFill>
          <a:schemeClr val="phClr">
            <a:alpha val="25000"/>
          </a:schemeClr>
        </a:solidFill>
        <a:round/>
      </a:ln>
    </cs:spPr>
  </cs:trendline>
  <cs:trendlineLabel>
    <cs:lnRef idx="0"/>
    <cs:fillRef idx="0"/>
    <cs:effectRef idx="0"/>
    <cs:fontRef idx="minor">
      <a:schemeClr val="dk1">
        <a:lumMod val="50000"/>
        <a:lumOff val="50000"/>
      </a:schemeClr>
    </cs:fontRef>
    <cs:defRPr sz="900" kern="1200"/>
  </cs:trendlineLabel>
  <cs:upBar>
    <cs:lnRef idx="0"/>
    <cs:fillRef idx="0"/>
    <cs:effectRef idx="0"/>
    <cs:fontRef idx="minor">
      <a:schemeClr val="tx1"/>
    </cs:fontRef>
    <cs:spPr>
      <a:solidFill>
        <a:schemeClr val="lt1"/>
      </a:solidFill>
      <a:ln w="9525">
        <a:solidFill>
          <a:schemeClr val="dk1">
            <a:lumMod val="50000"/>
            <a:lumOff val="50000"/>
          </a:schemeClr>
        </a:solidFill>
      </a:ln>
    </cs:spPr>
  </cs:upBar>
  <cs:valueAxis>
    <cs:lnRef idx="0"/>
    <cs:fillRef idx="0"/>
    <cs:effectRef idx="0"/>
    <cs:fontRef idx="minor">
      <a:schemeClr val="dk1">
        <a:lumMod val="50000"/>
        <a:lumOff val="50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44">
  <cs:axisTitle>
    <cs:lnRef idx="0"/>
    <cs:fillRef idx="0"/>
    <cs:effectRef idx="0"/>
    <cs:fontRef idx="minor">
      <a:schemeClr val="dk1">
        <a:lumMod val="50000"/>
        <a:lumOff val="50000"/>
      </a:schemeClr>
    </cs:fontRef>
    <cs:defRPr sz="900" b="1" kern="1200"/>
  </cs:axisTitle>
  <cs:categoryAxis>
    <cs:lnRef idx="0"/>
    <cs:fillRef idx="0"/>
    <cs:effectRef idx="0"/>
    <cs:fontRef idx="minor">
      <a:schemeClr val="dk1">
        <a:lumMod val="50000"/>
        <a:lumOff val="50000"/>
      </a:schemeClr>
    </cs:fontRef>
    <cs:spPr>
      <a:ln w="9525" cap="flat" cmpd="sng" algn="ctr">
        <a:solidFill>
          <a:schemeClr val="dk1">
            <a:lumMod val="15000"/>
            <a:lumOff val="85000"/>
          </a:schemeClr>
        </a:solidFill>
        <a:round/>
      </a:ln>
    </cs:spPr>
    <cs:defRPr sz="900" kern="1200"/>
  </cs:categoryAxis>
  <cs:chartArea>
    <cs:lnRef idx="0"/>
    <cs:fillRef idx="0"/>
    <cs:effectRef idx="0"/>
    <cs:fontRef idx="minor">
      <a:schemeClr val="dk1"/>
    </cs:fontRef>
    <cs:spPr>
      <a:gradFill flip="none" rotWithShape="1">
        <a:gsLst>
          <a:gs pos="100000">
            <a:schemeClr val="lt1">
              <a:lumMod val="95000"/>
            </a:schemeClr>
          </a:gs>
          <a:gs pos="43000">
            <a:schemeClr val="lt1"/>
          </a:gs>
        </a:gsLst>
        <a:path path="circle">
          <a:fillToRect l="50000" t="50000" r="50000" b="50000"/>
        </a:path>
        <a:tileRect/>
      </a:gra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a:solidFill>
          <a:schemeClr val="phClr">
            <a:alpha val="20000"/>
          </a:schemeClr>
        </a:solidFill>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dk1">
        <a:lumMod val="50000"/>
        <a:lumOff val="50000"/>
      </a:schemeClr>
    </cs:fontRef>
    <cs:spPr>
      <a:ln w="9525" cap="rnd">
        <a:solidFill>
          <a:schemeClr val="dk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tx1"/>
    </cs:fontRef>
    <cs:spPr>
      <a:ln w="9525">
        <a:solidFill>
          <a:schemeClr val="dk1">
            <a:lumMod val="35000"/>
            <a:lumOff val="65000"/>
          </a:schemeClr>
        </a:solidFill>
      </a:ln>
    </cs:spPr>
  </cs:dropLine>
  <cs:errorBar>
    <cs:lnRef idx="0"/>
    <cs:fillRef idx="0"/>
    <cs:effectRef idx="0"/>
    <cs:fontRef idx="minor">
      <a:schemeClr val="tx1"/>
    </cs:fontRef>
    <cs:spPr>
      <a:ln w="9525">
        <a:solidFill>
          <a:schemeClr val="dk1">
            <a:lumMod val="50000"/>
            <a:lumOff val="50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15000"/>
            <a:lumOff val="85000"/>
          </a:schemeClr>
        </a:solidFill>
        <a:round/>
      </a:ln>
    </cs:spPr>
  </cs:gridlineMajor>
  <cs:gridlineMinor>
    <cs:lnRef idx="0"/>
    <cs:fillRef idx="0"/>
    <cs:effectRef idx="0"/>
    <cs:fontRef idx="minor">
      <a:schemeClr val="tx1"/>
    </cs:fontRef>
    <cs:spPr>
      <a:ln w="9525" cap="flat" cmpd="sng" algn="ctr">
        <a:solidFill>
          <a:schemeClr val="dk1">
            <a:lumMod val="5000"/>
            <a:lumOff val="95000"/>
          </a:schemeClr>
        </a:solidFill>
        <a:round/>
      </a:ln>
    </cs:spPr>
  </cs:gridlineMinor>
  <cs:hiLoLine>
    <cs:lnRef idx="0"/>
    <cs:fillRef idx="0"/>
    <cs:effectRef idx="0"/>
    <cs:fontRef idx="minor">
      <a:schemeClr val="tx1"/>
    </cs:fontRef>
    <cs:spPr>
      <a:ln w="9525">
        <a:solidFill>
          <a:schemeClr val="dk1">
            <a:lumMod val="35000"/>
            <a:lumOff val="65000"/>
          </a:schemeClr>
        </a:solidFill>
      </a:ln>
    </cs:spPr>
  </cs:hiLoLine>
  <cs:leaderLine>
    <cs:lnRef idx="0"/>
    <cs:fillRef idx="0"/>
    <cs:effectRef idx="0"/>
    <cs:fontRef idx="minor">
      <a:schemeClr val="tx1"/>
    </cs:fontRef>
    <cs:spPr>
      <a:ln w="9525">
        <a:solidFill>
          <a:schemeClr val="dk1">
            <a:lumMod val="35000"/>
            <a:lumOff val="65000"/>
          </a:schemeClr>
        </a:solidFill>
      </a:ln>
    </cs:spPr>
  </cs:leaderLine>
  <cs:legend>
    <cs:lnRef idx="0"/>
    <cs:fillRef idx="0"/>
    <cs:effectRef idx="0"/>
    <cs:fontRef idx="minor">
      <a:schemeClr val="dk1">
        <a:lumMod val="50000"/>
        <a:lumOff val="50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tx1">
        <a:lumMod val="50000"/>
        <a:lumOff val="50000"/>
      </a:schemeClr>
    </cs:fontRef>
    <cs:spPr>
      <a:ln w="9525">
        <a:solidFill>
          <a:schemeClr val="dk1">
            <a:lumMod val="15000"/>
            <a:lumOff val="85000"/>
          </a:schemeClr>
        </a:solidFill>
      </a:ln>
    </cs:spPr>
    <cs:defRPr sz="900" kern="1200"/>
  </cs:seriesAxis>
  <cs:seriesLine>
    <cs:lnRef idx="0"/>
    <cs:fillRef idx="0"/>
    <cs:effectRef idx="0"/>
    <cs:fontRef idx="minor">
      <a:schemeClr val="tx1"/>
    </cs:fontRef>
    <cs:spPr>
      <a:ln w="9525">
        <a:solidFill>
          <a:schemeClr val="dk1">
            <a:lumMod val="35000"/>
            <a:lumOff val="65000"/>
          </a:schemeClr>
        </a:solidFill>
      </a:ln>
    </cs:spPr>
  </cs:seriesLine>
  <cs:title>
    <cs:lnRef idx="0"/>
    <cs:fillRef idx="0"/>
    <cs:effectRef idx="0"/>
    <cs:fontRef idx="minor">
      <a:schemeClr val="dk1">
        <a:lumMod val="50000"/>
        <a:lumOff val="50000"/>
      </a:schemeClr>
    </cs:fontRef>
    <cs:defRPr sz="1600" b="0" kern="1200" spc="70" baseline="0"/>
  </cs:title>
  <cs:trendline>
    <cs:lnRef idx="0">
      <cs:styleClr val="0"/>
    </cs:lnRef>
    <cs:fillRef idx="0"/>
    <cs:effectRef idx="0"/>
    <cs:fontRef idx="minor">
      <a:schemeClr val="tx1"/>
    </cs:fontRef>
    <cs:spPr>
      <a:ln w="63500" cap="rnd" cmpd="sng" algn="ctr">
        <a:solidFill>
          <a:schemeClr val="phClr">
            <a:alpha val="25000"/>
          </a:schemeClr>
        </a:solidFill>
        <a:round/>
      </a:ln>
    </cs:spPr>
  </cs:trendline>
  <cs:trendlineLabel>
    <cs:lnRef idx="0"/>
    <cs:fillRef idx="0"/>
    <cs:effectRef idx="0"/>
    <cs:fontRef idx="minor">
      <a:schemeClr val="dk1">
        <a:lumMod val="50000"/>
        <a:lumOff val="50000"/>
      </a:schemeClr>
    </cs:fontRef>
    <cs:defRPr sz="900" kern="1200"/>
  </cs:trendlineLabel>
  <cs:upBar>
    <cs:lnRef idx="0"/>
    <cs:fillRef idx="0"/>
    <cs:effectRef idx="0"/>
    <cs:fontRef idx="minor">
      <a:schemeClr val="tx1"/>
    </cs:fontRef>
    <cs:spPr>
      <a:solidFill>
        <a:schemeClr val="lt1"/>
      </a:solidFill>
      <a:ln w="9525">
        <a:solidFill>
          <a:schemeClr val="dk1">
            <a:lumMod val="50000"/>
            <a:lumOff val="50000"/>
          </a:schemeClr>
        </a:solidFill>
      </a:ln>
    </cs:spPr>
  </cs:upBar>
  <cs:valueAxis>
    <cs:lnRef idx="0"/>
    <cs:fillRef idx="0"/>
    <cs:effectRef idx="0"/>
    <cs:fontRef idx="minor">
      <a:schemeClr val="dk1">
        <a:lumMod val="50000"/>
        <a:lumOff val="50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44">
  <cs:axisTitle>
    <cs:lnRef idx="0"/>
    <cs:fillRef idx="0"/>
    <cs:effectRef idx="0"/>
    <cs:fontRef idx="minor">
      <a:schemeClr val="dk1">
        <a:lumMod val="50000"/>
        <a:lumOff val="50000"/>
      </a:schemeClr>
    </cs:fontRef>
    <cs:defRPr sz="900" b="1" kern="1200"/>
  </cs:axisTitle>
  <cs:categoryAxis>
    <cs:lnRef idx="0"/>
    <cs:fillRef idx="0"/>
    <cs:effectRef idx="0"/>
    <cs:fontRef idx="minor">
      <a:schemeClr val="dk1">
        <a:lumMod val="50000"/>
        <a:lumOff val="50000"/>
      </a:schemeClr>
    </cs:fontRef>
    <cs:spPr>
      <a:ln w="9525" cap="flat" cmpd="sng" algn="ctr">
        <a:solidFill>
          <a:schemeClr val="dk1">
            <a:lumMod val="15000"/>
            <a:lumOff val="85000"/>
          </a:schemeClr>
        </a:solidFill>
        <a:round/>
      </a:ln>
    </cs:spPr>
    <cs:defRPr sz="900" kern="1200"/>
  </cs:categoryAxis>
  <cs:chartArea>
    <cs:lnRef idx="0"/>
    <cs:fillRef idx="0"/>
    <cs:effectRef idx="0"/>
    <cs:fontRef idx="minor">
      <a:schemeClr val="dk1"/>
    </cs:fontRef>
    <cs:spPr>
      <a:gradFill flip="none" rotWithShape="1">
        <a:gsLst>
          <a:gs pos="100000">
            <a:schemeClr val="lt1">
              <a:lumMod val="95000"/>
            </a:schemeClr>
          </a:gs>
          <a:gs pos="43000">
            <a:schemeClr val="lt1"/>
          </a:gs>
        </a:gsLst>
        <a:path path="circle">
          <a:fillToRect l="50000" t="50000" r="50000" b="50000"/>
        </a:path>
        <a:tileRect/>
      </a:gra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a:solidFill>
          <a:schemeClr val="phClr">
            <a:alpha val="20000"/>
          </a:schemeClr>
        </a:solidFill>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dk1">
        <a:lumMod val="50000"/>
        <a:lumOff val="50000"/>
      </a:schemeClr>
    </cs:fontRef>
    <cs:spPr>
      <a:ln w="9525" cap="rnd">
        <a:solidFill>
          <a:schemeClr val="dk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tx1"/>
    </cs:fontRef>
    <cs:spPr>
      <a:ln w="9525">
        <a:solidFill>
          <a:schemeClr val="dk1">
            <a:lumMod val="35000"/>
            <a:lumOff val="65000"/>
          </a:schemeClr>
        </a:solidFill>
      </a:ln>
    </cs:spPr>
  </cs:dropLine>
  <cs:errorBar>
    <cs:lnRef idx="0"/>
    <cs:fillRef idx="0"/>
    <cs:effectRef idx="0"/>
    <cs:fontRef idx="minor">
      <a:schemeClr val="tx1"/>
    </cs:fontRef>
    <cs:spPr>
      <a:ln w="9525">
        <a:solidFill>
          <a:schemeClr val="dk1">
            <a:lumMod val="50000"/>
            <a:lumOff val="50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15000"/>
            <a:lumOff val="85000"/>
          </a:schemeClr>
        </a:solidFill>
        <a:round/>
      </a:ln>
    </cs:spPr>
  </cs:gridlineMajor>
  <cs:gridlineMinor>
    <cs:lnRef idx="0"/>
    <cs:fillRef idx="0"/>
    <cs:effectRef idx="0"/>
    <cs:fontRef idx="minor">
      <a:schemeClr val="tx1"/>
    </cs:fontRef>
    <cs:spPr>
      <a:ln w="9525" cap="flat" cmpd="sng" algn="ctr">
        <a:solidFill>
          <a:schemeClr val="dk1">
            <a:lumMod val="5000"/>
            <a:lumOff val="95000"/>
          </a:schemeClr>
        </a:solidFill>
        <a:round/>
      </a:ln>
    </cs:spPr>
  </cs:gridlineMinor>
  <cs:hiLoLine>
    <cs:lnRef idx="0"/>
    <cs:fillRef idx="0"/>
    <cs:effectRef idx="0"/>
    <cs:fontRef idx="minor">
      <a:schemeClr val="tx1"/>
    </cs:fontRef>
    <cs:spPr>
      <a:ln w="9525">
        <a:solidFill>
          <a:schemeClr val="dk1">
            <a:lumMod val="35000"/>
            <a:lumOff val="65000"/>
          </a:schemeClr>
        </a:solidFill>
      </a:ln>
    </cs:spPr>
  </cs:hiLoLine>
  <cs:leaderLine>
    <cs:lnRef idx="0"/>
    <cs:fillRef idx="0"/>
    <cs:effectRef idx="0"/>
    <cs:fontRef idx="minor">
      <a:schemeClr val="tx1"/>
    </cs:fontRef>
    <cs:spPr>
      <a:ln w="9525">
        <a:solidFill>
          <a:schemeClr val="dk1">
            <a:lumMod val="35000"/>
            <a:lumOff val="65000"/>
          </a:schemeClr>
        </a:solidFill>
      </a:ln>
    </cs:spPr>
  </cs:leaderLine>
  <cs:legend>
    <cs:lnRef idx="0"/>
    <cs:fillRef idx="0"/>
    <cs:effectRef idx="0"/>
    <cs:fontRef idx="minor">
      <a:schemeClr val="dk1">
        <a:lumMod val="50000"/>
        <a:lumOff val="50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tx1">
        <a:lumMod val="50000"/>
        <a:lumOff val="50000"/>
      </a:schemeClr>
    </cs:fontRef>
    <cs:spPr>
      <a:ln w="9525">
        <a:solidFill>
          <a:schemeClr val="dk1">
            <a:lumMod val="15000"/>
            <a:lumOff val="85000"/>
          </a:schemeClr>
        </a:solidFill>
      </a:ln>
    </cs:spPr>
    <cs:defRPr sz="900" kern="1200"/>
  </cs:seriesAxis>
  <cs:seriesLine>
    <cs:lnRef idx="0"/>
    <cs:fillRef idx="0"/>
    <cs:effectRef idx="0"/>
    <cs:fontRef idx="minor">
      <a:schemeClr val="tx1"/>
    </cs:fontRef>
    <cs:spPr>
      <a:ln w="9525">
        <a:solidFill>
          <a:schemeClr val="dk1">
            <a:lumMod val="35000"/>
            <a:lumOff val="65000"/>
          </a:schemeClr>
        </a:solidFill>
      </a:ln>
    </cs:spPr>
  </cs:seriesLine>
  <cs:title>
    <cs:lnRef idx="0"/>
    <cs:fillRef idx="0"/>
    <cs:effectRef idx="0"/>
    <cs:fontRef idx="minor">
      <a:schemeClr val="dk1">
        <a:lumMod val="50000"/>
        <a:lumOff val="50000"/>
      </a:schemeClr>
    </cs:fontRef>
    <cs:defRPr sz="1600" b="0" kern="1200" spc="70" baseline="0"/>
  </cs:title>
  <cs:trendline>
    <cs:lnRef idx="0">
      <cs:styleClr val="0"/>
    </cs:lnRef>
    <cs:fillRef idx="0"/>
    <cs:effectRef idx="0"/>
    <cs:fontRef idx="minor">
      <a:schemeClr val="tx1"/>
    </cs:fontRef>
    <cs:spPr>
      <a:ln w="63500" cap="rnd" cmpd="sng" algn="ctr">
        <a:solidFill>
          <a:schemeClr val="phClr">
            <a:alpha val="25000"/>
          </a:schemeClr>
        </a:solidFill>
        <a:round/>
      </a:ln>
    </cs:spPr>
  </cs:trendline>
  <cs:trendlineLabel>
    <cs:lnRef idx="0"/>
    <cs:fillRef idx="0"/>
    <cs:effectRef idx="0"/>
    <cs:fontRef idx="minor">
      <a:schemeClr val="dk1">
        <a:lumMod val="50000"/>
        <a:lumOff val="50000"/>
      </a:schemeClr>
    </cs:fontRef>
    <cs:defRPr sz="900" kern="1200"/>
  </cs:trendlineLabel>
  <cs:upBar>
    <cs:lnRef idx="0"/>
    <cs:fillRef idx="0"/>
    <cs:effectRef idx="0"/>
    <cs:fontRef idx="minor">
      <a:schemeClr val="tx1"/>
    </cs:fontRef>
    <cs:spPr>
      <a:solidFill>
        <a:schemeClr val="lt1"/>
      </a:solidFill>
      <a:ln w="9525">
        <a:solidFill>
          <a:schemeClr val="dk1">
            <a:lumMod val="50000"/>
            <a:lumOff val="50000"/>
          </a:schemeClr>
        </a:solidFill>
      </a:ln>
    </cs:spPr>
  </cs:upBar>
  <cs:valueAxis>
    <cs:lnRef idx="0"/>
    <cs:fillRef idx="0"/>
    <cs:effectRef idx="0"/>
    <cs:fontRef idx="minor">
      <a:schemeClr val="dk1">
        <a:lumMod val="50000"/>
        <a:lumOff val="50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44">
  <cs:axisTitle>
    <cs:lnRef idx="0"/>
    <cs:fillRef idx="0"/>
    <cs:effectRef idx="0"/>
    <cs:fontRef idx="minor">
      <a:schemeClr val="dk1">
        <a:lumMod val="50000"/>
        <a:lumOff val="50000"/>
      </a:schemeClr>
    </cs:fontRef>
    <cs:defRPr sz="900" b="1" kern="1200"/>
  </cs:axisTitle>
  <cs:categoryAxis>
    <cs:lnRef idx="0"/>
    <cs:fillRef idx="0"/>
    <cs:effectRef idx="0"/>
    <cs:fontRef idx="minor">
      <a:schemeClr val="dk1">
        <a:lumMod val="50000"/>
        <a:lumOff val="50000"/>
      </a:schemeClr>
    </cs:fontRef>
    <cs:spPr>
      <a:ln w="9525" cap="flat" cmpd="sng" algn="ctr">
        <a:solidFill>
          <a:schemeClr val="dk1">
            <a:lumMod val="15000"/>
            <a:lumOff val="85000"/>
          </a:schemeClr>
        </a:solidFill>
        <a:round/>
      </a:ln>
    </cs:spPr>
    <cs:defRPr sz="900" kern="1200"/>
  </cs:categoryAxis>
  <cs:chartArea>
    <cs:lnRef idx="0"/>
    <cs:fillRef idx="0"/>
    <cs:effectRef idx="0"/>
    <cs:fontRef idx="minor">
      <a:schemeClr val="dk1"/>
    </cs:fontRef>
    <cs:spPr>
      <a:gradFill flip="none" rotWithShape="1">
        <a:gsLst>
          <a:gs pos="100000">
            <a:schemeClr val="lt1">
              <a:lumMod val="95000"/>
            </a:schemeClr>
          </a:gs>
          <a:gs pos="43000">
            <a:schemeClr val="lt1"/>
          </a:gs>
        </a:gsLst>
        <a:path path="circle">
          <a:fillToRect l="50000" t="50000" r="50000" b="50000"/>
        </a:path>
        <a:tileRect/>
      </a:gra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a:solidFill>
          <a:schemeClr val="phClr">
            <a:alpha val="20000"/>
          </a:schemeClr>
        </a:solidFill>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dk1">
        <a:lumMod val="50000"/>
        <a:lumOff val="50000"/>
      </a:schemeClr>
    </cs:fontRef>
    <cs:spPr>
      <a:ln w="9525" cap="rnd">
        <a:solidFill>
          <a:schemeClr val="dk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tx1"/>
    </cs:fontRef>
    <cs:spPr>
      <a:ln w="9525">
        <a:solidFill>
          <a:schemeClr val="dk1">
            <a:lumMod val="35000"/>
            <a:lumOff val="65000"/>
          </a:schemeClr>
        </a:solidFill>
      </a:ln>
    </cs:spPr>
  </cs:dropLine>
  <cs:errorBar>
    <cs:lnRef idx="0"/>
    <cs:fillRef idx="0"/>
    <cs:effectRef idx="0"/>
    <cs:fontRef idx="minor">
      <a:schemeClr val="tx1"/>
    </cs:fontRef>
    <cs:spPr>
      <a:ln w="9525">
        <a:solidFill>
          <a:schemeClr val="dk1">
            <a:lumMod val="50000"/>
            <a:lumOff val="50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15000"/>
            <a:lumOff val="85000"/>
          </a:schemeClr>
        </a:solidFill>
        <a:round/>
      </a:ln>
    </cs:spPr>
  </cs:gridlineMajor>
  <cs:gridlineMinor>
    <cs:lnRef idx="0"/>
    <cs:fillRef idx="0"/>
    <cs:effectRef idx="0"/>
    <cs:fontRef idx="minor">
      <a:schemeClr val="tx1"/>
    </cs:fontRef>
    <cs:spPr>
      <a:ln w="9525" cap="flat" cmpd="sng" algn="ctr">
        <a:solidFill>
          <a:schemeClr val="dk1">
            <a:lumMod val="5000"/>
            <a:lumOff val="95000"/>
          </a:schemeClr>
        </a:solidFill>
        <a:round/>
      </a:ln>
    </cs:spPr>
  </cs:gridlineMinor>
  <cs:hiLoLine>
    <cs:lnRef idx="0"/>
    <cs:fillRef idx="0"/>
    <cs:effectRef idx="0"/>
    <cs:fontRef idx="minor">
      <a:schemeClr val="tx1"/>
    </cs:fontRef>
    <cs:spPr>
      <a:ln w="9525">
        <a:solidFill>
          <a:schemeClr val="dk1">
            <a:lumMod val="35000"/>
            <a:lumOff val="65000"/>
          </a:schemeClr>
        </a:solidFill>
      </a:ln>
    </cs:spPr>
  </cs:hiLoLine>
  <cs:leaderLine>
    <cs:lnRef idx="0"/>
    <cs:fillRef idx="0"/>
    <cs:effectRef idx="0"/>
    <cs:fontRef idx="minor">
      <a:schemeClr val="tx1"/>
    </cs:fontRef>
    <cs:spPr>
      <a:ln w="9525">
        <a:solidFill>
          <a:schemeClr val="dk1">
            <a:lumMod val="35000"/>
            <a:lumOff val="65000"/>
          </a:schemeClr>
        </a:solidFill>
      </a:ln>
    </cs:spPr>
  </cs:leaderLine>
  <cs:legend>
    <cs:lnRef idx="0"/>
    <cs:fillRef idx="0"/>
    <cs:effectRef idx="0"/>
    <cs:fontRef idx="minor">
      <a:schemeClr val="dk1">
        <a:lumMod val="50000"/>
        <a:lumOff val="50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tx1">
        <a:lumMod val="50000"/>
        <a:lumOff val="50000"/>
      </a:schemeClr>
    </cs:fontRef>
    <cs:spPr>
      <a:ln w="9525">
        <a:solidFill>
          <a:schemeClr val="dk1">
            <a:lumMod val="15000"/>
            <a:lumOff val="85000"/>
          </a:schemeClr>
        </a:solidFill>
      </a:ln>
    </cs:spPr>
    <cs:defRPr sz="900" kern="1200"/>
  </cs:seriesAxis>
  <cs:seriesLine>
    <cs:lnRef idx="0"/>
    <cs:fillRef idx="0"/>
    <cs:effectRef idx="0"/>
    <cs:fontRef idx="minor">
      <a:schemeClr val="tx1"/>
    </cs:fontRef>
    <cs:spPr>
      <a:ln w="9525">
        <a:solidFill>
          <a:schemeClr val="dk1">
            <a:lumMod val="35000"/>
            <a:lumOff val="65000"/>
          </a:schemeClr>
        </a:solidFill>
      </a:ln>
    </cs:spPr>
  </cs:seriesLine>
  <cs:title>
    <cs:lnRef idx="0"/>
    <cs:fillRef idx="0"/>
    <cs:effectRef idx="0"/>
    <cs:fontRef idx="minor">
      <a:schemeClr val="dk1">
        <a:lumMod val="50000"/>
        <a:lumOff val="50000"/>
      </a:schemeClr>
    </cs:fontRef>
    <cs:defRPr sz="1600" b="0" kern="1200" spc="70" baseline="0"/>
  </cs:title>
  <cs:trendline>
    <cs:lnRef idx="0">
      <cs:styleClr val="0"/>
    </cs:lnRef>
    <cs:fillRef idx="0"/>
    <cs:effectRef idx="0"/>
    <cs:fontRef idx="minor">
      <a:schemeClr val="tx1"/>
    </cs:fontRef>
    <cs:spPr>
      <a:ln w="63500" cap="rnd" cmpd="sng" algn="ctr">
        <a:solidFill>
          <a:schemeClr val="phClr">
            <a:alpha val="25000"/>
          </a:schemeClr>
        </a:solidFill>
        <a:round/>
      </a:ln>
    </cs:spPr>
  </cs:trendline>
  <cs:trendlineLabel>
    <cs:lnRef idx="0"/>
    <cs:fillRef idx="0"/>
    <cs:effectRef idx="0"/>
    <cs:fontRef idx="minor">
      <a:schemeClr val="dk1">
        <a:lumMod val="50000"/>
        <a:lumOff val="50000"/>
      </a:schemeClr>
    </cs:fontRef>
    <cs:defRPr sz="900" kern="1200"/>
  </cs:trendlineLabel>
  <cs:upBar>
    <cs:lnRef idx="0"/>
    <cs:fillRef idx="0"/>
    <cs:effectRef idx="0"/>
    <cs:fontRef idx="minor">
      <a:schemeClr val="tx1"/>
    </cs:fontRef>
    <cs:spPr>
      <a:solidFill>
        <a:schemeClr val="lt1"/>
      </a:solidFill>
      <a:ln w="9525">
        <a:solidFill>
          <a:schemeClr val="dk1">
            <a:lumMod val="50000"/>
            <a:lumOff val="50000"/>
          </a:schemeClr>
        </a:solidFill>
      </a:ln>
    </cs:spPr>
  </cs:upBar>
  <cs:valueAxis>
    <cs:lnRef idx="0"/>
    <cs:fillRef idx="0"/>
    <cs:effectRef idx="0"/>
    <cs:fontRef idx="minor">
      <a:schemeClr val="dk1">
        <a:lumMod val="50000"/>
        <a:lumOff val="50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44">
  <cs:axisTitle>
    <cs:lnRef idx="0"/>
    <cs:fillRef idx="0"/>
    <cs:effectRef idx="0"/>
    <cs:fontRef idx="minor">
      <a:schemeClr val="dk1">
        <a:lumMod val="50000"/>
        <a:lumOff val="50000"/>
      </a:schemeClr>
    </cs:fontRef>
    <cs:defRPr sz="900" b="1" kern="1200"/>
  </cs:axisTitle>
  <cs:categoryAxis>
    <cs:lnRef idx="0"/>
    <cs:fillRef idx="0"/>
    <cs:effectRef idx="0"/>
    <cs:fontRef idx="minor">
      <a:schemeClr val="dk1">
        <a:lumMod val="50000"/>
        <a:lumOff val="50000"/>
      </a:schemeClr>
    </cs:fontRef>
    <cs:spPr>
      <a:ln w="9525" cap="flat" cmpd="sng" algn="ctr">
        <a:solidFill>
          <a:schemeClr val="dk1">
            <a:lumMod val="15000"/>
            <a:lumOff val="85000"/>
          </a:schemeClr>
        </a:solidFill>
        <a:round/>
      </a:ln>
    </cs:spPr>
    <cs:defRPr sz="900" kern="1200"/>
  </cs:categoryAxis>
  <cs:chartArea>
    <cs:lnRef idx="0"/>
    <cs:fillRef idx="0"/>
    <cs:effectRef idx="0"/>
    <cs:fontRef idx="minor">
      <a:schemeClr val="dk1"/>
    </cs:fontRef>
    <cs:spPr>
      <a:gradFill flip="none" rotWithShape="1">
        <a:gsLst>
          <a:gs pos="100000">
            <a:schemeClr val="lt1">
              <a:lumMod val="95000"/>
            </a:schemeClr>
          </a:gs>
          <a:gs pos="43000">
            <a:schemeClr val="lt1"/>
          </a:gs>
        </a:gsLst>
        <a:path path="circle">
          <a:fillToRect l="50000" t="50000" r="50000" b="50000"/>
        </a:path>
        <a:tileRect/>
      </a:gra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a:solidFill>
          <a:schemeClr val="phClr">
            <a:alpha val="20000"/>
          </a:schemeClr>
        </a:solidFill>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dk1">
        <a:lumMod val="50000"/>
        <a:lumOff val="50000"/>
      </a:schemeClr>
    </cs:fontRef>
    <cs:spPr>
      <a:ln w="9525" cap="rnd">
        <a:solidFill>
          <a:schemeClr val="dk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tx1"/>
    </cs:fontRef>
    <cs:spPr>
      <a:ln w="9525">
        <a:solidFill>
          <a:schemeClr val="dk1">
            <a:lumMod val="35000"/>
            <a:lumOff val="65000"/>
          </a:schemeClr>
        </a:solidFill>
      </a:ln>
    </cs:spPr>
  </cs:dropLine>
  <cs:errorBar>
    <cs:lnRef idx="0"/>
    <cs:fillRef idx="0"/>
    <cs:effectRef idx="0"/>
    <cs:fontRef idx="minor">
      <a:schemeClr val="tx1"/>
    </cs:fontRef>
    <cs:spPr>
      <a:ln w="9525">
        <a:solidFill>
          <a:schemeClr val="dk1">
            <a:lumMod val="50000"/>
            <a:lumOff val="50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15000"/>
            <a:lumOff val="85000"/>
          </a:schemeClr>
        </a:solidFill>
        <a:round/>
      </a:ln>
    </cs:spPr>
  </cs:gridlineMajor>
  <cs:gridlineMinor>
    <cs:lnRef idx="0"/>
    <cs:fillRef idx="0"/>
    <cs:effectRef idx="0"/>
    <cs:fontRef idx="minor">
      <a:schemeClr val="tx1"/>
    </cs:fontRef>
    <cs:spPr>
      <a:ln w="9525" cap="flat" cmpd="sng" algn="ctr">
        <a:solidFill>
          <a:schemeClr val="dk1">
            <a:lumMod val="5000"/>
            <a:lumOff val="95000"/>
          </a:schemeClr>
        </a:solidFill>
        <a:round/>
      </a:ln>
    </cs:spPr>
  </cs:gridlineMinor>
  <cs:hiLoLine>
    <cs:lnRef idx="0"/>
    <cs:fillRef idx="0"/>
    <cs:effectRef idx="0"/>
    <cs:fontRef idx="minor">
      <a:schemeClr val="tx1"/>
    </cs:fontRef>
    <cs:spPr>
      <a:ln w="9525">
        <a:solidFill>
          <a:schemeClr val="dk1">
            <a:lumMod val="35000"/>
            <a:lumOff val="65000"/>
          </a:schemeClr>
        </a:solidFill>
      </a:ln>
    </cs:spPr>
  </cs:hiLoLine>
  <cs:leaderLine>
    <cs:lnRef idx="0"/>
    <cs:fillRef idx="0"/>
    <cs:effectRef idx="0"/>
    <cs:fontRef idx="minor">
      <a:schemeClr val="tx1"/>
    </cs:fontRef>
    <cs:spPr>
      <a:ln w="9525">
        <a:solidFill>
          <a:schemeClr val="dk1">
            <a:lumMod val="35000"/>
            <a:lumOff val="65000"/>
          </a:schemeClr>
        </a:solidFill>
      </a:ln>
    </cs:spPr>
  </cs:leaderLine>
  <cs:legend>
    <cs:lnRef idx="0"/>
    <cs:fillRef idx="0"/>
    <cs:effectRef idx="0"/>
    <cs:fontRef idx="minor">
      <a:schemeClr val="dk1">
        <a:lumMod val="50000"/>
        <a:lumOff val="50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tx1">
        <a:lumMod val="50000"/>
        <a:lumOff val="50000"/>
      </a:schemeClr>
    </cs:fontRef>
    <cs:spPr>
      <a:ln w="9525">
        <a:solidFill>
          <a:schemeClr val="dk1">
            <a:lumMod val="15000"/>
            <a:lumOff val="85000"/>
          </a:schemeClr>
        </a:solidFill>
      </a:ln>
    </cs:spPr>
    <cs:defRPr sz="900" kern="1200"/>
  </cs:seriesAxis>
  <cs:seriesLine>
    <cs:lnRef idx="0"/>
    <cs:fillRef idx="0"/>
    <cs:effectRef idx="0"/>
    <cs:fontRef idx="minor">
      <a:schemeClr val="tx1"/>
    </cs:fontRef>
    <cs:spPr>
      <a:ln w="9525">
        <a:solidFill>
          <a:schemeClr val="dk1">
            <a:lumMod val="35000"/>
            <a:lumOff val="65000"/>
          </a:schemeClr>
        </a:solidFill>
      </a:ln>
    </cs:spPr>
  </cs:seriesLine>
  <cs:title>
    <cs:lnRef idx="0"/>
    <cs:fillRef idx="0"/>
    <cs:effectRef idx="0"/>
    <cs:fontRef idx="minor">
      <a:schemeClr val="dk1">
        <a:lumMod val="50000"/>
        <a:lumOff val="50000"/>
      </a:schemeClr>
    </cs:fontRef>
    <cs:defRPr sz="1600" b="0" kern="1200" spc="70" baseline="0"/>
  </cs:title>
  <cs:trendline>
    <cs:lnRef idx="0">
      <cs:styleClr val="0"/>
    </cs:lnRef>
    <cs:fillRef idx="0"/>
    <cs:effectRef idx="0"/>
    <cs:fontRef idx="minor">
      <a:schemeClr val="tx1"/>
    </cs:fontRef>
    <cs:spPr>
      <a:ln w="63500" cap="rnd" cmpd="sng" algn="ctr">
        <a:solidFill>
          <a:schemeClr val="phClr">
            <a:alpha val="25000"/>
          </a:schemeClr>
        </a:solidFill>
        <a:round/>
      </a:ln>
    </cs:spPr>
  </cs:trendline>
  <cs:trendlineLabel>
    <cs:lnRef idx="0"/>
    <cs:fillRef idx="0"/>
    <cs:effectRef idx="0"/>
    <cs:fontRef idx="minor">
      <a:schemeClr val="dk1">
        <a:lumMod val="50000"/>
        <a:lumOff val="50000"/>
      </a:schemeClr>
    </cs:fontRef>
    <cs:defRPr sz="900" kern="1200"/>
  </cs:trendlineLabel>
  <cs:upBar>
    <cs:lnRef idx="0"/>
    <cs:fillRef idx="0"/>
    <cs:effectRef idx="0"/>
    <cs:fontRef idx="minor">
      <a:schemeClr val="tx1"/>
    </cs:fontRef>
    <cs:spPr>
      <a:solidFill>
        <a:schemeClr val="lt1"/>
      </a:solidFill>
      <a:ln w="9525">
        <a:solidFill>
          <a:schemeClr val="dk1">
            <a:lumMod val="50000"/>
            <a:lumOff val="50000"/>
          </a:schemeClr>
        </a:solidFill>
      </a:ln>
    </cs:spPr>
  </cs:upBar>
  <cs:valueAxis>
    <cs:lnRef idx="0"/>
    <cs:fillRef idx="0"/>
    <cs:effectRef idx="0"/>
    <cs:fontRef idx="minor">
      <a:schemeClr val="dk1">
        <a:lumMod val="50000"/>
        <a:lumOff val="50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44">
  <cs:axisTitle>
    <cs:lnRef idx="0"/>
    <cs:fillRef idx="0"/>
    <cs:effectRef idx="0"/>
    <cs:fontRef idx="minor">
      <a:schemeClr val="dk1">
        <a:lumMod val="50000"/>
        <a:lumOff val="50000"/>
      </a:schemeClr>
    </cs:fontRef>
    <cs:defRPr sz="900" b="1" kern="1200"/>
  </cs:axisTitle>
  <cs:categoryAxis>
    <cs:lnRef idx="0"/>
    <cs:fillRef idx="0"/>
    <cs:effectRef idx="0"/>
    <cs:fontRef idx="minor">
      <a:schemeClr val="dk1">
        <a:lumMod val="50000"/>
        <a:lumOff val="50000"/>
      </a:schemeClr>
    </cs:fontRef>
    <cs:spPr>
      <a:ln w="9525" cap="flat" cmpd="sng" algn="ctr">
        <a:solidFill>
          <a:schemeClr val="dk1">
            <a:lumMod val="15000"/>
            <a:lumOff val="85000"/>
          </a:schemeClr>
        </a:solidFill>
        <a:round/>
      </a:ln>
    </cs:spPr>
    <cs:defRPr sz="900" kern="1200"/>
  </cs:categoryAxis>
  <cs:chartArea>
    <cs:lnRef idx="0"/>
    <cs:fillRef idx="0"/>
    <cs:effectRef idx="0"/>
    <cs:fontRef idx="minor">
      <a:schemeClr val="dk1"/>
    </cs:fontRef>
    <cs:spPr>
      <a:gradFill flip="none" rotWithShape="1">
        <a:gsLst>
          <a:gs pos="100000">
            <a:schemeClr val="lt1">
              <a:lumMod val="95000"/>
            </a:schemeClr>
          </a:gs>
          <a:gs pos="43000">
            <a:schemeClr val="lt1"/>
          </a:gs>
        </a:gsLst>
        <a:path path="circle">
          <a:fillToRect l="50000" t="50000" r="50000" b="50000"/>
        </a:path>
        <a:tileRect/>
      </a:gra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a:solidFill>
          <a:schemeClr val="phClr">
            <a:alpha val="20000"/>
          </a:schemeClr>
        </a:solidFill>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dk1">
        <a:lumMod val="50000"/>
        <a:lumOff val="50000"/>
      </a:schemeClr>
    </cs:fontRef>
    <cs:spPr>
      <a:ln w="9525" cap="rnd">
        <a:solidFill>
          <a:schemeClr val="dk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tx1"/>
    </cs:fontRef>
    <cs:spPr>
      <a:ln w="9525">
        <a:solidFill>
          <a:schemeClr val="dk1">
            <a:lumMod val="35000"/>
            <a:lumOff val="65000"/>
          </a:schemeClr>
        </a:solidFill>
      </a:ln>
    </cs:spPr>
  </cs:dropLine>
  <cs:errorBar>
    <cs:lnRef idx="0"/>
    <cs:fillRef idx="0"/>
    <cs:effectRef idx="0"/>
    <cs:fontRef idx="minor">
      <a:schemeClr val="tx1"/>
    </cs:fontRef>
    <cs:spPr>
      <a:ln w="9525">
        <a:solidFill>
          <a:schemeClr val="dk1">
            <a:lumMod val="50000"/>
            <a:lumOff val="50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15000"/>
            <a:lumOff val="85000"/>
          </a:schemeClr>
        </a:solidFill>
        <a:round/>
      </a:ln>
    </cs:spPr>
  </cs:gridlineMajor>
  <cs:gridlineMinor>
    <cs:lnRef idx="0"/>
    <cs:fillRef idx="0"/>
    <cs:effectRef idx="0"/>
    <cs:fontRef idx="minor">
      <a:schemeClr val="tx1"/>
    </cs:fontRef>
    <cs:spPr>
      <a:ln w="9525" cap="flat" cmpd="sng" algn="ctr">
        <a:solidFill>
          <a:schemeClr val="dk1">
            <a:lumMod val="5000"/>
            <a:lumOff val="95000"/>
          </a:schemeClr>
        </a:solidFill>
        <a:round/>
      </a:ln>
    </cs:spPr>
  </cs:gridlineMinor>
  <cs:hiLoLine>
    <cs:lnRef idx="0"/>
    <cs:fillRef idx="0"/>
    <cs:effectRef idx="0"/>
    <cs:fontRef idx="minor">
      <a:schemeClr val="tx1"/>
    </cs:fontRef>
    <cs:spPr>
      <a:ln w="9525">
        <a:solidFill>
          <a:schemeClr val="dk1">
            <a:lumMod val="35000"/>
            <a:lumOff val="65000"/>
          </a:schemeClr>
        </a:solidFill>
      </a:ln>
    </cs:spPr>
  </cs:hiLoLine>
  <cs:leaderLine>
    <cs:lnRef idx="0"/>
    <cs:fillRef idx="0"/>
    <cs:effectRef idx="0"/>
    <cs:fontRef idx="minor">
      <a:schemeClr val="tx1"/>
    </cs:fontRef>
    <cs:spPr>
      <a:ln w="9525">
        <a:solidFill>
          <a:schemeClr val="dk1">
            <a:lumMod val="35000"/>
            <a:lumOff val="65000"/>
          </a:schemeClr>
        </a:solidFill>
      </a:ln>
    </cs:spPr>
  </cs:leaderLine>
  <cs:legend>
    <cs:lnRef idx="0"/>
    <cs:fillRef idx="0"/>
    <cs:effectRef idx="0"/>
    <cs:fontRef idx="minor">
      <a:schemeClr val="dk1">
        <a:lumMod val="50000"/>
        <a:lumOff val="50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tx1">
        <a:lumMod val="50000"/>
        <a:lumOff val="50000"/>
      </a:schemeClr>
    </cs:fontRef>
    <cs:spPr>
      <a:ln w="9525">
        <a:solidFill>
          <a:schemeClr val="dk1">
            <a:lumMod val="15000"/>
            <a:lumOff val="85000"/>
          </a:schemeClr>
        </a:solidFill>
      </a:ln>
    </cs:spPr>
    <cs:defRPr sz="900" kern="1200"/>
  </cs:seriesAxis>
  <cs:seriesLine>
    <cs:lnRef idx="0"/>
    <cs:fillRef idx="0"/>
    <cs:effectRef idx="0"/>
    <cs:fontRef idx="minor">
      <a:schemeClr val="tx1"/>
    </cs:fontRef>
    <cs:spPr>
      <a:ln w="9525">
        <a:solidFill>
          <a:schemeClr val="dk1">
            <a:lumMod val="35000"/>
            <a:lumOff val="65000"/>
          </a:schemeClr>
        </a:solidFill>
      </a:ln>
    </cs:spPr>
  </cs:seriesLine>
  <cs:title>
    <cs:lnRef idx="0"/>
    <cs:fillRef idx="0"/>
    <cs:effectRef idx="0"/>
    <cs:fontRef idx="minor">
      <a:schemeClr val="dk1">
        <a:lumMod val="50000"/>
        <a:lumOff val="50000"/>
      </a:schemeClr>
    </cs:fontRef>
    <cs:defRPr sz="1600" b="0" kern="1200" spc="70" baseline="0"/>
  </cs:title>
  <cs:trendline>
    <cs:lnRef idx="0">
      <cs:styleClr val="0"/>
    </cs:lnRef>
    <cs:fillRef idx="0"/>
    <cs:effectRef idx="0"/>
    <cs:fontRef idx="minor">
      <a:schemeClr val="tx1"/>
    </cs:fontRef>
    <cs:spPr>
      <a:ln w="63500" cap="rnd" cmpd="sng" algn="ctr">
        <a:solidFill>
          <a:schemeClr val="phClr">
            <a:alpha val="25000"/>
          </a:schemeClr>
        </a:solidFill>
        <a:round/>
      </a:ln>
    </cs:spPr>
  </cs:trendline>
  <cs:trendlineLabel>
    <cs:lnRef idx="0"/>
    <cs:fillRef idx="0"/>
    <cs:effectRef idx="0"/>
    <cs:fontRef idx="minor">
      <a:schemeClr val="dk1">
        <a:lumMod val="50000"/>
        <a:lumOff val="50000"/>
      </a:schemeClr>
    </cs:fontRef>
    <cs:defRPr sz="900" kern="1200"/>
  </cs:trendlineLabel>
  <cs:upBar>
    <cs:lnRef idx="0"/>
    <cs:fillRef idx="0"/>
    <cs:effectRef idx="0"/>
    <cs:fontRef idx="minor">
      <a:schemeClr val="tx1"/>
    </cs:fontRef>
    <cs:spPr>
      <a:solidFill>
        <a:schemeClr val="lt1"/>
      </a:solidFill>
      <a:ln w="9525">
        <a:solidFill>
          <a:schemeClr val="dk1">
            <a:lumMod val="50000"/>
            <a:lumOff val="50000"/>
          </a:schemeClr>
        </a:solidFill>
      </a:ln>
    </cs:spPr>
  </cs:upBar>
  <cs:valueAxis>
    <cs:lnRef idx="0"/>
    <cs:fillRef idx="0"/>
    <cs:effectRef idx="0"/>
    <cs:fontRef idx="minor">
      <a:schemeClr val="dk1">
        <a:lumMod val="50000"/>
        <a:lumOff val="50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44">
  <cs:axisTitle>
    <cs:lnRef idx="0"/>
    <cs:fillRef idx="0"/>
    <cs:effectRef idx="0"/>
    <cs:fontRef idx="minor">
      <a:schemeClr val="dk1">
        <a:lumMod val="50000"/>
        <a:lumOff val="50000"/>
      </a:schemeClr>
    </cs:fontRef>
    <cs:defRPr sz="900" b="1" kern="1200"/>
  </cs:axisTitle>
  <cs:categoryAxis>
    <cs:lnRef idx="0"/>
    <cs:fillRef idx="0"/>
    <cs:effectRef idx="0"/>
    <cs:fontRef idx="minor">
      <a:schemeClr val="dk1">
        <a:lumMod val="50000"/>
        <a:lumOff val="50000"/>
      </a:schemeClr>
    </cs:fontRef>
    <cs:spPr>
      <a:ln w="9525" cap="flat" cmpd="sng" algn="ctr">
        <a:solidFill>
          <a:schemeClr val="dk1">
            <a:lumMod val="15000"/>
            <a:lumOff val="85000"/>
          </a:schemeClr>
        </a:solidFill>
        <a:round/>
      </a:ln>
    </cs:spPr>
    <cs:defRPr sz="900" kern="1200"/>
  </cs:categoryAxis>
  <cs:chartArea>
    <cs:lnRef idx="0"/>
    <cs:fillRef idx="0"/>
    <cs:effectRef idx="0"/>
    <cs:fontRef idx="minor">
      <a:schemeClr val="dk1"/>
    </cs:fontRef>
    <cs:spPr>
      <a:gradFill flip="none" rotWithShape="1">
        <a:gsLst>
          <a:gs pos="100000">
            <a:schemeClr val="lt1">
              <a:lumMod val="95000"/>
            </a:schemeClr>
          </a:gs>
          <a:gs pos="43000">
            <a:schemeClr val="lt1"/>
          </a:gs>
        </a:gsLst>
        <a:path path="circle">
          <a:fillToRect l="50000" t="50000" r="50000" b="50000"/>
        </a:path>
        <a:tileRect/>
      </a:gra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a:solidFill>
          <a:schemeClr val="phClr">
            <a:alpha val="20000"/>
          </a:schemeClr>
        </a:solidFill>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dk1">
        <a:lumMod val="50000"/>
        <a:lumOff val="50000"/>
      </a:schemeClr>
    </cs:fontRef>
    <cs:spPr>
      <a:ln w="9525" cap="rnd">
        <a:solidFill>
          <a:schemeClr val="dk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tx1"/>
    </cs:fontRef>
    <cs:spPr>
      <a:ln w="9525">
        <a:solidFill>
          <a:schemeClr val="dk1">
            <a:lumMod val="35000"/>
            <a:lumOff val="65000"/>
          </a:schemeClr>
        </a:solidFill>
      </a:ln>
    </cs:spPr>
  </cs:dropLine>
  <cs:errorBar>
    <cs:lnRef idx="0"/>
    <cs:fillRef idx="0"/>
    <cs:effectRef idx="0"/>
    <cs:fontRef idx="minor">
      <a:schemeClr val="tx1"/>
    </cs:fontRef>
    <cs:spPr>
      <a:ln w="9525">
        <a:solidFill>
          <a:schemeClr val="dk1">
            <a:lumMod val="50000"/>
            <a:lumOff val="50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15000"/>
            <a:lumOff val="85000"/>
          </a:schemeClr>
        </a:solidFill>
        <a:round/>
      </a:ln>
    </cs:spPr>
  </cs:gridlineMajor>
  <cs:gridlineMinor>
    <cs:lnRef idx="0"/>
    <cs:fillRef idx="0"/>
    <cs:effectRef idx="0"/>
    <cs:fontRef idx="minor">
      <a:schemeClr val="tx1"/>
    </cs:fontRef>
    <cs:spPr>
      <a:ln w="9525" cap="flat" cmpd="sng" algn="ctr">
        <a:solidFill>
          <a:schemeClr val="dk1">
            <a:lumMod val="5000"/>
            <a:lumOff val="95000"/>
          </a:schemeClr>
        </a:solidFill>
        <a:round/>
      </a:ln>
    </cs:spPr>
  </cs:gridlineMinor>
  <cs:hiLoLine>
    <cs:lnRef idx="0"/>
    <cs:fillRef idx="0"/>
    <cs:effectRef idx="0"/>
    <cs:fontRef idx="minor">
      <a:schemeClr val="tx1"/>
    </cs:fontRef>
    <cs:spPr>
      <a:ln w="9525">
        <a:solidFill>
          <a:schemeClr val="dk1">
            <a:lumMod val="35000"/>
            <a:lumOff val="65000"/>
          </a:schemeClr>
        </a:solidFill>
      </a:ln>
    </cs:spPr>
  </cs:hiLoLine>
  <cs:leaderLine>
    <cs:lnRef idx="0"/>
    <cs:fillRef idx="0"/>
    <cs:effectRef idx="0"/>
    <cs:fontRef idx="minor">
      <a:schemeClr val="tx1"/>
    </cs:fontRef>
    <cs:spPr>
      <a:ln w="9525">
        <a:solidFill>
          <a:schemeClr val="dk1">
            <a:lumMod val="35000"/>
            <a:lumOff val="65000"/>
          </a:schemeClr>
        </a:solidFill>
      </a:ln>
    </cs:spPr>
  </cs:leaderLine>
  <cs:legend>
    <cs:lnRef idx="0"/>
    <cs:fillRef idx="0"/>
    <cs:effectRef idx="0"/>
    <cs:fontRef idx="minor">
      <a:schemeClr val="dk1">
        <a:lumMod val="50000"/>
        <a:lumOff val="50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tx1">
        <a:lumMod val="50000"/>
        <a:lumOff val="50000"/>
      </a:schemeClr>
    </cs:fontRef>
    <cs:spPr>
      <a:ln w="9525">
        <a:solidFill>
          <a:schemeClr val="dk1">
            <a:lumMod val="15000"/>
            <a:lumOff val="85000"/>
          </a:schemeClr>
        </a:solidFill>
      </a:ln>
    </cs:spPr>
    <cs:defRPr sz="900" kern="1200"/>
  </cs:seriesAxis>
  <cs:seriesLine>
    <cs:lnRef idx="0"/>
    <cs:fillRef idx="0"/>
    <cs:effectRef idx="0"/>
    <cs:fontRef idx="minor">
      <a:schemeClr val="tx1"/>
    </cs:fontRef>
    <cs:spPr>
      <a:ln w="9525">
        <a:solidFill>
          <a:schemeClr val="dk1">
            <a:lumMod val="35000"/>
            <a:lumOff val="65000"/>
          </a:schemeClr>
        </a:solidFill>
      </a:ln>
    </cs:spPr>
  </cs:seriesLine>
  <cs:title>
    <cs:lnRef idx="0"/>
    <cs:fillRef idx="0"/>
    <cs:effectRef idx="0"/>
    <cs:fontRef idx="minor">
      <a:schemeClr val="dk1">
        <a:lumMod val="50000"/>
        <a:lumOff val="50000"/>
      </a:schemeClr>
    </cs:fontRef>
    <cs:defRPr sz="1600" b="0" kern="1200" spc="70" baseline="0"/>
  </cs:title>
  <cs:trendline>
    <cs:lnRef idx="0">
      <cs:styleClr val="0"/>
    </cs:lnRef>
    <cs:fillRef idx="0"/>
    <cs:effectRef idx="0"/>
    <cs:fontRef idx="minor">
      <a:schemeClr val="tx1"/>
    </cs:fontRef>
    <cs:spPr>
      <a:ln w="63500" cap="rnd" cmpd="sng" algn="ctr">
        <a:solidFill>
          <a:schemeClr val="phClr">
            <a:alpha val="25000"/>
          </a:schemeClr>
        </a:solidFill>
        <a:round/>
      </a:ln>
    </cs:spPr>
  </cs:trendline>
  <cs:trendlineLabel>
    <cs:lnRef idx="0"/>
    <cs:fillRef idx="0"/>
    <cs:effectRef idx="0"/>
    <cs:fontRef idx="minor">
      <a:schemeClr val="dk1">
        <a:lumMod val="50000"/>
        <a:lumOff val="50000"/>
      </a:schemeClr>
    </cs:fontRef>
    <cs:defRPr sz="900" kern="1200"/>
  </cs:trendlineLabel>
  <cs:upBar>
    <cs:lnRef idx="0"/>
    <cs:fillRef idx="0"/>
    <cs:effectRef idx="0"/>
    <cs:fontRef idx="minor">
      <a:schemeClr val="tx1"/>
    </cs:fontRef>
    <cs:spPr>
      <a:solidFill>
        <a:schemeClr val="lt1"/>
      </a:solidFill>
      <a:ln w="9525">
        <a:solidFill>
          <a:schemeClr val="dk1">
            <a:lumMod val="50000"/>
            <a:lumOff val="50000"/>
          </a:schemeClr>
        </a:solidFill>
      </a:ln>
    </cs:spPr>
  </cs:upBar>
  <cs:valueAxis>
    <cs:lnRef idx="0"/>
    <cs:fillRef idx="0"/>
    <cs:effectRef idx="0"/>
    <cs:fontRef idx="minor">
      <a:schemeClr val="dk1">
        <a:lumMod val="50000"/>
        <a:lumOff val="50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44">
  <cs:axisTitle>
    <cs:lnRef idx="0"/>
    <cs:fillRef idx="0"/>
    <cs:effectRef idx="0"/>
    <cs:fontRef idx="minor">
      <a:schemeClr val="dk1">
        <a:lumMod val="50000"/>
        <a:lumOff val="50000"/>
      </a:schemeClr>
    </cs:fontRef>
    <cs:defRPr sz="900" b="1" kern="1200"/>
  </cs:axisTitle>
  <cs:categoryAxis>
    <cs:lnRef idx="0"/>
    <cs:fillRef idx="0"/>
    <cs:effectRef idx="0"/>
    <cs:fontRef idx="minor">
      <a:schemeClr val="dk1">
        <a:lumMod val="50000"/>
        <a:lumOff val="50000"/>
      </a:schemeClr>
    </cs:fontRef>
    <cs:spPr>
      <a:ln w="9525" cap="flat" cmpd="sng" algn="ctr">
        <a:solidFill>
          <a:schemeClr val="dk1">
            <a:lumMod val="15000"/>
            <a:lumOff val="85000"/>
          </a:schemeClr>
        </a:solidFill>
        <a:round/>
      </a:ln>
    </cs:spPr>
    <cs:defRPr sz="900" kern="1200"/>
  </cs:categoryAxis>
  <cs:chartArea>
    <cs:lnRef idx="0"/>
    <cs:fillRef idx="0"/>
    <cs:effectRef idx="0"/>
    <cs:fontRef idx="minor">
      <a:schemeClr val="dk1"/>
    </cs:fontRef>
    <cs:spPr>
      <a:gradFill flip="none" rotWithShape="1">
        <a:gsLst>
          <a:gs pos="100000">
            <a:schemeClr val="lt1">
              <a:lumMod val="95000"/>
            </a:schemeClr>
          </a:gs>
          <a:gs pos="43000">
            <a:schemeClr val="lt1"/>
          </a:gs>
        </a:gsLst>
        <a:path path="circle">
          <a:fillToRect l="50000" t="50000" r="50000" b="50000"/>
        </a:path>
        <a:tileRect/>
      </a:gra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a:solidFill>
          <a:schemeClr val="phClr">
            <a:alpha val="20000"/>
          </a:schemeClr>
        </a:solidFill>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dk1">
        <a:lumMod val="50000"/>
        <a:lumOff val="50000"/>
      </a:schemeClr>
    </cs:fontRef>
    <cs:spPr>
      <a:ln w="9525" cap="rnd">
        <a:solidFill>
          <a:schemeClr val="dk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tx1"/>
    </cs:fontRef>
    <cs:spPr>
      <a:ln w="9525">
        <a:solidFill>
          <a:schemeClr val="dk1">
            <a:lumMod val="35000"/>
            <a:lumOff val="65000"/>
          </a:schemeClr>
        </a:solidFill>
      </a:ln>
    </cs:spPr>
  </cs:dropLine>
  <cs:errorBar>
    <cs:lnRef idx="0"/>
    <cs:fillRef idx="0"/>
    <cs:effectRef idx="0"/>
    <cs:fontRef idx="minor">
      <a:schemeClr val="tx1"/>
    </cs:fontRef>
    <cs:spPr>
      <a:ln w="9525">
        <a:solidFill>
          <a:schemeClr val="dk1">
            <a:lumMod val="50000"/>
            <a:lumOff val="50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15000"/>
            <a:lumOff val="85000"/>
          </a:schemeClr>
        </a:solidFill>
        <a:round/>
      </a:ln>
    </cs:spPr>
  </cs:gridlineMajor>
  <cs:gridlineMinor>
    <cs:lnRef idx="0"/>
    <cs:fillRef idx="0"/>
    <cs:effectRef idx="0"/>
    <cs:fontRef idx="minor">
      <a:schemeClr val="tx1"/>
    </cs:fontRef>
    <cs:spPr>
      <a:ln w="9525" cap="flat" cmpd="sng" algn="ctr">
        <a:solidFill>
          <a:schemeClr val="dk1">
            <a:lumMod val="5000"/>
            <a:lumOff val="95000"/>
          </a:schemeClr>
        </a:solidFill>
        <a:round/>
      </a:ln>
    </cs:spPr>
  </cs:gridlineMinor>
  <cs:hiLoLine>
    <cs:lnRef idx="0"/>
    <cs:fillRef idx="0"/>
    <cs:effectRef idx="0"/>
    <cs:fontRef idx="minor">
      <a:schemeClr val="tx1"/>
    </cs:fontRef>
    <cs:spPr>
      <a:ln w="9525">
        <a:solidFill>
          <a:schemeClr val="dk1">
            <a:lumMod val="35000"/>
            <a:lumOff val="65000"/>
          </a:schemeClr>
        </a:solidFill>
      </a:ln>
    </cs:spPr>
  </cs:hiLoLine>
  <cs:leaderLine>
    <cs:lnRef idx="0"/>
    <cs:fillRef idx="0"/>
    <cs:effectRef idx="0"/>
    <cs:fontRef idx="minor">
      <a:schemeClr val="tx1"/>
    </cs:fontRef>
    <cs:spPr>
      <a:ln w="9525">
        <a:solidFill>
          <a:schemeClr val="dk1">
            <a:lumMod val="35000"/>
            <a:lumOff val="65000"/>
          </a:schemeClr>
        </a:solidFill>
      </a:ln>
    </cs:spPr>
  </cs:leaderLine>
  <cs:legend>
    <cs:lnRef idx="0"/>
    <cs:fillRef idx="0"/>
    <cs:effectRef idx="0"/>
    <cs:fontRef idx="minor">
      <a:schemeClr val="dk1">
        <a:lumMod val="50000"/>
        <a:lumOff val="50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tx1">
        <a:lumMod val="50000"/>
        <a:lumOff val="50000"/>
      </a:schemeClr>
    </cs:fontRef>
    <cs:spPr>
      <a:ln w="9525">
        <a:solidFill>
          <a:schemeClr val="dk1">
            <a:lumMod val="15000"/>
            <a:lumOff val="85000"/>
          </a:schemeClr>
        </a:solidFill>
      </a:ln>
    </cs:spPr>
    <cs:defRPr sz="900" kern="1200"/>
  </cs:seriesAxis>
  <cs:seriesLine>
    <cs:lnRef idx="0"/>
    <cs:fillRef idx="0"/>
    <cs:effectRef idx="0"/>
    <cs:fontRef idx="minor">
      <a:schemeClr val="tx1"/>
    </cs:fontRef>
    <cs:spPr>
      <a:ln w="9525">
        <a:solidFill>
          <a:schemeClr val="dk1">
            <a:lumMod val="35000"/>
            <a:lumOff val="65000"/>
          </a:schemeClr>
        </a:solidFill>
      </a:ln>
    </cs:spPr>
  </cs:seriesLine>
  <cs:title>
    <cs:lnRef idx="0"/>
    <cs:fillRef idx="0"/>
    <cs:effectRef idx="0"/>
    <cs:fontRef idx="minor">
      <a:schemeClr val="dk1">
        <a:lumMod val="50000"/>
        <a:lumOff val="50000"/>
      </a:schemeClr>
    </cs:fontRef>
    <cs:defRPr sz="1600" b="0" kern="1200" spc="70" baseline="0"/>
  </cs:title>
  <cs:trendline>
    <cs:lnRef idx="0">
      <cs:styleClr val="0"/>
    </cs:lnRef>
    <cs:fillRef idx="0"/>
    <cs:effectRef idx="0"/>
    <cs:fontRef idx="minor">
      <a:schemeClr val="tx1"/>
    </cs:fontRef>
    <cs:spPr>
      <a:ln w="63500" cap="rnd" cmpd="sng" algn="ctr">
        <a:solidFill>
          <a:schemeClr val="phClr">
            <a:alpha val="25000"/>
          </a:schemeClr>
        </a:solidFill>
        <a:round/>
      </a:ln>
    </cs:spPr>
  </cs:trendline>
  <cs:trendlineLabel>
    <cs:lnRef idx="0"/>
    <cs:fillRef idx="0"/>
    <cs:effectRef idx="0"/>
    <cs:fontRef idx="minor">
      <a:schemeClr val="dk1">
        <a:lumMod val="50000"/>
        <a:lumOff val="50000"/>
      </a:schemeClr>
    </cs:fontRef>
    <cs:defRPr sz="900" kern="1200"/>
  </cs:trendlineLabel>
  <cs:upBar>
    <cs:lnRef idx="0"/>
    <cs:fillRef idx="0"/>
    <cs:effectRef idx="0"/>
    <cs:fontRef idx="minor">
      <a:schemeClr val="tx1"/>
    </cs:fontRef>
    <cs:spPr>
      <a:solidFill>
        <a:schemeClr val="lt1"/>
      </a:solidFill>
      <a:ln w="9525">
        <a:solidFill>
          <a:schemeClr val="dk1">
            <a:lumMod val="50000"/>
            <a:lumOff val="50000"/>
          </a:schemeClr>
        </a:solidFill>
      </a:ln>
    </cs:spPr>
  </cs:upBar>
  <cs:valueAxis>
    <cs:lnRef idx="0"/>
    <cs:fillRef idx="0"/>
    <cs:effectRef idx="0"/>
    <cs:fontRef idx="minor">
      <a:schemeClr val="dk1">
        <a:lumMod val="50000"/>
        <a:lumOff val="50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44">
  <cs:axisTitle>
    <cs:lnRef idx="0"/>
    <cs:fillRef idx="0"/>
    <cs:effectRef idx="0"/>
    <cs:fontRef idx="minor">
      <a:schemeClr val="dk1">
        <a:lumMod val="50000"/>
        <a:lumOff val="50000"/>
      </a:schemeClr>
    </cs:fontRef>
    <cs:defRPr sz="900" b="1" kern="1200"/>
  </cs:axisTitle>
  <cs:categoryAxis>
    <cs:lnRef idx="0"/>
    <cs:fillRef idx="0"/>
    <cs:effectRef idx="0"/>
    <cs:fontRef idx="minor">
      <a:schemeClr val="dk1">
        <a:lumMod val="50000"/>
        <a:lumOff val="50000"/>
      </a:schemeClr>
    </cs:fontRef>
    <cs:spPr>
      <a:ln w="9525" cap="flat" cmpd="sng" algn="ctr">
        <a:solidFill>
          <a:schemeClr val="dk1">
            <a:lumMod val="15000"/>
            <a:lumOff val="85000"/>
          </a:schemeClr>
        </a:solidFill>
        <a:round/>
      </a:ln>
    </cs:spPr>
    <cs:defRPr sz="900" kern="1200"/>
  </cs:categoryAxis>
  <cs:chartArea>
    <cs:lnRef idx="0"/>
    <cs:fillRef idx="0"/>
    <cs:effectRef idx="0"/>
    <cs:fontRef idx="minor">
      <a:schemeClr val="dk1"/>
    </cs:fontRef>
    <cs:spPr>
      <a:gradFill flip="none" rotWithShape="1">
        <a:gsLst>
          <a:gs pos="100000">
            <a:schemeClr val="lt1">
              <a:lumMod val="95000"/>
            </a:schemeClr>
          </a:gs>
          <a:gs pos="43000">
            <a:schemeClr val="lt1"/>
          </a:gs>
        </a:gsLst>
        <a:path path="circle">
          <a:fillToRect l="50000" t="50000" r="50000" b="50000"/>
        </a:path>
        <a:tileRect/>
      </a:gra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a:solidFill>
          <a:schemeClr val="phClr">
            <a:alpha val="20000"/>
          </a:schemeClr>
        </a:solidFill>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dk1">
        <a:lumMod val="50000"/>
        <a:lumOff val="50000"/>
      </a:schemeClr>
    </cs:fontRef>
    <cs:spPr>
      <a:ln w="9525" cap="rnd">
        <a:solidFill>
          <a:schemeClr val="dk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tx1"/>
    </cs:fontRef>
    <cs:spPr>
      <a:ln w="9525">
        <a:solidFill>
          <a:schemeClr val="dk1">
            <a:lumMod val="35000"/>
            <a:lumOff val="65000"/>
          </a:schemeClr>
        </a:solidFill>
      </a:ln>
    </cs:spPr>
  </cs:dropLine>
  <cs:errorBar>
    <cs:lnRef idx="0"/>
    <cs:fillRef idx="0"/>
    <cs:effectRef idx="0"/>
    <cs:fontRef idx="minor">
      <a:schemeClr val="tx1"/>
    </cs:fontRef>
    <cs:spPr>
      <a:ln w="9525">
        <a:solidFill>
          <a:schemeClr val="dk1">
            <a:lumMod val="50000"/>
            <a:lumOff val="50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15000"/>
            <a:lumOff val="85000"/>
          </a:schemeClr>
        </a:solidFill>
        <a:round/>
      </a:ln>
    </cs:spPr>
  </cs:gridlineMajor>
  <cs:gridlineMinor>
    <cs:lnRef idx="0"/>
    <cs:fillRef idx="0"/>
    <cs:effectRef idx="0"/>
    <cs:fontRef idx="minor">
      <a:schemeClr val="tx1"/>
    </cs:fontRef>
    <cs:spPr>
      <a:ln w="9525" cap="flat" cmpd="sng" algn="ctr">
        <a:solidFill>
          <a:schemeClr val="dk1">
            <a:lumMod val="5000"/>
            <a:lumOff val="95000"/>
          </a:schemeClr>
        </a:solidFill>
        <a:round/>
      </a:ln>
    </cs:spPr>
  </cs:gridlineMinor>
  <cs:hiLoLine>
    <cs:lnRef idx="0"/>
    <cs:fillRef idx="0"/>
    <cs:effectRef idx="0"/>
    <cs:fontRef idx="minor">
      <a:schemeClr val="tx1"/>
    </cs:fontRef>
    <cs:spPr>
      <a:ln w="9525">
        <a:solidFill>
          <a:schemeClr val="dk1">
            <a:lumMod val="35000"/>
            <a:lumOff val="65000"/>
          </a:schemeClr>
        </a:solidFill>
      </a:ln>
    </cs:spPr>
  </cs:hiLoLine>
  <cs:leaderLine>
    <cs:lnRef idx="0"/>
    <cs:fillRef idx="0"/>
    <cs:effectRef idx="0"/>
    <cs:fontRef idx="minor">
      <a:schemeClr val="tx1"/>
    </cs:fontRef>
    <cs:spPr>
      <a:ln w="9525">
        <a:solidFill>
          <a:schemeClr val="dk1">
            <a:lumMod val="35000"/>
            <a:lumOff val="65000"/>
          </a:schemeClr>
        </a:solidFill>
      </a:ln>
    </cs:spPr>
  </cs:leaderLine>
  <cs:legend>
    <cs:lnRef idx="0"/>
    <cs:fillRef idx="0"/>
    <cs:effectRef idx="0"/>
    <cs:fontRef idx="minor">
      <a:schemeClr val="dk1">
        <a:lumMod val="50000"/>
        <a:lumOff val="50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tx1">
        <a:lumMod val="50000"/>
        <a:lumOff val="50000"/>
      </a:schemeClr>
    </cs:fontRef>
    <cs:spPr>
      <a:ln w="9525">
        <a:solidFill>
          <a:schemeClr val="dk1">
            <a:lumMod val="15000"/>
            <a:lumOff val="85000"/>
          </a:schemeClr>
        </a:solidFill>
      </a:ln>
    </cs:spPr>
    <cs:defRPr sz="900" kern="1200"/>
  </cs:seriesAxis>
  <cs:seriesLine>
    <cs:lnRef idx="0"/>
    <cs:fillRef idx="0"/>
    <cs:effectRef idx="0"/>
    <cs:fontRef idx="minor">
      <a:schemeClr val="tx1"/>
    </cs:fontRef>
    <cs:spPr>
      <a:ln w="9525">
        <a:solidFill>
          <a:schemeClr val="dk1">
            <a:lumMod val="35000"/>
            <a:lumOff val="65000"/>
          </a:schemeClr>
        </a:solidFill>
      </a:ln>
    </cs:spPr>
  </cs:seriesLine>
  <cs:title>
    <cs:lnRef idx="0"/>
    <cs:fillRef idx="0"/>
    <cs:effectRef idx="0"/>
    <cs:fontRef idx="minor">
      <a:schemeClr val="dk1">
        <a:lumMod val="50000"/>
        <a:lumOff val="50000"/>
      </a:schemeClr>
    </cs:fontRef>
    <cs:defRPr sz="1600" b="0" kern="1200" spc="70" baseline="0"/>
  </cs:title>
  <cs:trendline>
    <cs:lnRef idx="0">
      <cs:styleClr val="0"/>
    </cs:lnRef>
    <cs:fillRef idx="0"/>
    <cs:effectRef idx="0"/>
    <cs:fontRef idx="minor">
      <a:schemeClr val="tx1"/>
    </cs:fontRef>
    <cs:spPr>
      <a:ln w="63500" cap="rnd" cmpd="sng" algn="ctr">
        <a:solidFill>
          <a:schemeClr val="phClr">
            <a:alpha val="25000"/>
          </a:schemeClr>
        </a:solidFill>
        <a:round/>
      </a:ln>
    </cs:spPr>
  </cs:trendline>
  <cs:trendlineLabel>
    <cs:lnRef idx="0"/>
    <cs:fillRef idx="0"/>
    <cs:effectRef idx="0"/>
    <cs:fontRef idx="minor">
      <a:schemeClr val="dk1">
        <a:lumMod val="50000"/>
        <a:lumOff val="50000"/>
      </a:schemeClr>
    </cs:fontRef>
    <cs:defRPr sz="900" kern="1200"/>
  </cs:trendlineLabel>
  <cs:upBar>
    <cs:lnRef idx="0"/>
    <cs:fillRef idx="0"/>
    <cs:effectRef idx="0"/>
    <cs:fontRef idx="minor">
      <a:schemeClr val="tx1"/>
    </cs:fontRef>
    <cs:spPr>
      <a:solidFill>
        <a:schemeClr val="lt1"/>
      </a:solidFill>
      <a:ln w="9525">
        <a:solidFill>
          <a:schemeClr val="dk1">
            <a:lumMod val="50000"/>
            <a:lumOff val="50000"/>
          </a:schemeClr>
        </a:solidFill>
      </a:ln>
    </cs:spPr>
  </cs:upBar>
  <cs:valueAxis>
    <cs:lnRef idx="0"/>
    <cs:fillRef idx="0"/>
    <cs:effectRef idx="0"/>
    <cs:fontRef idx="minor">
      <a:schemeClr val="dk1">
        <a:lumMod val="50000"/>
        <a:lumOff val="50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44">
  <cs:axisTitle>
    <cs:lnRef idx="0"/>
    <cs:fillRef idx="0"/>
    <cs:effectRef idx="0"/>
    <cs:fontRef idx="minor">
      <a:schemeClr val="dk1">
        <a:lumMod val="50000"/>
        <a:lumOff val="50000"/>
      </a:schemeClr>
    </cs:fontRef>
    <cs:defRPr sz="900" b="1" kern="1200"/>
  </cs:axisTitle>
  <cs:categoryAxis>
    <cs:lnRef idx="0"/>
    <cs:fillRef idx="0"/>
    <cs:effectRef idx="0"/>
    <cs:fontRef idx="minor">
      <a:schemeClr val="dk1">
        <a:lumMod val="50000"/>
        <a:lumOff val="50000"/>
      </a:schemeClr>
    </cs:fontRef>
    <cs:spPr>
      <a:ln w="9525" cap="flat" cmpd="sng" algn="ctr">
        <a:solidFill>
          <a:schemeClr val="dk1">
            <a:lumMod val="15000"/>
            <a:lumOff val="85000"/>
          </a:schemeClr>
        </a:solidFill>
        <a:round/>
      </a:ln>
    </cs:spPr>
    <cs:defRPr sz="900" kern="1200"/>
  </cs:categoryAxis>
  <cs:chartArea>
    <cs:lnRef idx="0"/>
    <cs:fillRef idx="0"/>
    <cs:effectRef idx="0"/>
    <cs:fontRef idx="minor">
      <a:schemeClr val="dk1"/>
    </cs:fontRef>
    <cs:spPr>
      <a:gradFill flip="none" rotWithShape="1">
        <a:gsLst>
          <a:gs pos="100000">
            <a:schemeClr val="lt1">
              <a:lumMod val="95000"/>
            </a:schemeClr>
          </a:gs>
          <a:gs pos="43000">
            <a:schemeClr val="lt1"/>
          </a:gs>
        </a:gsLst>
        <a:path path="circle">
          <a:fillToRect l="50000" t="50000" r="50000" b="50000"/>
        </a:path>
        <a:tileRect/>
      </a:gra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a:solidFill>
          <a:schemeClr val="phClr">
            <a:alpha val="20000"/>
          </a:schemeClr>
        </a:solidFill>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dk1">
        <a:lumMod val="50000"/>
        <a:lumOff val="50000"/>
      </a:schemeClr>
    </cs:fontRef>
    <cs:spPr>
      <a:ln w="9525" cap="rnd">
        <a:solidFill>
          <a:schemeClr val="dk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tx1"/>
    </cs:fontRef>
    <cs:spPr>
      <a:ln w="9525">
        <a:solidFill>
          <a:schemeClr val="dk1">
            <a:lumMod val="35000"/>
            <a:lumOff val="65000"/>
          </a:schemeClr>
        </a:solidFill>
      </a:ln>
    </cs:spPr>
  </cs:dropLine>
  <cs:errorBar>
    <cs:lnRef idx="0"/>
    <cs:fillRef idx="0"/>
    <cs:effectRef idx="0"/>
    <cs:fontRef idx="minor">
      <a:schemeClr val="tx1"/>
    </cs:fontRef>
    <cs:spPr>
      <a:ln w="9525">
        <a:solidFill>
          <a:schemeClr val="dk1">
            <a:lumMod val="50000"/>
            <a:lumOff val="50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15000"/>
            <a:lumOff val="85000"/>
          </a:schemeClr>
        </a:solidFill>
        <a:round/>
      </a:ln>
    </cs:spPr>
  </cs:gridlineMajor>
  <cs:gridlineMinor>
    <cs:lnRef idx="0"/>
    <cs:fillRef idx="0"/>
    <cs:effectRef idx="0"/>
    <cs:fontRef idx="minor">
      <a:schemeClr val="tx1"/>
    </cs:fontRef>
    <cs:spPr>
      <a:ln w="9525" cap="flat" cmpd="sng" algn="ctr">
        <a:solidFill>
          <a:schemeClr val="dk1">
            <a:lumMod val="5000"/>
            <a:lumOff val="95000"/>
          </a:schemeClr>
        </a:solidFill>
        <a:round/>
      </a:ln>
    </cs:spPr>
  </cs:gridlineMinor>
  <cs:hiLoLine>
    <cs:lnRef idx="0"/>
    <cs:fillRef idx="0"/>
    <cs:effectRef idx="0"/>
    <cs:fontRef idx="minor">
      <a:schemeClr val="tx1"/>
    </cs:fontRef>
    <cs:spPr>
      <a:ln w="9525">
        <a:solidFill>
          <a:schemeClr val="dk1">
            <a:lumMod val="35000"/>
            <a:lumOff val="65000"/>
          </a:schemeClr>
        </a:solidFill>
      </a:ln>
    </cs:spPr>
  </cs:hiLoLine>
  <cs:leaderLine>
    <cs:lnRef idx="0"/>
    <cs:fillRef idx="0"/>
    <cs:effectRef idx="0"/>
    <cs:fontRef idx="minor">
      <a:schemeClr val="tx1"/>
    </cs:fontRef>
    <cs:spPr>
      <a:ln w="9525">
        <a:solidFill>
          <a:schemeClr val="dk1">
            <a:lumMod val="35000"/>
            <a:lumOff val="65000"/>
          </a:schemeClr>
        </a:solidFill>
      </a:ln>
    </cs:spPr>
  </cs:leaderLine>
  <cs:legend>
    <cs:lnRef idx="0"/>
    <cs:fillRef idx="0"/>
    <cs:effectRef idx="0"/>
    <cs:fontRef idx="minor">
      <a:schemeClr val="dk1">
        <a:lumMod val="50000"/>
        <a:lumOff val="50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tx1">
        <a:lumMod val="50000"/>
        <a:lumOff val="50000"/>
      </a:schemeClr>
    </cs:fontRef>
    <cs:spPr>
      <a:ln w="9525">
        <a:solidFill>
          <a:schemeClr val="dk1">
            <a:lumMod val="15000"/>
            <a:lumOff val="85000"/>
          </a:schemeClr>
        </a:solidFill>
      </a:ln>
    </cs:spPr>
    <cs:defRPr sz="900" kern="1200"/>
  </cs:seriesAxis>
  <cs:seriesLine>
    <cs:lnRef idx="0"/>
    <cs:fillRef idx="0"/>
    <cs:effectRef idx="0"/>
    <cs:fontRef idx="minor">
      <a:schemeClr val="tx1"/>
    </cs:fontRef>
    <cs:spPr>
      <a:ln w="9525">
        <a:solidFill>
          <a:schemeClr val="dk1">
            <a:lumMod val="35000"/>
            <a:lumOff val="65000"/>
          </a:schemeClr>
        </a:solidFill>
      </a:ln>
    </cs:spPr>
  </cs:seriesLine>
  <cs:title>
    <cs:lnRef idx="0"/>
    <cs:fillRef idx="0"/>
    <cs:effectRef idx="0"/>
    <cs:fontRef idx="minor">
      <a:schemeClr val="dk1">
        <a:lumMod val="50000"/>
        <a:lumOff val="50000"/>
      </a:schemeClr>
    </cs:fontRef>
    <cs:defRPr sz="1600" b="0" kern="1200" spc="70" baseline="0"/>
  </cs:title>
  <cs:trendline>
    <cs:lnRef idx="0">
      <cs:styleClr val="0"/>
    </cs:lnRef>
    <cs:fillRef idx="0"/>
    <cs:effectRef idx="0"/>
    <cs:fontRef idx="minor">
      <a:schemeClr val="tx1"/>
    </cs:fontRef>
    <cs:spPr>
      <a:ln w="63500" cap="rnd" cmpd="sng" algn="ctr">
        <a:solidFill>
          <a:schemeClr val="phClr">
            <a:alpha val="25000"/>
          </a:schemeClr>
        </a:solidFill>
        <a:round/>
      </a:ln>
    </cs:spPr>
  </cs:trendline>
  <cs:trendlineLabel>
    <cs:lnRef idx="0"/>
    <cs:fillRef idx="0"/>
    <cs:effectRef idx="0"/>
    <cs:fontRef idx="minor">
      <a:schemeClr val="dk1">
        <a:lumMod val="50000"/>
        <a:lumOff val="50000"/>
      </a:schemeClr>
    </cs:fontRef>
    <cs:defRPr sz="900" kern="1200"/>
  </cs:trendlineLabel>
  <cs:upBar>
    <cs:lnRef idx="0"/>
    <cs:fillRef idx="0"/>
    <cs:effectRef idx="0"/>
    <cs:fontRef idx="minor">
      <a:schemeClr val="tx1"/>
    </cs:fontRef>
    <cs:spPr>
      <a:solidFill>
        <a:schemeClr val="lt1"/>
      </a:solidFill>
      <a:ln w="9525">
        <a:solidFill>
          <a:schemeClr val="dk1">
            <a:lumMod val="50000"/>
            <a:lumOff val="50000"/>
          </a:schemeClr>
        </a:solidFill>
      </a:ln>
    </cs:spPr>
  </cs:upBar>
  <cs:valueAxis>
    <cs:lnRef idx="0"/>
    <cs:fillRef idx="0"/>
    <cs:effectRef idx="0"/>
    <cs:fontRef idx="minor">
      <a:schemeClr val="dk1">
        <a:lumMod val="50000"/>
        <a:lumOff val="50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44">
  <cs:axisTitle>
    <cs:lnRef idx="0"/>
    <cs:fillRef idx="0"/>
    <cs:effectRef idx="0"/>
    <cs:fontRef idx="minor">
      <a:schemeClr val="dk1">
        <a:lumMod val="50000"/>
        <a:lumOff val="50000"/>
      </a:schemeClr>
    </cs:fontRef>
    <cs:defRPr sz="900" b="1" kern="1200"/>
  </cs:axisTitle>
  <cs:categoryAxis>
    <cs:lnRef idx="0"/>
    <cs:fillRef idx="0"/>
    <cs:effectRef idx="0"/>
    <cs:fontRef idx="minor">
      <a:schemeClr val="dk1">
        <a:lumMod val="50000"/>
        <a:lumOff val="50000"/>
      </a:schemeClr>
    </cs:fontRef>
    <cs:spPr>
      <a:ln w="9525" cap="flat" cmpd="sng" algn="ctr">
        <a:solidFill>
          <a:schemeClr val="dk1">
            <a:lumMod val="15000"/>
            <a:lumOff val="85000"/>
          </a:schemeClr>
        </a:solidFill>
        <a:round/>
      </a:ln>
    </cs:spPr>
    <cs:defRPr sz="900" kern="1200"/>
  </cs:categoryAxis>
  <cs:chartArea>
    <cs:lnRef idx="0"/>
    <cs:fillRef idx="0"/>
    <cs:effectRef idx="0"/>
    <cs:fontRef idx="minor">
      <a:schemeClr val="dk1"/>
    </cs:fontRef>
    <cs:spPr>
      <a:gradFill flip="none" rotWithShape="1">
        <a:gsLst>
          <a:gs pos="100000">
            <a:schemeClr val="lt1">
              <a:lumMod val="95000"/>
            </a:schemeClr>
          </a:gs>
          <a:gs pos="43000">
            <a:schemeClr val="lt1"/>
          </a:gs>
        </a:gsLst>
        <a:path path="circle">
          <a:fillToRect l="50000" t="50000" r="50000" b="50000"/>
        </a:path>
        <a:tileRect/>
      </a:gra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a:solidFill>
          <a:schemeClr val="phClr">
            <a:alpha val="20000"/>
          </a:schemeClr>
        </a:solidFill>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dk1">
        <a:lumMod val="50000"/>
        <a:lumOff val="50000"/>
      </a:schemeClr>
    </cs:fontRef>
    <cs:spPr>
      <a:ln w="9525" cap="rnd">
        <a:solidFill>
          <a:schemeClr val="dk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tx1"/>
    </cs:fontRef>
    <cs:spPr>
      <a:ln w="9525">
        <a:solidFill>
          <a:schemeClr val="dk1">
            <a:lumMod val="35000"/>
            <a:lumOff val="65000"/>
          </a:schemeClr>
        </a:solidFill>
      </a:ln>
    </cs:spPr>
  </cs:dropLine>
  <cs:errorBar>
    <cs:lnRef idx="0"/>
    <cs:fillRef idx="0"/>
    <cs:effectRef idx="0"/>
    <cs:fontRef idx="minor">
      <a:schemeClr val="tx1"/>
    </cs:fontRef>
    <cs:spPr>
      <a:ln w="9525">
        <a:solidFill>
          <a:schemeClr val="dk1">
            <a:lumMod val="50000"/>
            <a:lumOff val="50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15000"/>
            <a:lumOff val="85000"/>
          </a:schemeClr>
        </a:solidFill>
        <a:round/>
      </a:ln>
    </cs:spPr>
  </cs:gridlineMajor>
  <cs:gridlineMinor>
    <cs:lnRef idx="0"/>
    <cs:fillRef idx="0"/>
    <cs:effectRef idx="0"/>
    <cs:fontRef idx="minor">
      <a:schemeClr val="tx1"/>
    </cs:fontRef>
    <cs:spPr>
      <a:ln w="9525" cap="flat" cmpd="sng" algn="ctr">
        <a:solidFill>
          <a:schemeClr val="dk1">
            <a:lumMod val="5000"/>
            <a:lumOff val="95000"/>
          </a:schemeClr>
        </a:solidFill>
        <a:round/>
      </a:ln>
    </cs:spPr>
  </cs:gridlineMinor>
  <cs:hiLoLine>
    <cs:lnRef idx="0"/>
    <cs:fillRef idx="0"/>
    <cs:effectRef idx="0"/>
    <cs:fontRef idx="minor">
      <a:schemeClr val="tx1"/>
    </cs:fontRef>
    <cs:spPr>
      <a:ln w="9525">
        <a:solidFill>
          <a:schemeClr val="dk1">
            <a:lumMod val="35000"/>
            <a:lumOff val="65000"/>
          </a:schemeClr>
        </a:solidFill>
      </a:ln>
    </cs:spPr>
  </cs:hiLoLine>
  <cs:leaderLine>
    <cs:lnRef idx="0"/>
    <cs:fillRef idx="0"/>
    <cs:effectRef idx="0"/>
    <cs:fontRef idx="minor">
      <a:schemeClr val="tx1"/>
    </cs:fontRef>
    <cs:spPr>
      <a:ln w="9525">
        <a:solidFill>
          <a:schemeClr val="dk1">
            <a:lumMod val="35000"/>
            <a:lumOff val="65000"/>
          </a:schemeClr>
        </a:solidFill>
      </a:ln>
    </cs:spPr>
  </cs:leaderLine>
  <cs:legend>
    <cs:lnRef idx="0"/>
    <cs:fillRef idx="0"/>
    <cs:effectRef idx="0"/>
    <cs:fontRef idx="minor">
      <a:schemeClr val="dk1">
        <a:lumMod val="50000"/>
        <a:lumOff val="50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tx1">
        <a:lumMod val="50000"/>
        <a:lumOff val="50000"/>
      </a:schemeClr>
    </cs:fontRef>
    <cs:spPr>
      <a:ln w="9525">
        <a:solidFill>
          <a:schemeClr val="dk1">
            <a:lumMod val="15000"/>
            <a:lumOff val="85000"/>
          </a:schemeClr>
        </a:solidFill>
      </a:ln>
    </cs:spPr>
    <cs:defRPr sz="900" kern="1200"/>
  </cs:seriesAxis>
  <cs:seriesLine>
    <cs:lnRef idx="0"/>
    <cs:fillRef idx="0"/>
    <cs:effectRef idx="0"/>
    <cs:fontRef idx="minor">
      <a:schemeClr val="tx1"/>
    </cs:fontRef>
    <cs:spPr>
      <a:ln w="9525">
        <a:solidFill>
          <a:schemeClr val="dk1">
            <a:lumMod val="35000"/>
            <a:lumOff val="65000"/>
          </a:schemeClr>
        </a:solidFill>
      </a:ln>
    </cs:spPr>
  </cs:seriesLine>
  <cs:title>
    <cs:lnRef idx="0"/>
    <cs:fillRef idx="0"/>
    <cs:effectRef idx="0"/>
    <cs:fontRef idx="minor">
      <a:schemeClr val="dk1">
        <a:lumMod val="50000"/>
        <a:lumOff val="50000"/>
      </a:schemeClr>
    </cs:fontRef>
    <cs:defRPr sz="1600" b="0" kern="1200" spc="70" baseline="0"/>
  </cs:title>
  <cs:trendline>
    <cs:lnRef idx="0">
      <cs:styleClr val="0"/>
    </cs:lnRef>
    <cs:fillRef idx="0"/>
    <cs:effectRef idx="0"/>
    <cs:fontRef idx="minor">
      <a:schemeClr val="tx1"/>
    </cs:fontRef>
    <cs:spPr>
      <a:ln w="63500" cap="rnd" cmpd="sng" algn="ctr">
        <a:solidFill>
          <a:schemeClr val="phClr">
            <a:alpha val="25000"/>
          </a:schemeClr>
        </a:solidFill>
        <a:round/>
      </a:ln>
    </cs:spPr>
  </cs:trendline>
  <cs:trendlineLabel>
    <cs:lnRef idx="0"/>
    <cs:fillRef idx="0"/>
    <cs:effectRef idx="0"/>
    <cs:fontRef idx="minor">
      <a:schemeClr val="dk1">
        <a:lumMod val="50000"/>
        <a:lumOff val="50000"/>
      </a:schemeClr>
    </cs:fontRef>
    <cs:defRPr sz="900" kern="1200"/>
  </cs:trendlineLabel>
  <cs:upBar>
    <cs:lnRef idx="0"/>
    <cs:fillRef idx="0"/>
    <cs:effectRef idx="0"/>
    <cs:fontRef idx="minor">
      <a:schemeClr val="tx1"/>
    </cs:fontRef>
    <cs:spPr>
      <a:solidFill>
        <a:schemeClr val="lt1"/>
      </a:solidFill>
      <a:ln w="9525">
        <a:solidFill>
          <a:schemeClr val="dk1">
            <a:lumMod val="50000"/>
            <a:lumOff val="50000"/>
          </a:schemeClr>
        </a:solidFill>
      </a:ln>
    </cs:spPr>
  </cs:upBar>
  <cs:valueAxis>
    <cs:lnRef idx="0"/>
    <cs:fillRef idx="0"/>
    <cs:effectRef idx="0"/>
    <cs:fontRef idx="minor">
      <a:schemeClr val="dk1">
        <a:lumMod val="50000"/>
        <a:lumOff val="50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44">
  <cs:axisTitle>
    <cs:lnRef idx="0"/>
    <cs:fillRef idx="0"/>
    <cs:effectRef idx="0"/>
    <cs:fontRef idx="minor">
      <a:schemeClr val="dk1">
        <a:lumMod val="50000"/>
        <a:lumOff val="50000"/>
      </a:schemeClr>
    </cs:fontRef>
    <cs:defRPr sz="900" b="1" kern="1200"/>
  </cs:axisTitle>
  <cs:categoryAxis>
    <cs:lnRef idx="0"/>
    <cs:fillRef idx="0"/>
    <cs:effectRef idx="0"/>
    <cs:fontRef idx="minor">
      <a:schemeClr val="dk1">
        <a:lumMod val="50000"/>
        <a:lumOff val="50000"/>
      </a:schemeClr>
    </cs:fontRef>
    <cs:spPr>
      <a:ln w="9525" cap="flat" cmpd="sng" algn="ctr">
        <a:solidFill>
          <a:schemeClr val="dk1">
            <a:lumMod val="15000"/>
            <a:lumOff val="85000"/>
          </a:schemeClr>
        </a:solidFill>
        <a:round/>
      </a:ln>
    </cs:spPr>
    <cs:defRPr sz="900" kern="1200"/>
  </cs:categoryAxis>
  <cs:chartArea>
    <cs:lnRef idx="0"/>
    <cs:fillRef idx="0"/>
    <cs:effectRef idx="0"/>
    <cs:fontRef idx="minor">
      <a:schemeClr val="dk1"/>
    </cs:fontRef>
    <cs:spPr>
      <a:gradFill flip="none" rotWithShape="1">
        <a:gsLst>
          <a:gs pos="100000">
            <a:schemeClr val="lt1">
              <a:lumMod val="95000"/>
            </a:schemeClr>
          </a:gs>
          <a:gs pos="43000">
            <a:schemeClr val="lt1"/>
          </a:gs>
        </a:gsLst>
        <a:path path="circle">
          <a:fillToRect l="50000" t="50000" r="50000" b="50000"/>
        </a:path>
        <a:tileRect/>
      </a:gra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a:solidFill>
          <a:schemeClr val="phClr">
            <a:alpha val="20000"/>
          </a:schemeClr>
        </a:solidFill>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dk1">
        <a:lumMod val="50000"/>
        <a:lumOff val="50000"/>
      </a:schemeClr>
    </cs:fontRef>
    <cs:spPr>
      <a:ln w="9525" cap="rnd">
        <a:solidFill>
          <a:schemeClr val="dk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tx1"/>
    </cs:fontRef>
    <cs:spPr>
      <a:ln w="9525">
        <a:solidFill>
          <a:schemeClr val="dk1">
            <a:lumMod val="35000"/>
            <a:lumOff val="65000"/>
          </a:schemeClr>
        </a:solidFill>
      </a:ln>
    </cs:spPr>
  </cs:dropLine>
  <cs:errorBar>
    <cs:lnRef idx="0"/>
    <cs:fillRef idx="0"/>
    <cs:effectRef idx="0"/>
    <cs:fontRef idx="minor">
      <a:schemeClr val="tx1"/>
    </cs:fontRef>
    <cs:spPr>
      <a:ln w="9525">
        <a:solidFill>
          <a:schemeClr val="dk1">
            <a:lumMod val="50000"/>
            <a:lumOff val="50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15000"/>
            <a:lumOff val="85000"/>
          </a:schemeClr>
        </a:solidFill>
        <a:round/>
      </a:ln>
    </cs:spPr>
  </cs:gridlineMajor>
  <cs:gridlineMinor>
    <cs:lnRef idx="0"/>
    <cs:fillRef idx="0"/>
    <cs:effectRef idx="0"/>
    <cs:fontRef idx="minor">
      <a:schemeClr val="tx1"/>
    </cs:fontRef>
    <cs:spPr>
      <a:ln w="9525" cap="flat" cmpd="sng" algn="ctr">
        <a:solidFill>
          <a:schemeClr val="dk1">
            <a:lumMod val="5000"/>
            <a:lumOff val="95000"/>
          </a:schemeClr>
        </a:solidFill>
        <a:round/>
      </a:ln>
    </cs:spPr>
  </cs:gridlineMinor>
  <cs:hiLoLine>
    <cs:lnRef idx="0"/>
    <cs:fillRef idx="0"/>
    <cs:effectRef idx="0"/>
    <cs:fontRef idx="minor">
      <a:schemeClr val="tx1"/>
    </cs:fontRef>
    <cs:spPr>
      <a:ln w="9525">
        <a:solidFill>
          <a:schemeClr val="dk1">
            <a:lumMod val="35000"/>
            <a:lumOff val="65000"/>
          </a:schemeClr>
        </a:solidFill>
      </a:ln>
    </cs:spPr>
  </cs:hiLoLine>
  <cs:leaderLine>
    <cs:lnRef idx="0"/>
    <cs:fillRef idx="0"/>
    <cs:effectRef idx="0"/>
    <cs:fontRef idx="minor">
      <a:schemeClr val="tx1"/>
    </cs:fontRef>
    <cs:spPr>
      <a:ln w="9525">
        <a:solidFill>
          <a:schemeClr val="dk1">
            <a:lumMod val="35000"/>
            <a:lumOff val="65000"/>
          </a:schemeClr>
        </a:solidFill>
      </a:ln>
    </cs:spPr>
  </cs:leaderLine>
  <cs:legend>
    <cs:lnRef idx="0"/>
    <cs:fillRef idx="0"/>
    <cs:effectRef idx="0"/>
    <cs:fontRef idx="minor">
      <a:schemeClr val="dk1">
        <a:lumMod val="50000"/>
        <a:lumOff val="50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tx1">
        <a:lumMod val="50000"/>
        <a:lumOff val="50000"/>
      </a:schemeClr>
    </cs:fontRef>
    <cs:spPr>
      <a:ln w="9525">
        <a:solidFill>
          <a:schemeClr val="dk1">
            <a:lumMod val="15000"/>
            <a:lumOff val="85000"/>
          </a:schemeClr>
        </a:solidFill>
      </a:ln>
    </cs:spPr>
    <cs:defRPr sz="900" kern="1200"/>
  </cs:seriesAxis>
  <cs:seriesLine>
    <cs:lnRef idx="0"/>
    <cs:fillRef idx="0"/>
    <cs:effectRef idx="0"/>
    <cs:fontRef idx="minor">
      <a:schemeClr val="tx1"/>
    </cs:fontRef>
    <cs:spPr>
      <a:ln w="9525">
        <a:solidFill>
          <a:schemeClr val="dk1">
            <a:lumMod val="35000"/>
            <a:lumOff val="65000"/>
          </a:schemeClr>
        </a:solidFill>
      </a:ln>
    </cs:spPr>
  </cs:seriesLine>
  <cs:title>
    <cs:lnRef idx="0"/>
    <cs:fillRef idx="0"/>
    <cs:effectRef idx="0"/>
    <cs:fontRef idx="minor">
      <a:schemeClr val="dk1">
        <a:lumMod val="50000"/>
        <a:lumOff val="50000"/>
      </a:schemeClr>
    </cs:fontRef>
    <cs:defRPr sz="1600" b="0" kern="1200" spc="70" baseline="0"/>
  </cs:title>
  <cs:trendline>
    <cs:lnRef idx="0">
      <cs:styleClr val="0"/>
    </cs:lnRef>
    <cs:fillRef idx="0"/>
    <cs:effectRef idx="0"/>
    <cs:fontRef idx="minor">
      <a:schemeClr val="tx1"/>
    </cs:fontRef>
    <cs:spPr>
      <a:ln w="63500" cap="rnd" cmpd="sng" algn="ctr">
        <a:solidFill>
          <a:schemeClr val="phClr">
            <a:alpha val="25000"/>
          </a:schemeClr>
        </a:solidFill>
        <a:round/>
      </a:ln>
    </cs:spPr>
  </cs:trendline>
  <cs:trendlineLabel>
    <cs:lnRef idx="0"/>
    <cs:fillRef idx="0"/>
    <cs:effectRef idx="0"/>
    <cs:fontRef idx="minor">
      <a:schemeClr val="dk1">
        <a:lumMod val="50000"/>
        <a:lumOff val="50000"/>
      </a:schemeClr>
    </cs:fontRef>
    <cs:defRPr sz="900" kern="1200"/>
  </cs:trendlineLabel>
  <cs:upBar>
    <cs:lnRef idx="0"/>
    <cs:fillRef idx="0"/>
    <cs:effectRef idx="0"/>
    <cs:fontRef idx="minor">
      <a:schemeClr val="tx1"/>
    </cs:fontRef>
    <cs:spPr>
      <a:solidFill>
        <a:schemeClr val="lt1"/>
      </a:solidFill>
      <a:ln w="9525">
        <a:solidFill>
          <a:schemeClr val="dk1">
            <a:lumMod val="50000"/>
            <a:lumOff val="50000"/>
          </a:schemeClr>
        </a:solidFill>
      </a:ln>
    </cs:spPr>
  </cs:upBar>
  <cs:valueAxis>
    <cs:lnRef idx="0"/>
    <cs:fillRef idx="0"/>
    <cs:effectRef idx="0"/>
    <cs:fontRef idx="minor">
      <a:schemeClr val="dk1">
        <a:lumMod val="50000"/>
        <a:lumOff val="50000"/>
      </a:schemeClr>
    </cs:fontRef>
    <cs:defRPr sz="900" kern="12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6.xml"/><Relationship Id="rId2" Type="http://schemas.openxmlformats.org/officeDocument/2006/relationships/chart" Target="../charts/chart15.xml"/><Relationship Id="rId1" Type="http://schemas.openxmlformats.org/officeDocument/2006/relationships/chart" Target="../charts/chart14.xml"/><Relationship Id="rId6" Type="http://schemas.openxmlformats.org/officeDocument/2006/relationships/chart" Target="../charts/chart19.xml"/><Relationship Id="rId5" Type="http://schemas.openxmlformats.org/officeDocument/2006/relationships/chart" Target="../charts/chart18.xml"/><Relationship Id="rId4" Type="http://schemas.openxmlformats.org/officeDocument/2006/relationships/chart" Target="../charts/chart1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0.xml"/></Relationships>
</file>

<file path=xl/drawings/_rels/drawing5.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chart" Target="../charts/chart2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2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2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2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165100</xdr:colOff>
      <xdr:row>0</xdr:row>
      <xdr:rowOff>165100</xdr:rowOff>
    </xdr:to>
    <xdr:pic>
      <xdr:nvPicPr>
        <xdr:cNvPr id="2" name="Picture 2">
          <a:extLst>
            <a:ext uri="{FF2B5EF4-FFF2-40B4-BE49-F238E27FC236}">
              <a16:creationId xmlns:a16="http://schemas.microsoft.com/office/drawing/2014/main" id="{E460F0E3-7F1F-4F5A-AD07-4AD62115F19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163512" cy="1635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xdr:row>
      <xdr:rowOff>0</xdr:rowOff>
    </xdr:from>
    <xdr:to>
      <xdr:col>5</xdr:col>
      <xdr:colOff>425450</xdr:colOff>
      <xdr:row>15</xdr:row>
      <xdr:rowOff>76200</xdr:rowOff>
    </xdr:to>
    <xdr:graphicFrame macro="">
      <xdr:nvGraphicFramePr>
        <xdr:cNvPr id="28" name="Chart 27">
          <a:extLst>
            <a:ext uri="{FF2B5EF4-FFF2-40B4-BE49-F238E27FC236}">
              <a16:creationId xmlns:a16="http://schemas.microsoft.com/office/drawing/2014/main" id="{5F94A570-DEFB-BA47-8A38-0A13BB2CC3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25401</xdr:colOff>
      <xdr:row>17</xdr:row>
      <xdr:rowOff>101600</xdr:rowOff>
    </xdr:from>
    <xdr:to>
      <xdr:col>5</xdr:col>
      <xdr:colOff>404284</xdr:colOff>
      <xdr:row>31</xdr:row>
      <xdr:rowOff>0</xdr:rowOff>
    </xdr:to>
    <xdr:graphicFrame macro="">
      <xdr:nvGraphicFramePr>
        <xdr:cNvPr id="29" name="Chart 28">
          <a:extLst>
            <a:ext uri="{FF2B5EF4-FFF2-40B4-BE49-F238E27FC236}">
              <a16:creationId xmlns:a16="http://schemas.microsoft.com/office/drawing/2014/main" id="{1FD42629-853C-E446-8472-7A52C9901C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774700</xdr:colOff>
      <xdr:row>2</xdr:row>
      <xdr:rowOff>0</xdr:rowOff>
    </xdr:from>
    <xdr:to>
      <xdr:col>11</xdr:col>
      <xdr:colOff>266700</xdr:colOff>
      <xdr:row>15</xdr:row>
      <xdr:rowOff>101600</xdr:rowOff>
    </xdr:to>
    <xdr:graphicFrame macro="">
      <xdr:nvGraphicFramePr>
        <xdr:cNvPr id="30" name="Chart 29">
          <a:extLst>
            <a:ext uri="{FF2B5EF4-FFF2-40B4-BE49-F238E27FC236}">
              <a16:creationId xmlns:a16="http://schemas.microsoft.com/office/drawing/2014/main" id="{29E1B484-8150-484A-907C-73CBC1E979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774700</xdr:colOff>
      <xdr:row>17</xdr:row>
      <xdr:rowOff>114300</xdr:rowOff>
    </xdr:from>
    <xdr:to>
      <xdr:col>11</xdr:col>
      <xdr:colOff>266700</xdr:colOff>
      <xdr:row>31</xdr:row>
      <xdr:rowOff>12700</xdr:rowOff>
    </xdr:to>
    <xdr:graphicFrame macro="">
      <xdr:nvGraphicFramePr>
        <xdr:cNvPr id="31" name="Chart 30">
          <a:extLst>
            <a:ext uri="{FF2B5EF4-FFF2-40B4-BE49-F238E27FC236}">
              <a16:creationId xmlns:a16="http://schemas.microsoft.com/office/drawing/2014/main" id="{F4E1CB5A-38B6-1249-8D26-FD03DE6967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460686</xdr:colOff>
      <xdr:row>2</xdr:row>
      <xdr:rowOff>50302</xdr:rowOff>
    </xdr:from>
    <xdr:to>
      <xdr:col>16</xdr:col>
      <xdr:colOff>596153</xdr:colOff>
      <xdr:row>15</xdr:row>
      <xdr:rowOff>151902</xdr:rowOff>
    </xdr:to>
    <xdr:graphicFrame macro="">
      <xdr:nvGraphicFramePr>
        <xdr:cNvPr id="32" name="Chart 31">
          <a:extLst>
            <a:ext uri="{FF2B5EF4-FFF2-40B4-BE49-F238E27FC236}">
              <a16:creationId xmlns:a16="http://schemas.microsoft.com/office/drawing/2014/main" id="{8C10CA97-11ED-2F4F-9E52-6E3533349E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470274</xdr:colOff>
      <xdr:row>17</xdr:row>
      <xdr:rowOff>105461</xdr:rowOff>
    </xdr:from>
    <xdr:to>
      <xdr:col>16</xdr:col>
      <xdr:colOff>609725</xdr:colOff>
      <xdr:row>31</xdr:row>
      <xdr:rowOff>55657</xdr:rowOff>
    </xdr:to>
    <xdr:graphicFrame macro="">
      <xdr:nvGraphicFramePr>
        <xdr:cNvPr id="33" name="Chart 32">
          <a:extLst>
            <a:ext uri="{FF2B5EF4-FFF2-40B4-BE49-F238E27FC236}">
              <a16:creationId xmlns:a16="http://schemas.microsoft.com/office/drawing/2014/main" id="{DA92EFF8-5566-0249-8017-9B674E1AC8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769097</xdr:colOff>
      <xdr:row>2</xdr:row>
      <xdr:rowOff>105460</xdr:rowOff>
    </xdr:from>
    <xdr:to>
      <xdr:col>23</xdr:col>
      <xdr:colOff>111685</xdr:colOff>
      <xdr:row>15</xdr:row>
      <xdr:rowOff>152400</xdr:rowOff>
    </xdr:to>
    <xdr:graphicFrame macro="">
      <xdr:nvGraphicFramePr>
        <xdr:cNvPr id="34" name="Chart 33">
          <a:extLst>
            <a:ext uri="{FF2B5EF4-FFF2-40B4-BE49-F238E27FC236}">
              <a16:creationId xmlns:a16="http://schemas.microsoft.com/office/drawing/2014/main" id="{5E982396-245D-664F-A4AF-9759F49E27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17</xdr:col>
      <xdr:colOff>744195</xdr:colOff>
      <xdr:row>17</xdr:row>
      <xdr:rowOff>155265</xdr:rowOff>
    </xdr:from>
    <xdr:to>
      <xdr:col>23</xdr:col>
      <xdr:colOff>86783</xdr:colOff>
      <xdr:row>31</xdr:row>
      <xdr:rowOff>109445</xdr:rowOff>
    </xdr:to>
    <xdr:graphicFrame macro="">
      <xdr:nvGraphicFramePr>
        <xdr:cNvPr id="35" name="Chart 34">
          <a:extLst>
            <a:ext uri="{FF2B5EF4-FFF2-40B4-BE49-F238E27FC236}">
              <a16:creationId xmlns:a16="http://schemas.microsoft.com/office/drawing/2014/main" id="{84CDDA3C-D65A-9E47-953B-8A636E4F1F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24</xdr:col>
      <xdr:colOff>33866</xdr:colOff>
      <xdr:row>2</xdr:row>
      <xdr:rowOff>107950</xdr:rowOff>
    </xdr:from>
    <xdr:to>
      <xdr:col>27</xdr:col>
      <xdr:colOff>1346200</xdr:colOff>
      <xdr:row>15</xdr:row>
      <xdr:rowOff>99484</xdr:rowOff>
    </xdr:to>
    <xdr:graphicFrame macro="">
      <xdr:nvGraphicFramePr>
        <xdr:cNvPr id="36" name="Chart 35">
          <a:extLst>
            <a:ext uri="{FF2B5EF4-FFF2-40B4-BE49-F238E27FC236}">
              <a16:creationId xmlns:a16="http://schemas.microsoft.com/office/drawing/2014/main" id="{CB01CB21-F018-8540-91E4-6FE8DB29B0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24</xdr:col>
      <xdr:colOff>55033</xdr:colOff>
      <xdr:row>17</xdr:row>
      <xdr:rowOff>86784</xdr:rowOff>
    </xdr:from>
    <xdr:to>
      <xdr:col>27</xdr:col>
      <xdr:colOff>1367367</xdr:colOff>
      <xdr:row>30</xdr:row>
      <xdr:rowOff>86784</xdr:rowOff>
    </xdr:to>
    <xdr:graphicFrame macro="">
      <xdr:nvGraphicFramePr>
        <xdr:cNvPr id="37" name="Chart 36">
          <a:extLst>
            <a:ext uri="{FF2B5EF4-FFF2-40B4-BE49-F238E27FC236}">
              <a16:creationId xmlns:a16="http://schemas.microsoft.com/office/drawing/2014/main" id="{A3DE84F9-F513-E046-AB67-A43FA5A78A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30</xdr:col>
      <xdr:colOff>139699</xdr:colOff>
      <xdr:row>2</xdr:row>
      <xdr:rowOff>107950</xdr:rowOff>
    </xdr:from>
    <xdr:to>
      <xdr:col>34</xdr:col>
      <xdr:colOff>626532</xdr:colOff>
      <xdr:row>15</xdr:row>
      <xdr:rowOff>99484</xdr:rowOff>
    </xdr:to>
    <xdr:graphicFrame macro="">
      <xdr:nvGraphicFramePr>
        <xdr:cNvPr id="38" name="Chart 37">
          <a:extLst>
            <a:ext uri="{FF2B5EF4-FFF2-40B4-BE49-F238E27FC236}">
              <a16:creationId xmlns:a16="http://schemas.microsoft.com/office/drawing/2014/main" id="{1B403E60-F6CB-4C4E-A4FE-F03C21ED20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30</xdr:col>
      <xdr:colOff>160868</xdr:colOff>
      <xdr:row>17</xdr:row>
      <xdr:rowOff>86783</xdr:rowOff>
    </xdr:from>
    <xdr:to>
      <xdr:col>34</xdr:col>
      <xdr:colOff>647701</xdr:colOff>
      <xdr:row>30</xdr:row>
      <xdr:rowOff>86783</xdr:rowOff>
    </xdr:to>
    <xdr:graphicFrame macro="">
      <xdr:nvGraphicFramePr>
        <xdr:cNvPr id="39" name="Chart 38">
          <a:extLst>
            <a:ext uri="{FF2B5EF4-FFF2-40B4-BE49-F238E27FC236}">
              <a16:creationId xmlns:a16="http://schemas.microsoft.com/office/drawing/2014/main" id="{2B714BB7-C486-C240-AA87-2973C580D5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35</xdr:col>
      <xdr:colOff>541867</xdr:colOff>
      <xdr:row>2</xdr:row>
      <xdr:rowOff>150282</xdr:rowOff>
    </xdr:from>
    <xdr:to>
      <xdr:col>39</xdr:col>
      <xdr:colOff>774700</xdr:colOff>
      <xdr:row>15</xdr:row>
      <xdr:rowOff>141816</xdr:rowOff>
    </xdr:to>
    <xdr:graphicFrame macro="">
      <xdr:nvGraphicFramePr>
        <xdr:cNvPr id="40" name="Chart 39">
          <a:extLst>
            <a:ext uri="{FF2B5EF4-FFF2-40B4-BE49-F238E27FC236}">
              <a16:creationId xmlns:a16="http://schemas.microsoft.com/office/drawing/2014/main" id="{594E9F07-3270-FC43-9C09-3BFCAA79F6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42</xdr:col>
      <xdr:colOff>609704</xdr:colOff>
      <xdr:row>12</xdr:row>
      <xdr:rowOff>51041</xdr:rowOff>
    </xdr:from>
    <xdr:to>
      <xdr:col>49</xdr:col>
      <xdr:colOff>168</xdr:colOff>
      <xdr:row>22</xdr:row>
      <xdr:rowOff>40632</xdr:rowOff>
    </xdr:to>
    <xdr:graphicFrame macro="">
      <xdr:nvGraphicFramePr>
        <xdr:cNvPr id="8" name="Chart 7">
          <a:extLst>
            <a:ext uri="{FF2B5EF4-FFF2-40B4-BE49-F238E27FC236}">
              <a16:creationId xmlns:a16="http://schemas.microsoft.com/office/drawing/2014/main" id="{ECBB88C9-990E-B44C-8D8B-D8C028E137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36</xdr:col>
      <xdr:colOff>432737</xdr:colOff>
      <xdr:row>12</xdr:row>
      <xdr:rowOff>52843</xdr:rowOff>
    </xdr:from>
    <xdr:to>
      <xdr:col>42</xdr:col>
      <xdr:colOff>433778</xdr:colOff>
      <xdr:row>22</xdr:row>
      <xdr:rowOff>32024</xdr:rowOff>
    </xdr:to>
    <xdr:graphicFrame macro="">
      <xdr:nvGraphicFramePr>
        <xdr:cNvPr id="9" name="Chart 8">
          <a:extLst>
            <a:ext uri="{FF2B5EF4-FFF2-40B4-BE49-F238E27FC236}">
              <a16:creationId xmlns:a16="http://schemas.microsoft.com/office/drawing/2014/main" id="{7751E3B9-7640-F843-B142-D9F6B774E0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45</xdr:col>
      <xdr:colOff>182900</xdr:colOff>
      <xdr:row>1</xdr:row>
      <xdr:rowOff>20611</xdr:rowOff>
    </xdr:from>
    <xdr:to>
      <xdr:col>51</xdr:col>
      <xdr:colOff>183941</xdr:colOff>
      <xdr:row>11</xdr:row>
      <xdr:rowOff>83069</xdr:rowOff>
    </xdr:to>
    <xdr:graphicFrame macro="">
      <xdr:nvGraphicFramePr>
        <xdr:cNvPr id="10" name="Chart 9">
          <a:extLst>
            <a:ext uri="{FF2B5EF4-FFF2-40B4-BE49-F238E27FC236}">
              <a16:creationId xmlns:a16="http://schemas.microsoft.com/office/drawing/2014/main" id="{30D20F57-37AF-0D48-ACCF-21DF9D918B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39</xdr:col>
      <xdr:colOff>101391</xdr:colOff>
      <xdr:row>1</xdr:row>
      <xdr:rowOff>20613</xdr:rowOff>
    </xdr:from>
    <xdr:to>
      <xdr:col>45</xdr:col>
      <xdr:colOff>100663</xdr:colOff>
      <xdr:row>11</xdr:row>
      <xdr:rowOff>93481</xdr:rowOff>
    </xdr:to>
    <xdr:graphicFrame macro="">
      <xdr:nvGraphicFramePr>
        <xdr:cNvPr id="11" name="Chart 10">
          <a:extLst>
            <a:ext uri="{FF2B5EF4-FFF2-40B4-BE49-F238E27FC236}">
              <a16:creationId xmlns:a16="http://schemas.microsoft.com/office/drawing/2014/main" id="{388211C9-1A8E-8644-958A-E5FEC6A7FE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33</xdr:col>
      <xdr:colOff>6974</xdr:colOff>
      <xdr:row>1</xdr:row>
      <xdr:rowOff>20612</xdr:rowOff>
    </xdr:from>
    <xdr:to>
      <xdr:col>39</xdr:col>
      <xdr:colOff>6974</xdr:colOff>
      <xdr:row>11</xdr:row>
      <xdr:rowOff>83071</xdr:rowOff>
    </xdr:to>
    <xdr:graphicFrame macro="">
      <xdr:nvGraphicFramePr>
        <xdr:cNvPr id="12" name="Chart 11">
          <a:extLst>
            <a:ext uri="{FF2B5EF4-FFF2-40B4-BE49-F238E27FC236}">
              <a16:creationId xmlns:a16="http://schemas.microsoft.com/office/drawing/2014/main" id="{6F42CE17-6485-424C-8FE3-E29A8BC34C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40</xdr:col>
      <xdr:colOff>6974</xdr:colOff>
      <xdr:row>23</xdr:row>
      <xdr:rowOff>10201</xdr:rowOff>
    </xdr:from>
    <xdr:to>
      <xdr:col>46</xdr:col>
      <xdr:colOff>6974</xdr:colOff>
      <xdr:row>33</xdr:row>
      <xdr:rowOff>10201</xdr:rowOff>
    </xdr:to>
    <xdr:graphicFrame macro="">
      <xdr:nvGraphicFramePr>
        <xdr:cNvPr id="13" name="Chart 12">
          <a:extLst>
            <a:ext uri="{FF2B5EF4-FFF2-40B4-BE49-F238E27FC236}">
              <a16:creationId xmlns:a16="http://schemas.microsoft.com/office/drawing/2014/main" id="{CB441218-52EB-5549-AE40-451DBA01D8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0</xdr:colOff>
      <xdr:row>4</xdr:row>
      <xdr:rowOff>0</xdr:rowOff>
    </xdr:from>
    <xdr:to>
      <xdr:col>10</xdr:col>
      <xdr:colOff>381000</xdr:colOff>
      <xdr:row>25</xdr:row>
      <xdr:rowOff>19050</xdr:rowOff>
    </xdr:to>
    <xdr:graphicFrame macro="">
      <xdr:nvGraphicFramePr>
        <xdr:cNvPr id="2" name="Chart 2">
          <a:extLst>
            <a:ext uri="{FF2B5EF4-FFF2-40B4-BE49-F238E27FC236}">
              <a16:creationId xmlns:a16="http://schemas.microsoft.com/office/drawing/2014/main" id="{8049D668-606F-224A-8291-6C9680F8FC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598522</xdr:colOff>
      <xdr:row>30</xdr:row>
      <xdr:rowOff>196315</xdr:rowOff>
    </xdr:from>
    <xdr:to>
      <xdr:col>13</xdr:col>
      <xdr:colOff>298693</xdr:colOff>
      <xdr:row>44</xdr:row>
      <xdr:rowOff>170915</xdr:rowOff>
    </xdr:to>
    <xdr:graphicFrame macro="">
      <xdr:nvGraphicFramePr>
        <xdr:cNvPr id="2" name="Chart 1">
          <a:extLst>
            <a:ext uri="{FF2B5EF4-FFF2-40B4-BE49-F238E27FC236}">
              <a16:creationId xmlns:a16="http://schemas.microsoft.com/office/drawing/2014/main" id="{7C4D119C-4EF8-9C42-94E1-6E98332C2F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23</xdr:col>
      <xdr:colOff>12516</xdr:colOff>
      <xdr:row>30</xdr:row>
      <xdr:rowOff>21710</xdr:rowOff>
    </xdr:from>
    <xdr:to>
      <xdr:col>37</xdr:col>
      <xdr:colOff>646448</xdr:colOff>
      <xdr:row>55</xdr:row>
      <xdr:rowOff>130256</xdr:rowOff>
    </xdr:to>
    <xdr:pic>
      <xdr:nvPicPr>
        <xdr:cNvPr id="6" name="Picture 5">
          <a:extLst>
            <a:ext uri="{FF2B5EF4-FFF2-40B4-BE49-F238E27FC236}">
              <a16:creationId xmlns:a16="http://schemas.microsoft.com/office/drawing/2014/main" id="{535352CB-99F5-B26D-7AB7-E8C542B406AE}"/>
            </a:ext>
          </a:extLst>
        </xdr:cNvPr>
        <xdr:cNvPicPr>
          <a:picLocks noChangeAspect="1"/>
        </xdr:cNvPicPr>
      </xdr:nvPicPr>
      <xdr:blipFill rotWithShape="1">
        <a:blip xmlns:r="http://schemas.openxmlformats.org/officeDocument/2006/relationships" r:embed="rId2" cstate="hqprint">
          <a:extLst>
            <a:ext uri="{28A0092B-C50C-407E-A947-70E740481C1C}">
              <a14:useLocalDpi xmlns:a14="http://schemas.microsoft.com/office/drawing/2010/main" val="0"/>
            </a:ext>
          </a:extLst>
        </a:blip>
        <a:srcRect t="18625" b="2827"/>
        <a:stretch/>
      </xdr:blipFill>
      <xdr:spPr>
        <a:xfrm>
          <a:off x="17401747" y="6176325"/>
          <a:ext cx="10500855" cy="5264529"/>
        </a:xfrm>
        <a:prstGeom prst="rect">
          <a:avLst/>
        </a:prstGeom>
        <a:ln>
          <a:solidFill>
            <a:schemeClr val="tx1"/>
          </a:solidFill>
        </a:ln>
      </xdr:spPr>
    </xdr:pic>
    <xdr:clientData/>
  </xdr:twoCellAnchor>
</xdr:wsDr>
</file>

<file path=xl/drawings/drawing6.xml><?xml version="1.0" encoding="utf-8"?>
<xdr:wsDr xmlns:xdr="http://schemas.openxmlformats.org/drawingml/2006/spreadsheetDrawing" xmlns:a="http://schemas.openxmlformats.org/drawingml/2006/main">
  <xdr:twoCellAnchor>
    <xdr:from>
      <xdr:col>12</xdr:col>
      <xdr:colOff>401995</xdr:colOff>
      <xdr:row>15</xdr:row>
      <xdr:rowOff>12085</xdr:rowOff>
    </xdr:from>
    <xdr:to>
      <xdr:col>24</xdr:col>
      <xdr:colOff>378439</xdr:colOff>
      <xdr:row>39</xdr:row>
      <xdr:rowOff>161311</xdr:rowOff>
    </xdr:to>
    <xdr:graphicFrame macro="">
      <xdr:nvGraphicFramePr>
        <xdr:cNvPr id="2" name="Chart 1">
          <a:extLst>
            <a:ext uri="{FF2B5EF4-FFF2-40B4-BE49-F238E27FC236}">
              <a16:creationId xmlns:a16="http://schemas.microsoft.com/office/drawing/2014/main" id="{69390DF1-5503-D14A-B45E-CD5DFFE3CD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5</xdr:row>
      <xdr:rowOff>0</xdr:rowOff>
    </xdr:from>
    <xdr:to>
      <xdr:col>10</xdr:col>
      <xdr:colOff>381000</xdr:colOff>
      <xdr:row>27</xdr:row>
      <xdr:rowOff>19050</xdr:rowOff>
    </xdr:to>
    <xdr:graphicFrame macro="">
      <xdr:nvGraphicFramePr>
        <xdr:cNvPr id="2" name="Chart 2">
          <a:extLst>
            <a:ext uri="{FF2B5EF4-FFF2-40B4-BE49-F238E27FC236}">
              <a16:creationId xmlns:a16="http://schemas.microsoft.com/office/drawing/2014/main" id="{0E1F1364-1DF9-7346-BA3D-4BC93F4E64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0</xdr:colOff>
      <xdr:row>4</xdr:row>
      <xdr:rowOff>0</xdr:rowOff>
    </xdr:from>
    <xdr:to>
      <xdr:col>10</xdr:col>
      <xdr:colOff>381000</xdr:colOff>
      <xdr:row>25</xdr:row>
      <xdr:rowOff>19050</xdr:rowOff>
    </xdr:to>
    <xdr:graphicFrame macro="">
      <xdr:nvGraphicFramePr>
        <xdr:cNvPr id="2" name="Chart 2">
          <a:extLst>
            <a:ext uri="{FF2B5EF4-FFF2-40B4-BE49-F238E27FC236}">
              <a16:creationId xmlns:a16="http://schemas.microsoft.com/office/drawing/2014/main" id="{00000000-0008-0000-0C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Users/shynasachdeva/Downloads/T12025A2.xlsx" TargetMode="External"/><Relationship Id="rId1" Type="http://schemas.openxmlformats.org/officeDocument/2006/relationships/externalLinkPath" Target="/Users/shynasachdeva/Downloads/T12025A2.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gun9v/Downloads/XRealStats.xlam" TargetMode="External"/><Relationship Id="rId1" Type="http://schemas.openxmlformats.org/officeDocument/2006/relationships/externalLinkPath" Target="file:///C:/Users/gun9v/Downloads/XRealStats.xla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pyright Statement "/>
      <sheetName val="Variable Descriptions"/>
      <sheetName val="Data"/>
      <sheetName val="Demand Planing"/>
      <sheetName val="TASK1.(A)Scatter Plots"/>
      <sheetName val="TASK1.(B)Correlation Matrix"/>
      <sheetName val="TASK1.(C)Regression Model"/>
      <sheetName val="TASK2"/>
      <sheetName val="Interaction - Continuous Var"/>
      <sheetName val="TASK3.1"/>
      <sheetName val="TASK3.2"/>
    </sheetNames>
    <sheetDataSet>
      <sheetData sheetId="0" refreshError="1"/>
      <sheetData sheetId="1" refreshError="1"/>
      <sheetData sheetId="2" refreshError="1"/>
      <sheetData sheetId="3">
        <row r="1">
          <cell r="D1" t="str">
            <v>Olives Jars (400g)</v>
          </cell>
          <cell r="F1" t="str">
            <v>4Centered MA</v>
          </cell>
          <cell r="I1" t="str">
            <v>Deseasonalised</v>
          </cell>
          <cell r="K1" t="str">
            <v xml:space="preserve">Forecast </v>
          </cell>
        </row>
        <row r="2">
          <cell r="B2">
            <v>2016</v>
          </cell>
          <cell r="C2" t="str">
            <v>Q1</v>
          </cell>
          <cell r="D2">
            <v>1175</v>
          </cell>
          <cell r="I2">
            <v>1209.9091768392907</v>
          </cell>
        </row>
        <row r="3">
          <cell r="C3" t="str">
            <v>Q2</v>
          </cell>
          <cell r="D3">
            <v>1227</v>
          </cell>
          <cell r="I3">
            <v>1270.9555102949107</v>
          </cell>
        </row>
        <row r="4">
          <cell r="C4" t="str">
            <v>Q3</v>
          </cell>
          <cell r="D4">
            <v>1536</v>
          </cell>
          <cell r="F4">
            <v>1280.5</v>
          </cell>
          <cell r="I4">
            <v>1298.9843877770993</v>
          </cell>
        </row>
        <row r="5">
          <cell r="C5" t="str">
            <v>Q4</v>
          </cell>
          <cell r="D5">
            <v>1132</v>
          </cell>
          <cell r="F5">
            <v>1295</v>
          </cell>
          <cell r="I5">
            <v>1284.9398440073301</v>
          </cell>
        </row>
        <row r="6">
          <cell r="B6">
            <v>2017</v>
          </cell>
          <cell r="C6" t="str">
            <v>Q1</v>
          </cell>
          <cell r="D6">
            <v>1279</v>
          </cell>
          <cell r="F6">
            <v>1309.5</v>
          </cell>
          <cell r="I6">
            <v>1316.9990103637897</v>
          </cell>
        </row>
        <row r="7">
          <cell r="C7" t="str">
            <v>Q2</v>
          </cell>
          <cell r="D7">
            <v>1239</v>
          </cell>
          <cell r="F7">
            <v>1338.875</v>
          </cell>
          <cell r="I7">
            <v>1283.3853930361813</v>
          </cell>
        </row>
        <row r="8">
          <cell r="C8" t="str">
            <v>Q3</v>
          </cell>
          <cell r="D8">
            <v>1640</v>
          </cell>
          <cell r="F8">
            <v>1382.75</v>
          </cell>
          <cell r="I8">
            <v>1386.9364556995072</v>
          </cell>
        </row>
        <row r="9">
          <cell r="C9" t="str">
            <v>Q4</v>
          </cell>
          <cell r="D9">
            <v>1263</v>
          </cell>
          <cell r="F9">
            <v>1445</v>
          </cell>
          <cell r="I9">
            <v>1433.6387128809699</v>
          </cell>
        </row>
        <row r="10">
          <cell r="B10">
            <v>2018</v>
          </cell>
          <cell r="C10" t="str">
            <v>Q1</v>
          </cell>
          <cell r="D10">
            <v>1499</v>
          </cell>
          <cell r="F10">
            <v>1516.125</v>
          </cell>
          <cell r="I10">
            <v>1543.5351966656142</v>
          </cell>
        </row>
        <row r="11">
          <cell r="C11" t="str">
            <v>Q2</v>
          </cell>
          <cell r="D11">
            <v>1517</v>
          </cell>
          <cell r="F11">
            <v>1563.25</v>
          </cell>
          <cell r="I11">
            <v>1571.3443432089484</v>
          </cell>
        </row>
        <row r="12">
          <cell r="C12" t="str">
            <v>Q3</v>
          </cell>
          <cell r="D12">
            <v>1931</v>
          </cell>
          <cell r="F12">
            <v>1582.75</v>
          </cell>
          <cell r="I12">
            <v>1633.0331072900904</v>
          </cell>
        </row>
        <row r="13">
          <cell r="C13" t="str">
            <v>Q4</v>
          </cell>
          <cell r="D13">
            <v>1349</v>
          </cell>
          <cell r="F13">
            <v>1595.375</v>
          </cell>
          <cell r="I13">
            <v>1531.2578176377106</v>
          </cell>
        </row>
        <row r="14">
          <cell r="B14">
            <v>2019</v>
          </cell>
          <cell r="C14" t="str">
            <v>Q1</v>
          </cell>
          <cell r="D14">
            <v>1569</v>
          </cell>
          <cell r="F14">
            <v>1586.75</v>
          </cell>
          <cell r="I14">
            <v>1615.6148923071039</v>
          </cell>
        </row>
        <row r="15">
          <cell r="C15" t="str">
            <v>Q2</v>
          </cell>
          <cell r="D15">
            <v>1548</v>
          </cell>
          <cell r="F15">
            <v>1570.375</v>
          </cell>
          <cell r="I15">
            <v>1603.4548736238971</v>
          </cell>
        </row>
        <row r="16">
          <cell r="C16" t="str">
            <v>Q3</v>
          </cell>
          <cell r="D16">
            <v>1831</v>
          </cell>
          <cell r="F16">
            <v>1558.875</v>
          </cell>
          <cell r="I16">
            <v>1548.4638112108521</v>
          </cell>
        </row>
        <row r="17">
          <cell r="C17" t="str">
            <v>Q4</v>
          </cell>
          <cell r="D17">
            <v>1318</v>
          </cell>
          <cell r="F17">
            <v>1556.125</v>
          </cell>
          <cell r="I17">
            <v>1496.0695356905135</v>
          </cell>
        </row>
        <row r="18">
          <cell r="B18">
            <v>2020</v>
          </cell>
          <cell r="C18" t="str">
            <v>Q1</v>
          </cell>
          <cell r="D18">
            <v>1508</v>
          </cell>
          <cell r="F18">
            <v>1577.625</v>
          </cell>
          <cell r="I18">
            <v>1552.8025861052342</v>
          </cell>
        </row>
        <row r="19">
          <cell r="C19" t="str">
            <v>Q2</v>
          </cell>
          <cell r="D19">
            <v>1587</v>
          </cell>
          <cell r="F19">
            <v>1617.25</v>
          </cell>
          <cell r="I19">
            <v>1643.8519925330263</v>
          </cell>
        </row>
        <row r="20">
          <cell r="C20" t="str">
            <v>Q3</v>
          </cell>
          <cell r="D20">
            <v>1964</v>
          </cell>
          <cell r="F20">
            <v>1647</v>
          </cell>
          <cell r="I20">
            <v>1660.940974996239</v>
          </cell>
        </row>
        <row r="21">
          <cell r="C21" t="str">
            <v>Q4</v>
          </cell>
          <cell r="D21">
            <v>1502</v>
          </cell>
          <cell r="F21">
            <v>1652.5</v>
          </cell>
          <cell r="I21">
            <v>1704.9290156351678</v>
          </cell>
        </row>
        <row r="22">
          <cell r="B22">
            <v>2021</v>
          </cell>
          <cell r="C22" t="str">
            <v>Q1</v>
          </cell>
          <cell r="D22">
            <v>1562</v>
          </cell>
          <cell r="F22">
            <v>1658.625</v>
          </cell>
          <cell r="I22">
            <v>1608.406922742955</v>
          </cell>
        </row>
        <row r="23">
          <cell r="C23" t="str">
            <v>Q2</v>
          </cell>
          <cell r="D23">
            <v>1577</v>
          </cell>
          <cell r="F23">
            <v>1677.375</v>
          </cell>
          <cell r="I23">
            <v>1633.493756915301</v>
          </cell>
        </row>
        <row r="24">
          <cell r="C24" t="str">
            <v>Q3</v>
          </cell>
          <cell r="D24">
            <v>2023</v>
          </cell>
          <cell r="F24">
            <v>1725.625</v>
          </cell>
          <cell r="I24">
            <v>1710.8368596829896</v>
          </cell>
        </row>
        <row r="25">
          <cell r="C25" t="str">
            <v>Q4</v>
          </cell>
          <cell r="D25">
            <v>1593</v>
          </cell>
          <cell r="F25">
            <v>1804.375</v>
          </cell>
          <cell r="I25">
            <v>1808.2236497382305</v>
          </cell>
        </row>
        <row r="26">
          <cell r="B26">
            <v>2022</v>
          </cell>
          <cell r="C26" t="str">
            <v>Q1</v>
          </cell>
          <cell r="D26">
            <v>1857</v>
          </cell>
          <cell r="F26">
            <v>1881.875</v>
          </cell>
          <cell r="I26">
            <v>1912.171354374947</v>
          </cell>
        </row>
        <row r="27">
          <cell r="C27" t="str">
            <v>Q2</v>
          </cell>
          <cell r="D27">
            <v>1912</v>
          </cell>
          <cell r="F27">
            <v>1944.125</v>
          </cell>
          <cell r="I27">
            <v>1980.4946501091031</v>
          </cell>
        </row>
        <row r="28">
          <cell r="C28" t="str">
            <v>Q3</v>
          </cell>
          <cell r="D28">
            <v>2308</v>
          </cell>
          <cell r="F28">
            <v>1978.5</v>
          </cell>
          <cell r="I28">
            <v>1951.8593535088187</v>
          </cell>
        </row>
        <row r="29">
          <cell r="C29" t="str">
            <v>Q4</v>
          </cell>
          <cell r="D29">
            <v>1806</v>
          </cell>
          <cell r="F29">
            <v>1983.375</v>
          </cell>
          <cell r="I29">
            <v>2050.0011998915534</v>
          </cell>
        </row>
        <row r="30">
          <cell r="B30">
            <v>2023</v>
          </cell>
          <cell r="C30" t="str">
            <v>Q1</v>
          </cell>
          <cell r="D30">
            <v>1919</v>
          </cell>
          <cell r="F30">
            <v>1968.375</v>
          </cell>
          <cell r="I30">
            <v>1976.0133705145522</v>
          </cell>
        </row>
        <row r="31">
          <cell r="C31" t="str">
            <v>Q2</v>
          </cell>
          <cell r="D31">
            <v>1889</v>
          </cell>
          <cell r="F31">
            <v>1945.375</v>
          </cell>
          <cell r="I31">
            <v>1956.6707081883344</v>
          </cell>
        </row>
        <row r="32">
          <cell r="C32" t="str">
            <v>Q3</v>
          </cell>
          <cell r="D32">
            <v>2211</v>
          </cell>
          <cell r="F32">
            <v>1923.375</v>
          </cell>
          <cell r="I32">
            <v>1869.8271363119575</v>
          </cell>
        </row>
        <row r="33">
          <cell r="C33" t="str">
            <v>Q4</v>
          </cell>
          <cell r="D33">
            <v>1719</v>
          </cell>
          <cell r="F33">
            <v>1911.125</v>
          </cell>
          <cell r="I33">
            <v>1951.2469892655481</v>
          </cell>
        </row>
        <row r="34">
          <cell r="B34">
            <v>2024</v>
          </cell>
          <cell r="C34" t="str">
            <v>Q1</v>
          </cell>
          <cell r="D34">
            <v>1830</v>
          </cell>
          <cell r="F34">
            <v>1926.625</v>
          </cell>
          <cell r="I34">
            <v>1884.3691860560868</v>
          </cell>
        </row>
        <row r="35">
          <cell r="C35" t="str">
            <v>Q2</v>
          </cell>
          <cell r="D35">
            <v>1880</v>
          </cell>
          <cell r="F35">
            <v>1958.25</v>
          </cell>
          <cell r="I35">
            <v>1947.3482961323816</v>
          </cell>
        </row>
        <row r="36">
          <cell r="C36" t="str">
            <v>Q3</v>
          </cell>
          <cell r="D36">
            <v>2344</v>
          </cell>
          <cell r="F36">
            <v>1998</v>
          </cell>
          <cell r="I36">
            <v>1982.3043000973444</v>
          </cell>
        </row>
        <row r="37">
          <cell r="C37" t="str">
            <v>Q4</v>
          </cell>
          <cell r="D37">
            <v>1839</v>
          </cell>
          <cell r="I37">
            <v>2087.4596935772793</v>
          </cell>
        </row>
        <row r="38">
          <cell r="B38">
            <v>2025</v>
          </cell>
          <cell r="C38" t="str">
            <v>Q1</v>
          </cell>
          <cell r="D38">
            <v>2028</v>
          </cell>
          <cell r="I38">
            <v>2088.251753727729</v>
          </cell>
          <cell r="K38">
            <v>2028</v>
          </cell>
        </row>
        <row r="39">
          <cell r="C39" t="str">
            <v>Q2</v>
          </cell>
          <cell r="K39">
            <v>2033.8463786196553</v>
          </cell>
        </row>
        <row r="40">
          <cell r="C40" t="str">
            <v>Q3</v>
          </cell>
          <cell r="K40">
            <v>2517.8085885980804</v>
          </cell>
        </row>
        <row r="41">
          <cell r="C41" t="str">
            <v>Q4</v>
          </cell>
          <cell r="K41">
            <v>1895.7526855133492</v>
          </cell>
        </row>
        <row r="42">
          <cell r="B42">
            <v>2026</v>
          </cell>
          <cell r="C42" t="str">
            <v>Q1</v>
          </cell>
          <cell r="K42">
            <v>2111.7277014747151</v>
          </cell>
        </row>
      </sheetData>
      <sheetData sheetId="4" refreshError="1"/>
      <sheetData sheetId="5" refreshError="1"/>
      <sheetData sheetId="6">
        <row r="4">
          <cell r="D4">
            <v>9</v>
          </cell>
          <cell r="E4">
            <v>8.5</v>
          </cell>
          <cell r="F4">
            <v>3</v>
          </cell>
          <cell r="G4">
            <v>5.3</v>
          </cell>
          <cell r="H4">
            <v>5.8</v>
          </cell>
        </row>
        <row r="5">
          <cell r="D5">
            <v>1</v>
          </cell>
          <cell r="E5">
            <v>8.6</v>
          </cell>
          <cell r="F5">
            <v>6.3</v>
          </cell>
          <cell r="G5">
            <v>4.8</v>
          </cell>
          <cell r="H5">
            <v>4.2</v>
          </cell>
        </row>
        <row r="6">
          <cell r="D6">
            <v>6</v>
          </cell>
          <cell r="E6">
            <v>6.7</v>
          </cell>
          <cell r="F6">
            <v>4</v>
          </cell>
          <cell r="G6">
            <v>2.5</v>
          </cell>
          <cell r="H6">
            <v>5</v>
          </cell>
        </row>
        <row r="7">
          <cell r="D7">
            <v>2</v>
          </cell>
          <cell r="E7">
            <v>6.6</v>
          </cell>
          <cell r="F7">
            <v>3.6</v>
          </cell>
          <cell r="G7">
            <v>3.2</v>
          </cell>
          <cell r="H7">
            <v>4</v>
          </cell>
        </row>
        <row r="8">
          <cell r="D8">
            <v>8</v>
          </cell>
          <cell r="E8">
            <v>5.7</v>
          </cell>
          <cell r="F8">
            <v>3.8</v>
          </cell>
          <cell r="G8">
            <v>6.5</v>
          </cell>
          <cell r="H8">
            <v>7.5</v>
          </cell>
        </row>
        <row r="9">
          <cell r="D9">
            <v>15</v>
          </cell>
          <cell r="E9">
            <v>8.3000000000000007</v>
          </cell>
          <cell r="F9">
            <v>5.2</v>
          </cell>
          <cell r="G9">
            <v>4.0999999999999996</v>
          </cell>
          <cell r="H9">
            <v>4</v>
          </cell>
        </row>
        <row r="10">
          <cell r="D10">
            <v>15</v>
          </cell>
          <cell r="E10">
            <v>5.0999999999999996</v>
          </cell>
          <cell r="F10">
            <v>6.6</v>
          </cell>
          <cell r="G10">
            <v>4.9000000000000004</v>
          </cell>
          <cell r="H10">
            <v>6.9</v>
          </cell>
        </row>
        <row r="11">
          <cell r="D11">
            <v>13</v>
          </cell>
          <cell r="E11">
            <v>8.5</v>
          </cell>
          <cell r="F11">
            <v>3</v>
          </cell>
          <cell r="G11">
            <v>5.7</v>
          </cell>
          <cell r="H11">
            <v>6</v>
          </cell>
        </row>
        <row r="12">
          <cell r="D12">
            <v>4</v>
          </cell>
          <cell r="E12">
            <v>7</v>
          </cell>
          <cell r="F12">
            <v>3.3</v>
          </cell>
          <cell r="G12">
            <v>4.3</v>
          </cell>
          <cell r="H12">
            <v>5.5</v>
          </cell>
        </row>
        <row r="13">
          <cell r="D13">
            <v>7</v>
          </cell>
          <cell r="E13">
            <v>7.3</v>
          </cell>
          <cell r="F13">
            <v>3.6</v>
          </cell>
          <cell r="G13">
            <v>3.3</v>
          </cell>
          <cell r="H13">
            <v>4</v>
          </cell>
        </row>
        <row r="14">
          <cell r="D14">
            <v>15</v>
          </cell>
          <cell r="E14">
            <v>9.6</v>
          </cell>
          <cell r="F14">
            <v>5.6</v>
          </cell>
          <cell r="G14">
            <v>4.4000000000000004</v>
          </cell>
          <cell r="H14">
            <v>6.5</v>
          </cell>
        </row>
        <row r="15">
          <cell r="D15">
            <v>8</v>
          </cell>
          <cell r="E15">
            <v>9.1</v>
          </cell>
          <cell r="F15">
            <v>3.6</v>
          </cell>
          <cell r="G15">
            <v>4.5999999999999996</v>
          </cell>
          <cell r="H15">
            <v>5.4</v>
          </cell>
        </row>
        <row r="16">
          <cell r="D16">
            <v>10</v>
          </cell>
          <cell r="E16">
            <v>8</v>
          </cell>
          <cell r="F16">
            <v>4.8</v>
          </cell>
          <cell r="G16">
            <v>4.7</v>
          </cell>
          <cell r="H16">
            <v>5.7</v>
          </cell>
        </row>
        <row r="17">
          <cell r="D17">
            <v>3</v>
          </cell>
          <cell r="E17">
            <v>6.4</v>
          </cell>
          <cell r="F17">
            <v>3.6</v>
          </cell>
          <cell r="G17">
            <v>5.6</v>
          </cell>
          <cell r="H17">
            <v>6.1</v>
          </cell>
        </row>
        <row r="18">
          <cell r="D18">
            <v>8</v>
          </cell>
          <cell r="E18">
            <v>7</v>
          </cell>
          <cell r="F18">
            <v>3.3</v>
          </cell>
          <cell r="G18">
            <v>3.3</v>
          </cell>
          <cell r="H18">
            <v>5.6</v>
          </cell>
        </row>
        <row r="19">
          <cell r="D19">
            <v>7</v>
          </cell>
          <cell r="E19">
            <v>9.9</v>
          </cell>
          <cell r="F19">
            <v>4.5</v>
          </cell>
          <cell r="G19">
            <v>3.1</v>
          </cell>
          <cell r="H19">
            <v>5</v>
          </cell>
        </row>
        <row r="20">
          <cell r="D20">
            <v>2</v>
          </cell>
          <cell r="E20">
            <v>6.5</v>
          </cell>
          <cell r="F20">
            <v>2.8</v>
          </cell>
          <cell r="G20">
            <v>4.3</v>
          </cell>
          <cell r="H20">
            <v>3.3</v>
          </cell>
        </row>
        <row r="21">
          <cell r="D21">
            <v>7</v>
          </cell>
          <cell r="E21">
            <v>9.3000000000000007</v>
          </cell>
          <cell r="F21">
            <v>3.9</v>
          </cell>
          <cell r="G21">
            <v>4</v>
          </cell>
          <cell r="H21">
            <v>5.8</v>
          </cell>
        </row>
        <row r="22">
          <cell r="D22">
            <v>2</v>
          </cell>
          <cell r="E22">
            <v>8.1</v>
          </cell>
          <cell r="F22">
            <v>2.5</v>
          </cell>
          <cell r="G22">
            <v>3</v>
          </cell>
          <cell r="H22">
            <v>4.5</v>
          </cell>
        </row>
        <row r="23">
          <cell r="D23">
            <v>11</v>
          </cell>
          <cell r="E23">
            <v>7.7</v>
          </cell>
          <cell r="F23">
            <v>3.7</v>
          </cell>
          <cell r="G23">
            <v>3.3</v>
          </cell>
          <cell r="H23">
            <v>4.5</v>
          </cell>
        </row>
        <row r="24">
          <cell r="D24">
            <v>9</v>
          </cell>
          <cell r="E24">
            <v>9</v>
          </cell>
          <cell r="F24">
            <v>4.9000000000000004</v>
          </cell>
          <cell r="G24">
            <v>4.5</v>
          </cell>
          <cell r="H24">
            <v>6.9</v>
          </cell>
        </row>
        <row r="25">
          <cell r="D25">
            <v>12</v>
          </cell>
          <cell r="E25">
            <v>8.6</v>
          </cell>
          <cell r="F25">
            <v>2.9</v>
          </cell>
          <cell r="G25">
            <v>4</v>
          </cell>
          <cell r="H25">
            <v>4</v>
          </cell>
        </row>
        <row r="26">
          <cell r="D26">
            <v>9</v>
          </cell>
          <cell r="E26">
            <v>6.1</v>
          </cell>
          <cell r="F26">
            <v>4.9000000000000004</v>
          </cell>
          <cell r="G26">
            <v>4.5</v>
          </cell>
          <cell r="H26">
            <v>4.8</v>
          </cell>
        </row>
        <row r="27">
          <cell r="D27">
            <v>13</v>
          </cell>
          <cell r="E27">
            <v>5.8</v>
          </cell>
          <cell r="F27">
            <v>3.6</v>
          </cell>
          <cell r="G27">
            <v>5.9</v>
          </cell>
          <cell r="H27">
            <v>6.6</v>
          </cell>
        </row>
        <row r="28">
          <cell r="D28">
            <v>13</v>
          </cell>
          <cell r="E28">
            <v>8.1999999999999993</v>
          </cell>
          <cell r="F28">
            <v>2.7</v>
          </cell>
          <cell r="G28">
            <v>3.9</v>
          </cell>
          <cell r="H28">
            <v>7.2</v>
          </cell>
        </row>
        <row r="29">
          <cell r="D29">
            <v>14</v>
          </cell>
          <cell r="E29">
            <v>9.9</v>
          </cell>
          <cell r="F29">
            <v>5.2</v>
          </cell>
          <cell r="G29">
            <v>4.0999999999999996</v>
          </cell>
          <cell r="H29">
            <v>7.6</v>
          </cell>
        </row>
        <row r="30">
          <cell r="D30">
            <v>10</v>
          </cell>
          <cell r="E30">
            <v>7.7</v>
          </cell>
          <cell r="F30">
            <v>2.2000000000000002</v>
          </cell>
          <cell r="G30">
            <v>3.2</v>
          </cell>
          <cell r="H30">
            <v>3.4</v>
          </cell>
        </row>
        <row r="31">
          <cell r="D31">
            <v>4</v>
          </cell>
          <cell r="E31">
            <v>8.3000000000000007</v>
          </cell>
          <cell r="F31">
            <v>2.8</v>
          </cell>
          <cell r="G31">
            <v>1.8</v>
          </cell>
          <cell r="H31">
            <v>3.1</v>
          </cell>
        </row>
        <row r="32">
          <cell r="D32">
            <v>8</v>
          </cell>
          <cell r="E32">
            <v>8.9</v>
          </cell>
          <cell r="F32">
            <v>5.8</v>
          </cell>
          <cell r="G32">
            <v>5</v>
          </cell>
          <cell r="H32">
            <v>5.7</v>
          </cell>
        </row>
        <row r="33">
          <cell r="D33">
            <v>13</v>
          </cell>
          <cell r="E33">
            <v>6</v>
          </cell>
          <cell r="F33">
            <v>4.0999999999999996</v>
          </cell>
          <cell r="G33">
            <v>4.3</v>
          </cell>
          <cell r="H33">
            <v>5.8</v>
          </cell>
        </row>
        <row r="34">
          <cell r="D34">
            <v>11</v>
          </cell>
          <cell r="E34">
            <v>7.7</v>
          </cell>
          <cell r="F34">
            <v>4.7</v>
          </cell>
          <cell r="G34">
            <v>5.0999999999999996</v>
          </cell>
          <cell r="H34">
            <v>5.4</v>
          </cell>
          <cell r="P34">
            <v>-0.37038621669443827</v>
          </cell>
          <cell r="S34">
            <v>0.25</v>
          </cell>
          <cell r="T34">
            <v>6.4499999999999993</v>
          </cell>
        </row>
        <row r="35">
          <cell r="D35">
            <v>10</v>
          </cell>
          <cell r="E35">
            <v>8.5</v>
          </cell>
          <cell r="F35">
            <v>5.4</v>
          </cell>
          <cell r="G35">
            <v>4.4000000000000004</v>
          </cell>
          <cell r="H35">
            <v>5.5</v>
          </cell>
          <cell r="P35">
            <v>0.25989198927903345</v>
          </cell>
          <cell r="S35">
            <v>0.75</v>
          </cell>
          <cell r="T35">
            <v>8.25</v>
          </cell>
        </row>
        <row r="36">
          <cell r="D36">
            <v>12</v>
          </cell>
          <cell r="E36">
            <v>8.1999999999999993</v>
          </cell>
          <cell r="F36">
            <v>5.0999999999999996</v>
          </cell>
          <cell r="G36">
            <v>4.7</v>
          </cell>
          <cell r="H36">
            <v>4</v>
          </cell>
          <cell r="P36">
            <v>-0.91498017363645268</v>
          </cell>
          <cell r="S36">
            <v>1.25</v>
          </cell>
          <cell r="T36">
            <v>8.3999999999999986</v>
          </cell>
        </row>
        <row r="37">
          <cell r="D37">
            <v>7</v>
          </cell>
          <cell r="E37">
            <v>9.4</v>
          </cell>
          <cell r="F37">
            <v>5.6</v>
          </cell>
          <cell r="G37">
            <v>4.7</v>
          </cell>
          <cell r="H37">
            <v>6.4</v>
          </cell>
          <cell r="P37">
            <v>-5.4870814190794093E-2</v>
          </cell>
          <cell r="S37">
            <v>1.75</v>
          </cell>
          <cell r="T37">
            <v>8.6999999999999993</v>
          </cell>
        </row>
        <row r="38">
          <cell r="D38">
            <v>4</v>
          </cell>
          <cell r="E38">
            <v>5.7</v>
          </cell>
          <cell r="F38">
            <v>4</v>
          </cell>
          <cell r="G38">
            <v>4.2</v>
          </cell>
          <cell r="H38">
            <v>6</v>
          </cell>
          <cell r="P38">
            <v>-0.24167919766589208</v>
          </cell>
          <cell r="S38">
            <v>2.25</v>
          </cell>
          <cell r="T38">
            <v>8.6999999999999993</v>
          </cell>
        </row>
        <row r="39">
          <cell r="D39">
            <v>2</v>
          </cell>
          <cell r="E39">
            <v>9.6999999999999993</v>
          </cell>
          <cell r="F39">
            <v>4.3</v>
          </cell>
          <cell r="G39">
            <v>4</v>
          </cell>
          <cell r="H39">
            <v>5.8</v>
          </cell>
          <cell r="P39">
            <v>0.23909385043525866</v>
          </cell>
          <cell r="S39">
            <v>2.75</v>
          </cell>
          <cell r="T39">
            <v>9</v>
          </cell>
        </row>
        <row r="40">
          <cell r="D40">
            <v>13</v>
          </cell>
          <cell r="E40">
            <v>9.5</v>
          </cell>
          <cell r="F40">
            <v>7.1</v>
          </cell>
          <cell r="G40">
            <v>5.0999999999999996</v>
          </cell>
          <cell r="H40">
            <v>6.9</v>
          </cell>
          <cell r="P40">
            <v>-0.13609383268393138</v>
          </cell>
          <cell r="S40">
            <v>3.25</v>
          </cell>
          <cell r="T40">
            <v>9</v>
          </cell>
        </row>
        <row r="41">
          <cell r="D41">
            <v>3</v>
          </cell>
          <cell r="E41">
            <v>9.1999999999999993</v>
          </cell>
          <cell r="F41">
            <v>4.9000000000000004</v>
          </cell>
          <cell r="G41">
            <v>4.2</v>
          </cell>
          <cell r="H41">
            <v>6.9</v>
          </cell>
          <cell r="P41">
            <v>-0.32883527385250666</v>
          </cell>
          <cell r="S41">
            <v>3.75</v>
          </cell>
          <cell r="T41">
            <v>9</v>
          </cell>
        </row>
        <row r="42">
          <cell r="D42">
            <v>12</v>
          </cell>
          <cell r="E42">
            <v>9.1999999999999993</v>
          </cell>
          <cell r="F42">
            <v>4.9000000000000004</v>
          </cell>
          <cell r="G42">
            <v>5.4</v>
          </cell>
          <cell r="H42">
            <v>5.6</v>
          </cell>
          <cell r="P42">
            <v>-1.9864860987160604</v>
          </cell>
          <cell r="S42">
            <v>4.25</v>
          </cell>
          <cell r="T42">
            <v>9.1499999999999986</v>
          </cell>
        </row>
        <row r="43">
          <cell r="D43">
            <v>6</v>
          </cell>
          <cell r="E43">
            <v>7.9</v>
          </cell>
          <cell r="F43">
            <v>3</v>
          </cell>
          <cell r="G43">
            <v>3.4</v>
          </cell>
          <cell r="H43">
            <v>5.0999999999999996</v>
          </cell>
          <cell r="P43">
            <v>-9.6248599928761891E-2</v>
          </cell>
          <cell r="S43">
            <v>4.75</v>
          </cell>
          <cell r="T43">
            <v>9.1499999999999986</v>
          </cell>
        </row>
        <row r="44">
          <cell r="D44">
            <v>10</v>
          </cell>
          <cell r="E44">
            <v>7.6</v>
          </cell>
          <cell r="F44">
            <v>2.5</v>
          </cell>
          <cell r="G44">
            <v>4.4000000000000004</v>
          </cell>
          <cell r="H44">
            <v>6.3</v>
          </cell>
          <cell r="P44">
            <v>0.60148145765072947</v>
          </cell>
          <cell r="S44">
            <v>5.25</v>
          </cell>
          <cell r="T44">
            <v>9.3000000000000007</v>
          </cell>
        </row>
        <row r="45">
          <cell r="D45">
            <v>12</v>
          </cell>
          <cell r="E45">
            <v>9.5</v>
          </cell>
          <cell r="F45">
            <v>7.1</v>
          </cell>
          <cell r="G45">
            <v>5.6</v>
          </cell>
          <cell r="H45">
            <v>5.5</v>
          </cell>
          <cell r="P45">
            <v>-0.16198298018888835</v>
          </cell>
          <cell r="S45">
            <v>5.75</v>
          </cell>
          <cell r="T45">
            <v>9.3000000000000007</v>
          </cell>
        </row>
        <row r="46">
          <cell r="D46">
            <v>12</v>
          </cell>
          <cell r="E46">
            <v>8.8000000000000007</v>
          </cell>
          <cell r="F46">
            <v>5</v>
          </cell>
          <cell r="G46">
            <v>4</v>
          </cell>
          <cell r="H46">
            <v>6.6</v>
          </cell>
          <cell r="P46">
            <v>1.6779730938458517</v>
          </cell>
          <cell r="S46">
            <v>6.25</v>
          </cell>
          <cell r="T46">
            <v>9.3000000000000007</v>
          </cell>
        </row>
        <row r="47">
          <cell r="D47">
            <v>7</v>
          </cell>
          <cell r="E47">
            <v>7.2</v>
          </cell>
          <cell r="F47">
            <v>4.3</v>
          </cell>
          <cell r="G47">
            <v>3.2</v>
          </cell>
          <cell r="H47">
            <v>4.2</v>
          </cell>
          <cell r="P47">
            <v>0.20734132455797472</v>
          </cell>
          <cell r="S47">
            <v>6.75</v>
          </cell>
          <cell r="T47">
            <v>9.3000000000000007</v>
          </cell>
        </row>
        <row r="48">
          <cell r="D48">
            <v>1</v>
          </cell>
          <cell r="E48">
            <v>5</v>
          </cell>
          <cell r="F48">
            <v>3.6</v>
          </cell>
          <cell r="G48">
            <v>3.7</v>
          </cell>
          <cell r="H48">
            <v>4.4000000000000004</v>
          </cell>
          <cell r="P48">
            <v>-1.5800368967648204</v>
          </cell>
          <cell r="S48">
            <v>7.25</v>
          </cell>
          <cell r="T48">
            <v>9.3000000000000007</v>
          </cell>
        </row>
        <row r="49">
          <cell r="D49">
            <v>7</v>
          </cell>
          <cell r="E49">
            <v>6.6</v>
          </cell>
          <cell r="F49">
            <v>3.6</v>
          </cell>
          <cell r="G49">
            <v>3.5</v>
          </cell>
          <cell r="H49">
            <v>4.0999999999999996</v>
          </cell>
          <cell r="P49">
            <v>1.3311635131809165</v>
          </cell>
          <cell r="S49">
            <v>7.75</v>
          </cell>
          <cell r="T49">
            <v>9.75</v>
          </cell>
        </row>
        <row r="50">
          <cell r="D50">
            <v>8</v>
          </cell>
          <cell r="E50">
            <v>7.6</v>
          </cell>
          <cell r="F50">
            <v>3.6</v>
          </cell>
          <cell r="G50">
            <v>3.1</v>
          </cell>
          <cell r="H50">
            <v>4.9000000000000004</v>
          </cell>
          <cell r="P50">
            <v>-2.5822616909045042</v>
          </cell>
          <cell r="S50">
            <v>8.25</v>
          </cell>
          <cell r="T50">
            <v>9.75</v>
          </cell>
        </row>
        <row r="51">
          <cell r="D51">
            <v>5</v>
          </cell>
          <cell r="E51">
            <v>5.5</v>
          </cell>
          <cell r="F51">
            <v>3.7</v>
          </cell>
          <cell r="G51">
            <v>4.3</v>
          </cell>
          <cell r="H51">
            <v>5.7</v>
          </cell>
          <cell r="P51">
            <v>1.2258862578171055</v>
          </cell>
          <cell r="S51">
            <v>8.75</v>
          </cell>
          <cell r="T51">
            <v>9.75</v>
          </cell>
        </row>
        <row r="52">
          <cell r="D52">
            <v>3</v>
          </cell>
          <cell r="E52">
            <v>8.5</v>
          </cell>
          <cell r="F52">
            <v>5.4</v>
          </cell>
          <cell r="G52">
            <v>5</v>
          </cell>
          <cell r="H52">
            <v>5.9</v>
          </cell>
          <cell r="P52">
            <v>-0.70466849850658342</v>
          </cell>
          <cell r="S52">
            <v>9.25</v>
          </cell>
          <cell r="T52">
            <v>9.75</v>
          </cell>
        </row>
        <row r="53">
          <cell r="D53">
            <v>6</v>
          </cell>
          <cell r="E53">
            <v>8.8000000000000007</v>
          </cell>
          <cell r="F53">
            <v>3.5</v>
          </cell>
          <cell r="G53">
            <v>4.0999999999999996</v>
          </cell>
          <cell r="H53">
            <v>5.4</v>
          </cell>
          <cell r="P53">
            <v>1.0962687383746132</v>
          </cell>
          <cell r="S53">
            <v>9.75</v>
          </cell>
          <cell r="T53">
            <v>9.75</v>
          </cell>
        </row>
        <row r="54">
          <cell r="D54">
            <v>1</v>
          </cell>
          <cell r="E54">
            <v>5.9</v>
          </cell>
          <cell r="F54">
            <v>5.5</v>
          </cell>
          <cell r="G54">
            <v>5.8</v>
          </cell>
          <cell r="H54">
            <v>8.6999999999999993</v>
          </cell>
          <cell r="P54">
            <v>0.93484421409227103</v>
          </cell>
          <cell r="S54">
            <v>10.25</v>
          </cell>
          <cell r="T54">
            <v>9.75</v>
          </cell>
        </row>
        <row r="55">
          <cell r="D55">
            <v>11</v>
          </cell>
          <cell r="E55">
            <v>8.1999999999999993</v>
          </cell>
          <cell r="F55">
            <v>3.6</v>
          </cell>
          <cell r="G55">
            <v>4</v>
          </cell>
          <cell r="H55">
            <v>4</v>
          </cell>
          <cell r="P55">
            <v>-0.56380506005183406</v>
          </cell>
          <cell r="S55">
            <v>10.75</v>
          </cell>
          <cell r="T55">
            <v>9.8999999999999986</v>
          </cell>
        </row>
        <row r="56">
          <cell r="D56">
            <v>9</v>
          </cell>
          <cell r="E56">
            <v>9.6999999999999993</v>
          </cell>
          <cell r="F56">
            <v>6.5</v>
          </cell>
          <cell r="G56">
            <v>4.4000000000000004</v>
          </cell>
          <cell r="H56">
            <v>6.3</v>
          </cell>
          <cell r="P56">
            <v>-2.3065201317057777</v>
          </cell>
          <cell r="S56">
            <v>11.25</v>
          </cell>
          <cell r="T56">
            <v>9.8999999999999986</v>
          </cell>
        </row>
        <row r="57">
          <cell r="D57">
            <v>14</v>
          </cell>
          <cell r="E57">
            <v>5.5</v>
          </cell>
          <cell r="F57">
            <v>7</v>
          </cell>
          <cell r="G57">
            <v>5.5</v>
          </cell>
          <cell r="H57">
            <v>7</v>
          </cell>
          <cell r="P57">
            <v>0.18316202545630844</v>
          </cell>
          <cell r="S57">
            <v>11.75</v>
          </cell>
          <cell r="T57">
            <v>9.8999999999999986</v>
          </cell>
        </row>
        <row r="58">
          <cell r="D58">
            <v>11</v>
          </cell>
          <cell r="E58">
            <v>9.9</v>
          </cell>
          <cell r="F58">
            <v>5.2</v>
          </cell>
          <cell r="G58">
            <v>4.3</v>
          </cell>
          <cell r="H58">
            <v>4.2</v>
          </cell>
          <cell r="P58">
            <v>-0.44716387036666561</v>
          </cell>
          <cell r="S58">
            <v>12.25</v>
          </cell>
          <cell r="T58">
            <v>9.8999999999999986</v>
          </cell>
        </row>
        <row r="59">
          <cell r="D59">
            <v>8</v>
          </cell>
          <cell r="E59">
            <v>5.2</v>
          </cell>
          <cell r="F59">
            <v>3.8</v>
          </cell>
          <cell r="G59">
            <v>3.3</v>
          </cell>
          <cell r="H59">
            <v>5.2</v>
          </cell>
          <cell r="P59">
            <v>1.0723020192899053</v>
          </cell>
          <cell r="S59">
            <v>12.75</v>
          </cell>
          <cell r="T59">
            <v>10.050000000000001</v>
          </cell>
        </row>
        <row r="60">
          <cell r="D60">
            <v>14</v>
          </cell>
          <cell r="E60">
            <v>7.6</v>
          </cell>
          <cell r="F60">
            <v>4</v>
          </cell>
          <cell r="G60">
            <v>3.6</v>
          </cell>
          <cell r="H60">
            <v>6</v>
          </cell>
          <cell r="P60">
            <v>1.7401409632602256</v>
          </cell>
          <cell r="S60">
            <v>13.25</v>
          </cell>
          <cell r="T60">
            <v>10.050000000000001</v>
          </cell>
        </row>
        <row r="61">
          <cell r="D61">
            <v>10</v>
          </cell>
          <cell r="E61">
            <v>7.6</v>
          </cell>
          <cell r="F61">
            <v>5.0999999999999996</v>
          </cell>
          <cell r="G61">
            <v>4.4000000000000004</v>
          </cell>
          <cell r="H61">
            <v>5.2</v>
          </cell>
          <cell r="P61">
            <v>4.3411474827692587E-4</v>
          </cell>
          <cell r="S61">
            <v>13.75</v>
          </cell>
          <cell r="T61">
            <v>10.050000000000001</v>
          </cell>
        </row>
        <row r="62">
          <cell r="D62">
            <v>15</v>
          </cell>
          <cell r="E62">
            <v>6.5</v>
          </cell>
          <cell r="F62">
            <v>5.8</v>
          </cell>
          <cell r="G62">
            <v>5</v>
          </cell>
          <cell r="H62">
            <v>6.8</v>
          </cell>
          <cell r="P62">
            <v>-0.39247842572796365</v>
          </cell>
          <cell r="S62">
            <v>14.25</v>
          </cell>
          <cell r="T62">
            <v>10.050000000000001</v>
          </cell>
        </row>
        <row r="63">
          <cell r="D63">
            <v>1</v>
          </cell>
          <cell r="E63">
            <v>8.6999999999999993</v>
          </cell>
          <cell r="F63">
            <v>3.2</v>
          </cell>
          <cell r="G63">
            <v>4.3</v>
          </cell>
          <cell r="H63">
            <v>6.8</v>
          </cell>
          <cell r="P63">
            <v>-0.14023086212362479</v>
          </cell>
          <cell r="S63">
            <v>14.75</v>
          </cell>
          <cell r="T63">
            <v>10.050000000000001</v>
          </cell>
        </row>
        <row r="64">
          <cell r="D64">
            <v>5</v>
          </cell>
          <cell r="E64">
            <v>7.3</v>
          </cell>
          <cell r="F64">
            <v>3.6</v>
          </cell>
          <cell r="G64">
            <v>2.8</v>
          </cell>
          <cell r="H64">
            <v>4.0999999999999996</v>
          </cell>
          <cell r="P64">
            <v>-1.2146084397673729</v>
          </cell>
          <cell r="S64">
            <v>15.25</v>
          </cell>
          <cell r="T64">
            <v>10.050000000000001</v>
          </cell>
        </row>
        <row r="65">
          <cell r="D65">
            <v>7</v>
          </cell>
          <cell r="E65">
            <v>9.6999999999999993</v>
          </cell>
          <cell r="F65">
            <v>6.5</v>
          </cell>
          <cell r="G65">
            <v>3.7</v>
          </cell>
          <cell r="H65">
            <v>7.1</v>
          </cell>
          <cell r="P65">
            <v>0.34997985738366211</v>
          </cell>
          <cell r="S65">
            <v>15.75</v>
          </cell>
          <cell r="T65">
            <v>10.350000000000001</v>
          </cell>
        </row>
        <row r="66">
          <cell r="D66">
            <v>9</v>
          </cell>
          <cell r="E66">
            <v>9</v>
          </cell>
          <cell r="F66">
            <v>3.4</v>
          </cell>
          <cell r="G66">
            <v>3.9</v>
          </cell>
          <cell r="H66">
            <v>4.5999999999999996</v>
          </cell>
          <cell r="P66">
            <v>1.0802701898689424</v>
          </cell>
          <cell r="S66">
            <v>16.25</v>
          </cell>
          <cell r="T66">
            <v>10.350000000000001</v>
          </cell>
        </row>
        <row r="67">
          <cell r="D67">
            <v>1</v>
          </cell>
          <cell r="E67">
            <v>7.6</v>
          </cell>
          <cell r="F67">
            <v>3.6</v>
          </cell>
          <cell r="G67">
            <v>4.5999999999999996</v>
          </cell>
          <cell r="H67">
            <v>5.8</v>
          </cell>
          <cell r="P67">
            <v>-7.7735168959922163E-2</v>
          </cell>
          <cell r="S67">
            <v>16.75</v>
          </cell>
          <cell r="T67">
            <v>10.350000000000001</v>
          </cell>
        </row>
        <row r="68">
          <cell r="D68">
            <v>11</v>
          </cell>
          <cell r="E68">
            <v>9.6</v>
          </cell>
          <cell r="F68">
            <v>7.2</v>
          </cell>
          <cell r="G68">
            <v>4.4000000000000004</v>
          </cell>
          <cell r="H68">
            <v>6.2</v>
          </cell>
          <cell r="P68">
            <v>0.18307839246448765</v>
          </cell>
          <cell r="S68">
            <v>17.25</v>
          </cell>
          <cell r="T68">
            <v>10.5</v>
          </cell>
        </row>
        <row r="69">
          <cell r="D69">
            <v>7</v>
          </cell>
          <cell r="E69">
            <v>5.0999999999999996</v>
          </cell>
          <cell r="F69">
            <v>6.6</v>
          </cell>
          <cell r="G69">
            <v>5.0999999999999996</v>
          </cell>
          <cell r="H69">
            <v>6.2</v>
          </cell>
          <cell r="P69">
            <v>0.18767683827241477</v>
          </cell>
          <cell r="S69">
            <v>17.75</v>
          </cell>
          <cell r="T69">
            <v>10.5</v>
          </cell>
        </row>
        <row r="70">
          <cell r="D70">
            <v>8</v>
          </cell>
          <cell r="E70">
            <v>5.9</v>
          </cell>
          <cell r="F70">
            <v>5.6</v>
          </cell>
          <cell r="G70">
            <v>5.7</v>
          </cell>
          <cell r="H70">
            <v>7.2</v>
          </cell>
          <cell r="P70">
            <v>-2.1390138995425172</v>
          </cell>
          <cell r="S70">
            <v>18.25</v>
          </cell>
          <cell r="T70">
            <v>10.5</v>
          </cell>
        </row>
        <row r="71">
          <cell r="D71">
            <v>4</v>
          </cell>
          <cell r="E71">
            <v>7.6</v>
          </cell>
          <cell r="F71">
            <v>3.6</v>
          </cell>
          <cell r="G71">
            <v>4.7</v>
          </cell>
          <cell r="H71">
            <v>4</v>
          </cell>
          <cell r="P71">
            <v>-0.28510848391488608</v>
          </cell>
          <cell r="S71">
            <v>18.75</v>
          </cell>
          <cell r="T71">
            <v>10.5</v>
          </cell>
        </row>
        <row r="72">
          <cell r="D72">
            <v>4</v>
          </cell>
          <cell r="E72">
            <v>9.9</v>
          </cell>
          <cell r="F72">
            <v>3.7</v>
          </cell>
          <cell r="G72">
            <v>5</v>
          </cell>
          <cell r="H72">
            <v>5.3</v>
          </cell>
          <cell r="P72">
            <v>1.3528030228033607</v>
          </cell>
          <cell r="S72">
            <v>19.25</v>
          </cell>
          <cell r="T72">
            <v>10.5</v>
          </cell>
        </row>
        <row r="73">
          <cell r="D73">
            <v>7</v>
          </cell>
          <cell r="E73">
            <v>8.1999999999999993</v>
          </cell>
          <cell r="F73">
            <v>4.2</v>
          </cell>
          <cell r="G73">
            <v>4.5</v>
          </cell>
          <cell r="H73">
            <v>7.4</v>
          </cell>
          <cell r="P73">
            <v>-0.12229565548785004</v>
          </cell>
          <cell r="S73">
            <v>19.75</v>
          </cell>
          <cell r="T73">
            <v>10.5</v>
          </cell>
        </row>
        <row r="74">
          <cell r="D74">
            <v>14</v>
          </cell>
          <cell r="E74">
            <v>8.9</v>
          </cell>
          <cell r="F74">
            <v>5.8</v>
          </cell>
          <cell r="G74">
            <v>4.2</v>
          </cell>
          <cell r="H74">
            <v>5.6</v>
          </cell>
          <cell r="P74">
            <v>-1.3998690174954476E-3</v>
          </cell>
          <cell r="S74">
            <v>20.25</v>
          </cell>
          <cell r="T74">
            <v>10.5</v>
          </cell>
        </row>
        <row r="75">
          <cell r="D75">
            <v>13</v>
          </cell>
          <cell r="E75">
            <v>7.1</v>
          </cell>
          <cell r="F75">
            <v>4.2</v>
          </cell>
          <cell r="G75">
            <v>2.8</v>
          </cell>
          <cell r="H75">
            <v>3.3</v>
          </cell>
          <cell r="P75">
            <v>0.20241824347929871</v>
          </cell>
          <cell r="S75">
            <v>20.75</v>
          </cell>
          <cell r="T75">
            <v>10.649999999999999</v>
          </cell>
        </row>
        <row r="76">
          <cell r="D76">
            <v>4</v>
          </cell>
          <cell r="E76">
            <v>10</v>
          </cell>
          <cell r="F76">
            <v>5.8</v>
          </cell>
          <cell r="G76">
            <v>5</v>
          </cell>
          <cell r="H76">
            <v>6.3</v>
          </cell>
          <cell r="P76">
            <v>-0.89434648532091643</v>
          </cell>
          <cell r="S76">
            <v>21.25</v>
          </cell>
          <cell r="T76">
            <v>10.649999999999999</v>
          </cell>
        </row>
        <row r="77">
          <cell r="D77">
            <v>4</v>
          </cell>
          <cell r="E77">
            <v>9.6999999999999993</v>
          </cell>
          <cell r="F77">
            <v>2.8</v>
          </cell>
          <cell r="G77">
            <v>4.7</v>
          </cell>
          <cell r="H77">
            <v>5.0999999999999996</v>
          </cell>
          <cell r="P77">
            <v>-1.1301354310012215</v>
          </cell>
          <cell r="S77">
            <v>21.75</v>
          </cell>
          <cell r="T77">
            <v>10.649999999999999</v>
          </cell>
        </row>
        <row r="78">
          <cell r="D78">
            <v>7</v>
          </cell>
          <cell r="E78">
            <v>9.1</v>
          </cell>
          <cell r="F78">
            <v>5.3</v>
          </cell>
          <cell r="G78">
            <v>4.5</v>
          </cell>
          <cell r="H78">
            <v>5.0999999999999996</v>
          </cell>
          <cell r="P78">
            <v>1.8790700149288107</v>
          </cell>
          <cell r="S78">
            <v>22.25</v>
          </cell>
          <cell r="T78">
            <v>10.649999999999999</v>
          </cell>
        </row>
        <row r="79">
          <cell r="D79">
            <v>15</v>
          </cell>
          <cell r="E79">
            <v>6.7</v>
          </cell>
          <cell r="F79">
            <v>3.7</v>
          </cell>
          <cell r="G79">
            <v>3.5</v>
          </cell>
          <cell r="H79">
            <v>5.3</v>
          </cell>
          <cell r="P79">
            <v>0.38973922345827994</v>
          </cell>
          <cell r="S79">
            <v>22.75</v>
          </cell>
          <cell r="T79">
            <v>10.649999999999999</v>
          </cell>
        </row>
        <row r="80">
          <cell r="D80">
            <v>7</v>
          </cell>
          <cell r="E80">
            <v>5.5</v>
          </cell>
          <cell r="F80">
            <v>5.2</v>
          </cell>
          <cell r="G80">
            <v>4.5</v>
          </cell>
          <cell r="H80">
            <v>5.4</v>
          </cell>
          <cell r="P80">
            <v>-1.8195550169285557</v>
          </cell>
          <cell r="S80">
            <v>23.25</v>
          </cell>
          <cell r="T80">
            <v>10.649999999999999</v>
          </cell>
        </row>
        <row r="81">
          <cell r="D81">
            <v>10</v>
          </cell>
          <cell r="E81">
            <v>9.3000000000000007</v>
          </cell>
          <cell r="F81">
            <v>5</v>
          </cell>
          <cell r="G81">
            <v>5.2</v>
          </cell>
          <cell r="H81">
            <v>7.6</v>
          </cell>
          <cell r="P81">
            <v>1.0599869249164851</v>
          </cell>
          <cell r="S81">
            <v>23.75</v>
          </cell>
          <cell r="T81">
            <v>10.649999999999999</v>
          </cell>
        </row>
        <row r="82">
          <cell r="D82">
            <v>1</v>
          </cell>
          <cell r="E82">
            <v>10</v>
          </cell>
          <cell r="F82">
            <v>4.3</v>
          </cell>
          <cell r="G82">
            <v>3.7</v>
          </cell>
          <cell r="H82">
            <v>3.7</v>
          </cell>
          <cell r="P82">
            <v>0.77238111778477503</v>
          </cell>
          <cell r="S82">
            <v>24.25</v>
          </cell>
          <cell r="T82">
            <v>10.649999999999999</v>
          </cell>
        </row>
        <row r="83">
          <cell r="D83">
            <v>1</v>
          </cell>
          <cell r="E83">
            <v>9.1</v>
          </cell>
          <cell r="F83">
            <v>3.8</v>
          </cell>
          <cell r="G83">
            <v>6</v>
          </cell>
          <cell r="H83">
            <v>6.3</v>
          </cell>
          <cell r="P83">
            <v>0.15236937834527531</v>
          </cell>
          <cell r="S83">
            <v>24.75</v>
          </cell>
          <cell r="T83">
            <v>10.649999999999999</v>
          </cell>
        </row>
        <row r="84">
          <cell r="D84">
            <v>10</v>
          </cell>
          <cell r="E84">
            <v>7.4</v>
          </cell>
          <cell r="F84">
            <v>3.4</v>
          </cell>
          <cell r="G84">
            <v>4</v>
          </cell>
          <cell r="H84">
            <v>4.3</v>
          </cell>
          <cell r="P84">
            <v>3.5352408882358688E-2</v>
          </cell>
          <cell r="S84">
            <v>25.25</v>
          </cell>
          <cell r="T84">
            <v>10.649999999999999</v>
          </cell>
        </row>
        <row r="85">
          <cell r="D85">
            <v>6</v>
          </cell>
          <cell r="E85">
            <v>8.6</v>
          </cell>
          <cell r="F85">
            <v>4.4000000000000004</v>
          </cell>
          <cell r="G85">
            <v>2.7</v>
          </cell>
          <cell r="H85">
            <v>3.9</v>
          </cell>
          <cell r="P85">
            <v>0.29174391880312278</v>
          </cell>
          <cell r="S85">
            <v>25.75</v>
          </cell>
          <cell r="T85">
            <v>10.649999999999999</v>
          </cell>
        </row>
        <row r="86">
          <cell r="D86">
            <v>5</v>
          </cell>
          <cell r="E86">
            <v>6.6</v>
          </cell>
          <cell r="F86">
            <v>3.8</v>
          </cell>
          <cell r="G86">
            <v>4.5999999999999996</v>
          </cell>
          <cell r="H86">
            <v>4.7</v>
          </cell>
          <cell r="P86">
            <v>-1.5276796048912864</v>
          </cell>
          <cell r="S86">
            <v>26.25</v>
          </cell>
          <cell r="T86">
            <v>10.649999999999999</v>
          </cell>
        </row>
        <row r="87">
          <cell r="D87">
            <v>2</v>
          </cell>
          <cell r="E87">
            <v>6.4</v>
          </cell>
          <cell r="F87">
            <v>3.2</v>
          </cell>
          <cell r="G87">
            <v>2.4</v>
          </cell>
          <cell r="H87">
            <v>3.6</v>
          </cell>
          <cell r="P87">
            <v>1.0439977142975163</v>
          </cell>
          <cell r="S87">
            <v>26.75</v>
          </cell>
          <cell r="T87">
            <v>10.649999999999999</v>
          </cell>
        </row>
        <row r="88">
          <cell r="D88">
            <v>2</v>
          </cell>
          <cell r="E88">
            <v>8.8000000000000007</v>
          </cell>
          <cell r="F88">
            <v>3.9</v>
          </cell>
          <cell r="G88">
            <v>3.8</v>
          </cell>
          <cell r="H88">
            <v>4.2</v>
          </cell>
          <cell r="P88">
            <v>0.7910704647394553</v>
          </cell>
          <cell r="S88">
            <v>27.25</v>
          </cell>
          <cell r="T88">
            <v>10.649999999999999</v>
          </cell>
        </row>
        <row r="89">
          <cell r="D89">
            <v>15</v>
          </cell>
          <cell r="E89">
            <v>9.1</v>
          </cell>
          <cell r="F89">
            <v>5.2</v>
          </cell>
          <cell r="G89">
            <v>3.7</v>
          </cell>
          <cell r="H89">
            <v>4.7</v>
          </cell>
          <cell r="P89">
            <v>-1.4723929569155914E-2</v>
          </cell>
          <cell r="S89">
            <v>27.75</v>
          </cell>
          <cell r="T89">
            <v>10.8</v>
          </cell>
        </row>
        <row r="90">
          <cell r="D90">
            <v>2</v>
          </cell>
          <cell r="E90">
            <v>8.6999999999999993</v>
          </cell>
          <cell r="F90">
            <v>4.7</v>
          </cell>
          <cell r="G90">
            <v>4.3</v>
          </cell>
          <cell r="H90">
            <v>4.9000000000000004</v>
          </cell>
          <cell r="P90">
            <v>0.41241486303857045</v>
          </cell>
          <cell r="S90">
            <v>28.25</v>
          </cell>
          <cell r="T90">
            <v>10.8</v>
          </cell>
        </row>
        <row r="91">
          <cell r="D91">
            <v>14</v>
          </cell>
          <cell r="E91">
            <v>9.6999999999999993</v>
          </cell>
          <cell r="F91">
            <v>4.0999999999999996</v>
          </cell>
          <cell r="G91">
            <v>4.5999999999999996</v>
          </cell>
          <cell r="H91">
            <v>5.3</v>
          </cell>
          <cell r="P91">
            <v>0.85739128349653448</v>
          </cell>
          <cell r="S91">
            <v>28.75</v>
          </cell>
          <cell r="T91">
            <v>10.8</v>
          </cell>
        </row>
        <row r="92">
          <cell r="D92">
            <v>13</v>
          </cell>
          <cell r="E92">
            <v>9.1</v>
          </cell>
          <cell r="F92">
            <v>6</v>
          </cell>
          <cell r="G92">
            <v>5.4</v>
          </cell>
          <cell r="H92">
            <v>5.9</v>
          </cell>
          <cell r="P92">
            <v>0.71905039208138177</v>
          </cell>
          <cell r="S92">
            <v>29.25</v>
          </cell>
          <cell r="T92">
            <v>10.8</v>
          </cell>
        </row>
        <row r="93">
          <cell r="D93">
            <v>7</v>
          </cell>
          <cell r="E93">
            <v>9.1999999999999993</v>
          </cell>
          <cell r="F93">
            <v>5.4</v>
          </cell>
          <cell r="G93">
            <v>4.5</v>
          </cell>
          <cell r="H93">
            <v>5.5</v>
          </cell>
          <cell r="P93">
            <v>-0.42838083384358505</v>
          </cell>
          <cell r="S93">
            <v>29.75</v>
          </cell>
          <cell r="T93">
            <v>10.8</v>
          </cell>
        </row>
        <row r="94">
          <cell r="D94">
            <v>9</v>
          </cell>
          <cell r="E94">
            <v>6.4</v>
          </cell>
          <cell r="F94">
            <v>4.5</v>
          </cell>
          <cell r="G94">
            <v>4.0999999999999996</v>
          </cell>
          <cell r="H94">
            <v>6.1</v>
          </cell>
          <cell r="P94">
            <v>0.79896661656778001</v>
          </cell>
          <cell r="S94">
            <v>30.25</v>
          </cell>
          <cell r="T94">
            <v>10.8</v>
          </cell>
        </row>
        <row r="95">
          <cell r="D95">
            <v>7</v>
          </cell>
          <cell r="E95">
            <v>8.1999999999999993</v>
          </cell>
          <cell r="F95">
            <v>3.6</v>
          </cell>
          <cell r="G95">
            <v>4.5</v>
          </cell>
          <cell r="H95">
            <v>5.2</v>
          </cell>
          <cell r="P95">
            <v>-1.5358257307530536</v>
          </cell>
          <cell r="S95">
            <v>30.75</v>
          </cell>
          <cell r="T95">
            <v>10.8</v>
          </cell>
        </row>
        <row r="96">
          <cell r="D96">
            <v>9</v>
          </cell>
          <cell r="E96">
            <v>8.6</v>
          </cell>
          <cell r="F96">
            <v>5.0999999999999996</v>
          </cell>
          <cell r="G96">
            <v>5</v>
          </cell>
          <cell r="H96">
            <v>6.1</v>
          </cell>
          <cell r="P96">
            <v>-0.23073332312286254</v>
          </cell>
          <cell r="S96">
            <v>31.25</v>
          </cell>
          <cell r="T96">
            <v>10.8</v>
          </cell>
        </row>
        <row r="97">
          <cell r="D97">
            <v>10</v>
          </cell>
          <cell r="E97">
            <v>9.3000000000000007</v>
          </cell>
          <cell r="F97">
            <v>3.9</v>
          </cell>
          <cell r="G97">
            <v>6.7</v>
          </cell>
          <cell r="H97">
            <v>7.2</v>
          </cell>
          <cell r="P97">
            <v>0.68942009548420202</v>
          </cell>
          <cell r="S97">
            <v>31.75</v>
          </cell>
          <cell r="T97">
            <v>10.8</v>
          </cell>
        </row>
        <row r="98">
          <cell r="D98">
            <v>5</v>
          </cell>
          <cell r="E98">
            <v>5.7</v>
          </cell>
          <cell r="F98">
            <v>4</v>
          </cell>
          <cell r="G98">
            <v>5</v>
          </cell>
          <cell r="H98">
            <v>5.5</v>
          </cell>
          <cell r="P98">
            <v>0.14079251262068304</v>
          </cell>
          <cell r="S98">
            <v>32.25</v>
          </cell>
          <cell r="T98">
            <v>10.8</v>
          </cell>
        </row>
        <row r="99">
          <cell r="D99">
            <v>13</v>
          </cell>
          <cell r="E99">
            <v>9.1</v>
          </cell>
          <cell r="F99">
            <v>5.0999999999999996</v>
          </cell>
          <cell r="G99">
            <v>4.5999999999999996</v>
          </cell>
          <cell r="H99">
            <v>4.8</v>
          </cell>
          <cell r="P99">
            <v>0.68901729382857013</v>
          </cell>
          <cell r="S99">
            <v>32.75</v>
          </cell>
          <cell r="T99">
            <v>10.8</v>
          </cell>
        </row>
        <row r="100">
          <cell r="D100">
            <v>14</v>
          </cell>
          <cell r="E100">
            <v>9.1999999999999993</v>
          </cell>
          <cell r="F100">
            <v>5.4</v>
          </cell>
          <cell r="G100">
            <v>4.4000000000000004</v>
          </cell>
          <cell r="H100">
            <v>5.3</v>
          </cell>
          <cell r="P100">
            <v>0.37367956561897664</v>
          </cell>
          <cell r="S100">
            <v>33.25</v>
          </cell>
          <cell r="T100">
            <v>10.8</v>
          </cell>
        </row>
        <row r="101">
          <cell r="D101">
            <v>8</v>
          </cell>
          <cell r="E101">
            <v>6.3</v>
          </cell>
          <cell r="F101">
            <v>5.0999999999999996</v>
          </cell>
          <cell r="G101">
            <v>2.8</v>
          </cell>
          <cell r="H101">
            <v>4.7</v>
          </cell>
          <cell r="P101">
            <v>-0.75691138226540922</v>
          </cell>
          <cell r="S101">
            <v>33.75</v>
          </cell>
          <cell r="T101">
            <v>10.8</v>
          </cell>
        </row>
        <row r="102">
          <cell r="D102">
            <v>3</v>
          </cell>
          <cell r="E102">
            <v>9.9</v>
          </cell>
          <cell r="F102">
            <v>4.3</v>
          </cell>
          <cell r="G102">
            <v>4</v>
          </cell>
          <cell r="H102">
            <v>5.8</v>
          </cell>
          <cell r="P102">
            <v>-4.8727258443513222E-2</v>
          </cell>
          <cell r="S102">
            <v>34.25</v>
          </cell>
          <cell r="T102">
            <v>10.8</v>
          </cell>
        </row>
        <row r="103">
          <cell r="D103">
            <v>8</v>
          </cell>
          <cell r="E103">
            <v>9.4</v>
          </cell>
          <cell r="F103">
            <v>4</v>
          </cell>
          <cell r="G103">
            <v>4.7</v>
          </cell>
          <cell r="H103">
            <v>6.1</v>
          </cell>
          <cell r="P103">
            <v>0.25286562032344229</v>
          </cell>
          <cell r="S103">
            <v>34.75</v>
          </cell>
          <cell r="T103">
            <v>11.100000000000001</v>
          </cell>
        </row>
        <row r="104">
          <cell r="D104">
            <v>12</v>
          </cell>
          <cell r="E104">
            <v>5.6</v>
          </cell>
          <cell r="F104">
            <v>4.9000000000000004</v>
          </cell>
          <cell r="G104">
            <v>4.5</v>
          </cell>
          <cell r="H104">
            <v>6.3</v>
          </cell>
          <cell r="P104">
            <v>-1.3519480930187129</v>
          </cell>
          <cell r="S104">
            <v>35.25</v>
          </cell>
          <cell r="T104">
            <v>11.100000000000001</v>
          </cell>
        </row>
        <row r="105">
          <cell r="D105">
            <v>1</v>
          </cell>
          <cell r="E105">
            <v>5.2</v>
          </cell>
          <cell r="F105">
            <v>3.8</v>
          </cell>
          <cell r="G105">
            <v>4.3</v>
          </cell>
          <cell r="H105">
            <v>4.7</v>
          </cell>
          <cell r="P105">
            <v>0.16908202641081438</v>
          </cell>
          <cell r="S105">
            <v>35.75</v>
          </cell>
          <cell r="T105">
            <v>11.100000000000001</v>
          </cell>
        </row>
        <row r="106">
          <cell r="D106">
            <v>11</v>
          </cell>
          <cell r="E106">
            <v>9.3000000000000007</v>
          </cell>
          <cell r="F106">
            <v>5.3</v>
          </cell>
          <cell r="G106">
            <v>4.0999999999999996</v>
          </cell>
          <cell r="H106">
            <v>5.7</v>
          </cell>
          <cell r="P106">
            <v>-0.64857541878250657</v>
          </cell>
          <cell r="S106">
            <v>36.25</v>
          </cell>
          <cell r="T106">
            <v>11.100000000000001</v>
          </cell>
        </row>
        <row r="107">
          <cell r="D107">
            <v>2</v>
          </cell>
          <cell r="E107">
            <v>8.8000000000000007</v>
          </cell>
          <cell r="F107">
            <v>5.4</v>
          </cell>
          <cell r="G107">
            <v>4.4000000000000004</v>
          </cell>
          <cell r="H107">
            <v>5.0999999999999996</v>
          </cell>
          <cell r="P107">
            <v>0.64074456393825585</v>
          </cell>
          <cell r="S107">
            <v>36.75</v>
          </cell>
          <cell r="T107">
            <v>11.100000000000001</v>
          </cell>
        </row>
        <row r="108">
          <cell r="D108">
            <v>5</v>
          </cell>
          <cell r="E108">
            <v>6</v>
          </cell>
          <cell r="F108">
            <v>4.0999999999999996</v>
          </cell>
          <cell r="G108">
            <v>4.7</v>
          </cell>
          <cell r="H108">
            <v>4.7</v>
          </cell>
          <cell r="P108">
            <v>0.61000182690954929</v>
          </cell>
          <cell r="S108">
            <v>37.25</v>
          </cell>
          <cell r="T108">
            <v>11.100000000000001</v>
          </cell>
        </row>
        <row r="109">
          <cell r="D109">
            <v>3</v>
          </cell>
          <cell r="E109">
            <v>7.6</v>
          </cell>
          <cell r="F109">
            <v>3.6</v>
          </cell>
          <cell r="G109">
            <v>4.5</v>
          </cell>
          <cell r="H109">
            <v>4.5999999999999996</v>
          </cell>
          <cell r="P109">
            <v>8.6191043295631431E-2</v>
          </cell>
          <cell r="S109">
            <v>37.75</v>
          </cell>
          <cell r="T109">
            <v>11.100000000000001</v>
          </cell>
        </row>
        <row r="110">
          <cell r="D110">
            <v>5</v>
          </cell>
          <cell r="E110">
            <v>7.5</v>
          </cell>
          <cell r="F110">
            <v>3.5</v>
          </cell>
          <cell r="G110">
            <v>4</v>
          </cell>
          <cell r="H110">
            <v>3.5</v>
          </cell>
          <cell r="P110">
            <v>1.1991464558704177</v>
          </cell>
          <cell r="S110">
            <v>38.25</v>
          </cell>
          <cell r="T110">
            <v>11.100000000000001</v>
          </cell>
        </row>
        <row r="111">
          <cell r="D111">
            <v>3</v>
          </cell>
          <cell r="E111">
            <v>7.9</v>
          </cell>
          <cell r="F111">
            <v>3.9</v>
          </cell>
          <cell r="G111">
            <v>4.0999999999999996</v>
          </cell>
          <cell r="H111">
            <v>5.8</v>
          </cell>
          <cell r="P111">
            <v>-0.73968782263720101</v>
          </cell>
          <cell r="S111">
            <v>38.75</v>
          </cell>
          <cell r="T111">
            <v>11.100000000000001</v>
          </cell>
        </row>
        <row r="112">
          <cell r="D112">
            <v>15</v>
          </cell>
          <cell r="E112">
            <v>7.6</v>
          </cell>
          <cell r="F112">
            <v>3.6</v>
          </cell>
          <cell r="G112">
            <v>4.4000000000000004</v>
          </cell>
          <cell r="H112">
            <v>4.8</v>
          </cell>
          <cell r="P112">
            <v>-0.44162627460429249</v>
          </cell>
          <cell r="S112">
            <v>39.25</v>
          </cell>
          <cell r="T112">
            <v>11.25</v>
          </cell>
        </row>
        <row r="113">
          <cell r="D113">
            <v>8</v>
          </cell>
          <cell r="E113">
            <v>9.3000000000000007</v>
          </cell>
          <cell r="F113">
            <v>5.3</v>
          </cell>
          <cell r="G113">
            <v>3.6</v>
          </cell>
          <cell r="H113">
            <v>4.5999999999999996</v>
          </cell>
          <cell r="P113">
            <v>-1.076857290117589</v>
          </cell>
          <cell r="S113">
            <v>39.75</v>
          </cell>
          <cell r="T113">
            <v>11.25</v>
          </cell>
        </row>
        <row r="114">
          <cell r="D114">
            <v>10</v>
          </cell>
          <cell r="E114">
            <v>6.9</v>
          </cell>
          <cell r="F114">
            <v>3.7</v>
          </cell>
          <cell r="G114">
            <v>2.7</v>
          </cell>
          <cell r="H114">
            <v>3.4</v>
          </cell>
          <cell r="P114">
            <v>0.10918699060090731</v>
          </cell>
          <cell r="S114">
            <v>40.25</v>
          </cell>
          <cell r="T114">
            <v>11.25</v>
          </cell>
        </row>
        <row r="115">
          <cell r="D115">
            <v>5</v>
          </cell>
          <cell r="E115">
            <v>8.6999999999999993</v>
          </cell>
          <cell r="F115">
            <v>3.2</v>
          </cell>
          <cell r="G115">
            <v>5.4</v>
          </cell>
          <cell r="H115">
            <v>6.1</v>
          </cell>
          <cell r="P115">
            <v>1.5292061195426179</v>
          </cell>
          <cell r="S115">
            <v>40.75</v>
          </cell>
          <cell r="T115">
            <v>11.25</v>
          </cell>
        </row>
        <row r="116">
          <cell r="D116">
            <v>10</v>
          </cell>
          <cell r="E116">
            <v>7.4</v>
          </cell>
          <cell r="F116">
            <v>3.4</v>
          </cell>
          <cell r="G116">
            <v>4.2</v>
          </cell>
          <cell r="H116">
            <v>5</v>
          </cell>
          <cell r="P116">
            <v>-1.2463952480875378</v>
          </cell>
          <cell r="S116">
            <v>41.25</v>
          </cell>
          <cell r="T116">
            <v>11.25</v>
          </cell>
        </row>
        <row r="117">
          <cell r="D117">
            <v>9</v>
          </cell>
          <cell r="E117">
            <v>7.2</v>
          </cell>
          <cell r="F117">
            <v>4.3</v>
          </cell>
          <cell r="G117">
            <v>3</v>
          </cell>
          <cell r="H117">
            <v>3.8</v>
          </cell>
          <cell r="P117">
            <v>5.17877203472068E-2</v>
          </cell>
          <cell r="S117">
            <v>41.75</v>
          </cell>
          <cell r="T117">
            <v>11.25</v>
          </cell>
        </row>
        <row r="118">
          <cell r="D118">
            <v>15</v>
          </cell>
          <cell r="E118">
            <v>9.6</v>
          </cell>
          <cell r="F118">
            <v>7.2</v>
          </cell>
          <cell r="G118">
            <v>4.5999999999999996</v>
          </cell>
          <cell r="H118">
            <v>6.7</v>
          </cell>
          <cell r="P118">
            <v>-0.60072267219828035</v>
          </cell>
          <cell r="S118">
            <v>42.25</v>
          </cell>
          <cell r="T118">
            <v>11.25</v>
          </cell>
        </row>
        <row r="119">
          <cell r="D119">
            <v>7</v>
          </cell>
          <cell r="E119">
            <v>5.8</v>
          </cell>
          <cell r="F119">
            <v>5.0999999999999996</v>
          </cell>
          <cell r="G119">
            <v>4.4000000000000004</v>
          </cell>
          <cell r="H119">
            <v>6.7</v>
          </cell>
          <cell r="P119">
            <v>-0.16442028355494109</v>
          </cell>
          <cell r="S119">
            <v>42.75</v>
          </cell>
          <cell r="T119">
            <v>11.25</v>
          </cell>
        </row>
        <row r="120">
          <cell r="D120">
            <v>11</v>
          </cell>
          <cell r="E120">
            <v>6.3</v>
          </cell>
          <cell r="F120">
            <v>6</v>
          </cell>
          <cell r="G120">
            <v>6.4</v>
          </cell>
          <cell r="H120">
            <v>6.4</v>
          </cell>
          <cell r="P120">
            <v>0.79131279935534238</v>
          </cell>
          <cell r="S120">
            <v>43.25</v>
          </cell>
          <cell r="T120">
            <v>11.25</v>
          </cell>
        </row>
        <row r="121">
          <cell r="D121">
            <v>1</v>
          </cell>
          <cell r="E121">
            <v>9.4</v>
          </cell>
          <cell r="F121">
            <v>4.0999999999999996</v>
          </cell>
          <cell r="G121">
            <v>5.0999999999999996</v>
          </cell>
          <cell r="H121">
            <v>5.6</v>
          </cell>
          <cell r="P121">
            <v>0.11519802637397802</v>
          </cell>
          <cell r="S121">
            <v>43.75</v>
          </cell>
          <cell r="T121">
            <v>11.399999999999999</v>
          </cell>
        </row>
        <row r="122">
          <cell r="D122">
            <v>11</v>
          </cell>
          <cell r="E122">
            <v>9.3000000000000007</v>
          </cell>
          <cell r="F122">
            <v>5</v>
          </cell>
          <cell r="G122">
            <v>4.8</v>
          </cell>
          <cell r="H122">
            <v>7</v>
          </cell>
          <cell r="P122">
            <v>-1.3232977232258349</v>
          </cell>
          <cell r="S122">
            <v>44.25</v>
          </cell>
          <cell r="T122">
            <v>11.399999999999999</v>
          </cell>
        </row>
        <row r="123">
          <cell r="D123">
            <v>2</v>
          </cell>
          <cell r="E123">
            <v>6.9</v>
          </cell>
          <cell r="F123">
            <v>3.7</v>
          </cell>
          <cell r="G123">
            <v>2.1</v>
          </cell>
          <cell r="H123">
            <v>2.6</v>
          </cell>
          <cell r="P123">
            <v>8.0351855799884575E-2</v>
          </cell>
          <cell r="S123">
            <v>44.75</v>
          </cell>
          <cell r="T123">
            <v>11.399999999999999</v>
          </cell>
        </row>
        <row r="124">
          <cell r="D124">
            <v>12</v>
          </cell>
          <cell r="E124">
            <v>9.6</v>
          </cell>
          <cell r="F124">
            <v>7.2</v>
          </cell>
          <cell r="G124">
            <v>4.3</v>
          </cell>
          <cell r="H124">
            <v>7.7</v>
          </cell>
          <cell r="P124">
            <v>-1.395946134596505</v>
          </cell>
          <cell r="S124">
            <v>45.25</v>
          </cell>
          <cell r="T124">
            <v>11.399999999999999</v>
          </cell>
        </row>
        <row r="125">
          <cell r="D125">
            <v>10</v>
          </cell>
          <cell r="E125">
            <v>7.1</v>
          </cell>
          <cell r="F125">
            <v>3.4</v>
          </cell>
          <cell r="G125">
            <v>2.6</v>
          </cell>
          <cell r="H125">
            <v>4.0999999999999996</v>
          </cell>
          <cell r="P125">
            <v>-0.10315015003830652</v>
          </cell>
          <cell r="S125">
            <v>45.75</v>
          </cell>
          <cell r="T125">
            <v>11.399999999999999</v>
          </cell>
        </row>
        <row r="126">
          <cell r="D126">
            <v>1</v>
          </cell>
          <cell r="E126">
            <v>9.6999999999999993</v>
          </cell>
          <cell r="F126">
            <v>2.6</v>
          </cell>
          <cell r="G126">
            <v>4.5</v>
          </cell>
          <cell r="H126">
            <v>5.8</v>
          </cell>
          <cell r="P126">
            <v>-0.16432671110478658</v>
          </cell>
          <cell r="S126">
            <v>46.25</v>
          </cell>
          <cell r="T126">
            <v>11.399999999999999</v>
          </cell>
        </row>
        <row r="127">
          <cell r="D127">
            <v>14</v>
          </cell>
          <cell r="E127">
            <v>9.3000000000000007</v>
          </cell>
          <cell r="F127">
            <v>6.6</v>
          </cell>
          <cell r="G127">
            <v>4.4000000000000004</v>
          </cell>
          <cell r="H127">
            <v>5.8</v>
          </cell>
          <cell r="P127">
            <v>0.12772019790655165</v>
          </cell>
          <cell r="S127">
            <v>46.75</v>
          </cell>
          <cell r="T127">
            <v>11.399999999999999</v>
          </cell>
        </row>
        <row r="128">
          <cell r="D128">
            <v>14</v>
          </cell>
          <cell r="E128">
            <v>6.4</v>
          </cell>
          <cell r="F128">
            <v>3.3</v>
          </cell>
          <cell r="G128">
            <v>4.3</v>
          </cell>
          <cell r="H128">
            <v>3.7</v>
          </cell>
          <cell r="P128">
            <v>-1.0373716827055901</v>
          </cell>
          <cell r="S128">
            <v>47.25</v>
          </cell>
          <cell r="T128">
            <v>11.399999999999999</v>
          </cell>
        </row>
        <row r="129">
          <cell r="D129">
            <v>5</v>
          </cell>
          <cell r="E129">
            <v>6.2</v>
          </cell>
          <cell r="F129">
            <v>3.3</v>
          </cell>
          <cell r="G129">
            <v>4</v>
          </cell>
          <cell r="H129">
            <v>5.4</v>
          </cell>
          <cell r="P129">
            <v>0.15584457047240541</v>
          </cell>
          <cell r="S129">
            <v>47.75</v>
          </cell>
          <cell r="T129">
            <v>11.399999999999999</v>
          </cell>
        </row>
        <row r="130">
          <cell r="D130">
            <v>6</v>
          </cell>
          <cell r="E130">
            <v>5.5</v>
          </cell>
          <cell r="F130">
            <v>5.5</v>
          </cell>
          <cell r="G130">
            <v>5.9</v>
          </cell>
          <cell r="H130">
            <v>6.6</v>
          </cell>
          <cell r="P130">
            <v>0.27986716560372926</v>
          </cell>
          <cell r="S130">
            <v>48.25</v>
          </cell>
          <cell r="T130">
            <v>11.399999999999999</v>
          </cell>
        </row>
        <row r="131">
          <cell r="D131">
            <v>3</v>
          </cell>
          <cell r="E131">
            <v>6.3</v>
          </cell>
          <cell r="F131">
            <v>5.0999999999999996</v>
          </cell>
          <cell r="G131">
            <v>4.4000000000000004</v>
          </cell>
          <cell r="H131">
            <v>5.3</v>
          </cell>
          <cell r="P131">
            <v>-1.6420268727555225</v>
          </cell>
          <cell r="S131">
            <v>48.75</v>
          </cell>
          <cell r="T131">
            <v>11.399999999999999</v>
          </cell>
        </row>
        <row r="132">
          <cell r="D132">
            <v>13</v>
          </cell>
          <cell r="E132">
            <v>8.3000000000000007</v>
          </cell>
          <cell r="F132">
            <v>3.4</v>
          </cell>
          <cell r="G132">
            <v>4.2</v>
          </cell>
          <cell r="H132">
            <v>5.9</v>
          </cell>
          <cell r="P132">
            <v>0.21966528498812998</v>
          </cell>
          <cell r="S132">
            <v>49.25</v>
          </cell>
          <cell r="T132">
            <v>11.399999999999999</v>
          </cell>
        </row>
        <row r="133">
          <cell r="D133">
            <v>13</v>
          </cell>
          <cell r="E133">
            <v>6.9</v>
          </cell>
          <cell r="F133">
            <v>3.4</v>
          </cell>
          <cell r="G133">
            <v>3.7</v>
          </cell>
          <cell r="H133">
            <v>4.3</v>
          </cell>
          <cell r="P133">
            <v>1.7052212638020396</v>
          </cell>
          <cell r="S133">
            <v>49.75</v>
          </cell>
          <cell r="T133">
            <v>11.399999999999999</v>
          </cell>
        </row>
        <row r="134">
          <cell r="D134">
            <v>4</v>
          </cell>
          <cell r="E134">
            <v>8.3000000000000007</v>
          </cell>
          <cell r="F134">
            <v>2.8</v>
          </cell>
          <cell r="G134">
            <v>1.2</v>
          </cell>
          <cell r="H134">
            <v>2.6</v>
          </cell>
          <cell r="P134">
            <v>0.21327747821369059</v>
          </cell>
          <cell r="S134">
            <v>50.25</v>
          </cell>
          <cell r="T134">
            <v>11.399999999999999</v>
          </cell>
        </row>
        <row r="135">
          <cell r="D135">
            <v>10</v>
          </cell>
          <cell r="E135">
            <v>9</v>
          </cell>
          <cell r="F135">
            <v>5.6</v>
          </cell>
          <cell r="G135">
            <v>4.3</v>
          </cell>
          <cell r="H135">
            <v>4.4000000000000004</v>
          </cell>
          <cell r="P135">
            <v>0.97555724998682258</v>
          </cell>
          <cell r="S135">
            <v>50.75</v>
          </cell>
          <cell r="T135">
            <v>11.55</v>
          </cell>
        </row>
        <row r="136">
          <cell r="D136">
            <v>9</v>
          </cell>
          <cell r="E136">
            <v>7.9</v>
          </cell>
          <cell r="F136">
            <v>4.5</v>
          </cell>
          <cell r="G136">
            <v>4.8</v>
          </cell>
          <cell r="H136">
            <v>6.2</v>
          </cell>
          <cell r="P136">
            <v>0.74175984474962142</v>
          </cell>
          <cell r="S136">
            <v>51.25</v>
          </cell>
          <cell r="T136">
            <v>11.55</v>
          </cell>
        </row>
        <row r="137">
          <cell r="D137">
            <v>1</v>
          </cell>
          <cell r="E137">
            <v>7.1</v>
          </cell>
          <cell r="F137">
            <v>3.4</v>
          </cell>
          <cell r="G137">
            <v>3.6</v>
          </cell>
          <cell r="H137">
            <v>3.7</v>
          </cell>
          <cell r="P137">
            <v>0.34361460858973736</v>
          </cell>
          <cell r="S137">
            <v>51.75</v>
          </cell>
          <cell r="T137">
            <v>11.55</v>
          </cell>
        </row>
        <row r="138">
          <cell r="D138">
            <v>1</v>
          </cell>
          <cell r="E138">
            <v>7.8</v>
          </cell>
          <cell r="F138">
            <v>4.9000000000000004</v>
          </cell>
          <cell r="G138">
            <v>4.3</v>
          </cell>
          <cell r="H138">
            <v>5.3</v>
          </cell>
          <cell r="P138">
            <v>-1.9750640525898664</v>
          </cell>
          <cell r="S138">
            <v>52.25</v>
          </cell>
          <cell r="T138">
            <v>11.55</v>
          </cell>
        </row>
        <row r="139">
          <cell r="D139">
            <v>3</v>
          </cell>
          <cell r="E139">
            <v>8.6</v>
          </cell>
          <cell r="F139">
            <v>5.0999999999999996</v>
          </cell>
          <cell r="G139">
            <v>4.8</v>
          </cell>
          <cell r="H139">
            <v>5.0999999999999996</v>
          </cell>
          <cell r="P139">
            <v>0.99271455150790899</v>
          </cell>
          <cell r="S139">
            <v>52.75</v>
          </cell>
          <cell r="T139">
            <v>11.55</v>
          </cell>
        </row>
        <row r="140">
          <cell r="D140">
            <v>4</v>
          </cell>
          <cell r="E140">
            <v>7.7</v>
          </cell>
          <cell r="F140">
            <v>4.0999999999999996</v>
          </cell>
          <cell r="G140">
            <v>4.7</v>
          </cell>
          <cell r="H140">
            <v>6.6</v>
          </cell>
          <cell r="P140">
            <v>-1.2911467280641951</v>
          </cell>
          <cell r="S140">
            <v>53.25</v>
          </cell>
          <cell r="T140">
            <v>11.55</v>
          </cell>
        </row>
        <row r="141">
          <cell r="D141">
            <v>13</v>
          </cell>
          <cell r="E141">
            <v>8.3000000000000007</v>
          </cell>
          <cell r="F141">
            <v>3.7</v>
          </cell>
          <cell r="G141">
            <v>3.6</v>
          </cell>
          <cell r="H141">
            <v>4.9000000000000004</v>
          </cell>
          <cell r="P141">
            <v>0.37580169703519317</v>
          </cell>
          <cell r="S141">
            <v>53.75</v>
          </cell>
          <cell r="T141">
            <v>11.55</v>
          </cell>
        </row>
        <row r="142">
          <cell r="D142">
            <v>12</v>
          </cell>
          <cell r="E142">
            <v>7.9</v>
          </cell>
          <cell r="F142">
            <v>5.4</v>
          </cell>
          <cell r="G142">
            <v>4.5999999999999996</v>
          </cell>
          <cell r="H142">
            <v>6.6</v>
          </cell>
          <cell r="P142">
            <v>-3.4937966234014795E-2</v>
          </cell>
          <cell r="S142">
            <v>54.25</v>
          </cell>
          <cell r="T142">
            <v>11.850000000000001</v>
          </cell>
        </row>
        <row r="143">
          <cell r="D143">
            <v>4</v>
          </cell>
          <cell r="E143">
            <v>6.1</v>
          </cell>
          <cell r="F143">
            <v>4.9000000000000004</v>
          </cell>
          <cell r="G143">
            <v>3</v>
          </cell>
          <cell r="H143">
            <v>3.9</v>
          </cell>
          <cell r="P143">
            <v>0.5054164216136261</v>
          </cell>
          <cell r="S143">
            <v>54.75</v>
          </cell>
          <cell r="T143">
            <v>11.850000000000001</v>
          </cell>
        </row>
        <row r="144">
          <cell r="D144">
            <v>12</v>
          </cell>
          <cell r="E144">
            <v>5.6</v>
          </cell>
          <cell r="F144">
            <v>4.9000000000000004</v>
          </cell>
          <cell r="G144">
            <v>5</v>
          </cell>
          <cell r="H144">
            <v>6.4</v>
          </cell>
          <cell r="P144">
            <v>0.9211684549741701</v>
          </cell>
          <cell r="S144">
            <v>55.25</v>
          </cell>
          <cell r="T144">
            <v>11.850000000000001</v>
          </cell>
        </row>
        <row r="145">
          <cell r="D145">
            <v>10</v>
          </cell>
          <cell r="E145">
            <v>9.1999999999999993</v>
          </cell>
          <cell r="F145">
            <v>6.5</v>
          </cell>
          <cell r="G145">
            <v>4.2</v>
          </cell>
          <cell r="H145">
            <v>7.7</v>
          </cell>
          <cell r="P145">
            <v>-6.0477765988988352E-2</v>
          </cell>
          <cell r="S145">
            <v>55.75</v>
          </cell>
          <cell r="T145">
            <v>11.850000000000001</v>
          </cell>
        </row>
        <row r="146">
          <cell r="D146">
            <v>2</v>
          </cell>
          <cell r="E146">
            <v>9.4</v>
          </cell>
          <cell r="F146">
            <v>5.3</v>
          </cell>
          <cell r="G146">
            <v>4.0999999999999996</v>
          </cell>
          <cell r="H146">
            <v>5.4</v>
          </cell>
          <cell r="P146">
            <v>3.3788589386331225E-2</v>
          </cell>
          <cell r="S146">
            <v>56.25</v>
          </cell>
          <cell r="T146">
            <v>11.850000000000001</v>
          </cell>
        </row>
        <row r="147">
          <cell r="D147">
            <v>11</v>
          </cell>
          <cell r="E147">
            <v>6.9</v>
          </cell>
          <cell r="F147">
            <v>3.4</v>
          </cell>
          <cell r="G147">
            <v>3.2</v>
          </cell>
          <cell r="H147">
            <v>4.4000000000000004</v>
          </cell>
          <cell r="P147">
            <v>0.50151986483775879</v>
          </cell>
          <cell r="S147">
            <v>56.75</v>
          </cell>
          <cell r="T147">
            <v>11.850000000000001</v>
          </cell>
        </row>
        <row r="148">
          <cell r="D148">
            <v>6</v>
          </cell>
          <cell r="E148">
            <v>9.9</v>
          </cell>
          <cell r="F148">
            <v>4.3</v>
          </cell>
          <cell r="G148">
            <v>5.6</v>
          </cell>
          <cell r="H148">
            <v>6.9</v>
          </cell>
          <cell r="P148">
            <v>-0.11994367444629539</v>
          </cell>
          <cell r="S148">
            <v>57.25</v>
          </cell>
          <cell r="T148">
            <v>11.850000000000001</v>
          </cell>
        </row>
        <row r="149">
          <cell r="D149">
            <v>11</v>
          </cell>
          <cell r="E149">
            <v>7.7</v>
          </cell>
          <cell r="F149">
            <v>4.0999999999999996</v>
          </cell>
          <cell r="G149">
            <v>5.0999999999999996</v>
          </cell>
          <cell r="H149">
            <v>6.7</v>
          </cell>
          <cell r="P149">
            <v>0.6616546282541993</v>
          </cell>
          <cell r="S149">
            <v>57.75</v>
          </cell>
          <cell r="T149">
            <v>11.850000000000001</v>
          </cell>
        </row>
        <row r="150">
          <cell r="D150">
            <v>11</v>
          </cell>
          <cell r="E150">
            <v>8.6999999999999993</v>
          </cell>
          <cell r="F150">
            <v>4.7</v>
          </cell>
          <cell r="G150">
            <v>3.1</v>
          </cell>
          <cell r="H150">
            <v>3.2</v>
          </cell>
          <cell r="P150">
            <v>0.15230393382040219</v>
          </cell>
          <cell r="S150">
            <v>58.25</v>
          </cell>
          <cell r="T150">
            <v>11.850000000000001</v>
          </cell>
        </row>
        <row r="151">
          <cell r="D151">
            <v>12</v>
          </cell>
          <cell r="E151">
            <v>8.6</v>
          </cell>
          <cell r="F151">
            <v>6.3</v>
          </cell>
          <cell r="G151">
            <v>4.9000000000000004</v>
          </cell>
          <cell r="H151">
            <v>5.3</v>
          </cell>
          <cell r="P151">
            <v>-0.62362131188532999</v>
          </cell>
          <cell r="S151">
            <v>58.75</v>
          </cell>
          <cell r="T151">
            <v>11.850000000000001</v>
          </cell>
        </row>
        <row r="152">
          <cell r="D152">
            <v>8</v>
          </cell>
          <cell r="E152">
            <v>6.7</v>
          </cell>
          <cell r="F152">
            <v>3.2</v>
          </cell>
          <cell r="G152">
            <v>2.9</v>
          </cell>
          <cell r="H152">
            <v>3.7</v>
          </cell>
          <cell r="P152">
            <v>0.54374183187389491</v>
          </cell>
          <cell r="S152">
            <v>59.25</v>
          </cell>
          <cell r="T152">
            <v>11.850000000000001</v>
          </cell>
        </row>
        <row r="153">
          <cell r="D153">
            <v>7</v>
          </cell>
          <cell r="E153">
            <v>8.6999999999999993</v>
          </cell>
          <cell r="F153">
            <v>3.7</v>
          </cell>
          <cell r="G153">
            <v>4.5999999999999996</v>
          </cell>
          <cell r="H153">
            <v>5.5</v>
          </cell>
          <cell r="P153">
            <v>1.0281222523115687</v>
          </cell>
          <cell r="S153">
            <v>59.75</v>
          </cell>
          <cell r="T153">
            <v>11.850000000000001</v>
          </cell>
        </row>
        <row r="154">
          <cell r="D154">
            <v>15</v>
          </cell>
          <cell r="E154">
            <v>9.1</v>
          </cell>
          <cell r="F154">
            <v>5.2</v>
          </cell>
          <cell r="G154">
            <v>4.4000000000000004</v>
          </cell>
          <cell r="H154">
            <v>4.0999999999999996</v>
          </cell>
          <cell r="P154">
            <v>0.38955475763024339</v>
          </cell>
          <cell r="S154">
            <v>60.25</v>
          </cell>
          <cell r="T154">
            <v>11.850000000000001</v>
          </cell>
        </row>
        <row r="155">
          <cell r="D155">
            <v>14</v>
          </cell>
          <cell r="E155">
            <v>7.4</v>
          </cell>
          <cell r="F155">
            <v>6.6</v>
          </cell>
          <cell r="G155">
            <v>5.7</v>
          </cell>
          <cell r="H155">
            <v>7.7</v>
          </cell>
          <cell r="P155">
            <v>0.7410430482200745</v>
          </cell>
          <cell r="S155">
            <v>60.75</v>
          </cell>
          <cell r="T155">
            <v>12</v>
          </cell>
        </row>
        <row r="156">
          <cell r="D156">
            <v>6</v>
          </cell>
          <cell r="E156">
            <v>8.3000000000000007</v>
          </cell>
          <cell r="F156">
            <v>4.9000000000000004</v>
          </cell>
          <cell r="G156">
            <v>4.5999999999999996</v>
          </cell>
          <cell r="H156">
            <v>5.5</v>
          </cell>
          <cell r="P156">
            <v>0.63739807769329815</v>
          </cell>
          <cell r="S156">
            <v>61.25</v>
          </cell>
          <cell r="T156">
            <v>12</v>
          </cell>
        </row>
        <row r="157">
          <cell r="D157">
            <v>5</v>
          </cell>
          <cell r="E157">
            <v>6.4</v>
          </cell>
          <cell r="F157">
            <v>3.2</v>
          </cell>
          <cell r="G157">
            <v>2</v>
          </cell>
          <cell r="H157">
            <v>3.6</v>
          </cell>
          <cell r="P157">
            <v>0.63847586257634248</v>
          </cell>
          <cell r="S157">
            <v>61.75</v>
          </cell>
          <cell r="T157">
            <v>12</v>
          </cell>
        </row>
        <row r="158">
          <cell r="D158">
            <v>10</v>
          </cell>
          <cell r="E158">
            <v>9.6</v>
          </cell>
          <cell r="F158">
            <v>5.6</v>
          </cell>
          <cell r="G158">
            <v>5.2</v>
          </cell>
          <cell r="H158">
            <v>8.1</v>
          </cell>
          <cell r="P158">
            <v>0.59953911790850434</v>
          </cell>
          <cell r="S158">
            <v>62.25</v>
          </cell>
          <cell r="T158">
            <v>12</v>
          </cell>
        </row>
        <row r="159">
          <cell r="D159">
            <v>9</v>
          </cell>
          <cell r="E159">
            <v>7.4</v>
          </cell>
          <cell r="F159">
            <v>6.6</v>
          </cell>
          <cell r="G159">
            <v>5.7</v>
          </cell>
          <cell r="H159">
            <v>7</v>
          </cell>
          <cell r="P159">
            <v>-0.36123715342074547</v>
          </cell>
          <cell r="S159">
            <v>62.75</v>
          </cell>
          <cell r="T159">
            <v>12</v>
          </cell>
        </row>
        <row r="160">
          <cell r="D160">
            <v>13</v>
          </cell>
          <cell r="E160">
            <v>6.7</v>
          </cell>
          <cell r="F160">
            <v>3.6</v>
          </cell>
          <cell r="G160">
            <v>2.9</v>
          </cell>
          <cell r="H160">
            <v>3.2</v>
          </cell>
          <cell r="P160">
            <v>2.7474804961261867E-2</v>
          </cell>
          <cell r="S160">
            <v>63.25</v>
          </cell>
          <cell r="T160">
            <v>12</v>
          </cell>
        </row>
        <row r="161">
          <cell r="D161">
            <v>4</v>
          </cell>
          <cell r="E161">
            <v>9.6999999999999993</v>
          </cell>
          <cell r="F161">
            <v>6.5</v>
          </cell>
          <cell r="G161">
            <v>4.3</v>
          </cell>
          <cell r="H161">
            <v>5.9</v>
          </cell>
          <cell r="P161">
            <v>-0.3306928117583432</v>
          </cell>
          <cell r="S161">
            <v>63.75</v>
          </cell>
          <cell r="T161">
            <v>12</v>
          </cell>
        </row>
        <row r="162">
          <cell r="D162">
            <v>5</v>
          </cell>
          <cell r="E162">
            <v>6.7</v>
          </cell>
          <cell r="F162">
            <v>3.7</v>
          </cell>
          <cell r="G162">
            <v>3.7</v>
          </cell>
          <cell r="H162">
            <v>4.9000000000000004</v>
          </cell>
          <cell r="P162">
            <v>-0.28935229387517225</v>
          </cell>
          <cell r="S162">
            <v>64.25</v>
          </cell>
          <cell r="T162">
            <v>12</v>
          </cell>
        </row>
        <row r="163">
          <cell r="D163">
            <v>13</v>
          </cell>
          <cell r="E163">
            <v>7.5</v>
          </cell>
          <cell r="F163">
            <v>3.5</v>
          </cell>
          <cell r="G163">
            <v>3.4</v>
          </cell>
          <cell r="H163">
            <v>4.5</v>
          </cell>
          <cell r="P163">
            <v>-1.2959308652188639E-2</v>
          </cell>
          <cell r="S163">
            <v>64.75</v>
          </cell>
          <cell r="T163">
            <v>12</v>
          </cell>
        </row>
        <row r="164">
          <cell r="D164">
            <v>8</v>
          </cell>
          <cell r="E164">
            <v>6.4</v>
          </cell>
          <cell r="F164">
            <v>4.5</v>
          </cell>
          <cell r="G164">
            <v>4</v>
          </cell>
          <cell r="H164">
            <v>5.8</v>
          </cell>
          <cell r="P164">
            <v>-0.67766753140556801</v>
          </cell>
          <cell r="S164">
            <v>65.25</v>
          </cell>
          <cell r="T164">
            <v>12</v>
          </cell>
        </row>
        <row r="165">
          <cell r="D165">
            <v>11</v>
          </cell>
          <cell r="E165">
            <v>8.6999999999999993</v>
          </cell>
          <cell r="F165">
            <v>3.7</v>
          </cell>
          <cell r="G165">
            <v>5.5</v>
          </cell>
          <cell r="H165">
            <v>5.6</v>
          </cell>
          <cell r="P165">
            <v>-0.24039755638447602</v>
          </cell>
          <cell r="S165">
            <v>65.75</v>
          </cell>
          <cell r="T165">
            <v>12</v>
          </cell>
        </row>
        <row r="166">
          <cell r="D166">
            <v>13</v>
          </cell>
          <cell r="E166">
            <v>9.1</v>
          </cell>
          <cell r="F166">
            <v>6</v>
          </cell>
          <cell r="G166">
            <v>4.5</v>
          </cell>
          <cell r="H166">
            <v>6</v>
          </cell>
          <cell r="P166">
            <v>0.25677423230510321</v>
          </cell>
          <cell r="S166">
            <v>66.25</v>
          </cell>
          <cell r="T166">
            <v>12</v>
          </cell>
        </row>
        <row r="167">
          <cell r="D167">
            <v>9</v>
          </cell>
          <cell r="E167">
            <v>8</v>
          </cell>
          <cell r="F167">
            <v>2.5</v>
          </cell>
          <cell r="G167">
            <v>4.5999999999999996</v>
          </cell>
          <cell r="H167">
            <v>6.9</v>
          </cell>
          <cell r="P167">
            <v>1.0739931207022586</v>
          </cell>
          <cell r="S167">
            <v>66.75</v>
          </cell>
          <cell r="T167">
            <v>12</v>
          </cell>
        </row>
        <row r="168">
          <cell r="D168">
            <v>9</v>
          </cell>
          <cell r="E168">
            <v>6.2</v>
          </cell>
          <cell r="F168">
            <v>4.8</v>
          </cell>
          <cell r="G168">
            <v>4.3</v>
          </cell>
          <cell r="H168">
            <v>4.8</v>
          </cell>
          <cell r="P168">
            <v>-6.1333640937760947E-2</v>
          </cell>
          <cell r="S168">
            <v>67.25</v>
          </cell>
          <cell r="T168">
            <v>12</v>
          </cell>
        </row>
        <row r="169">
          <cell r="D169">
            <v>11</v>
          </cell>
          <cell r="E169">
            <v>9</v>
          </cell>
          <cell r="F169">
            <v>5.6</v>
          </cell>
          <cell r="G169">
            <v>3.3</v>
          </cell>
          <cell r="H169">
            <v>4.2</v>
          </cell>
          <cell r="P169">
            <v>0.71568968756248452</v>
          </cell>
          <cell r="S169">
            <v>67.75</v>
          </cell>
          <cell r="T169">
            <v>12.149999999999999</v>
          </cell>
        </row>
        <row r="170">
          <cell r="D170">
            <v>14</v>
          </cell>
          <cell r="E170">
            <v>7.7</v>
          </cell>
          <cell r="F170">
            <v>4.7</v>
          </cell>
          <cell r="G170">
            <v>4</v>
          </cell>
          <cell r="H170">
            <v>4.7</v>
          </cell>
          <cell r="P170">
            <v>0.223813104042204</v>
          </cell>
          <cell r="S170">
            <v>68.25</v>
          </cell>
          <cell r="T170">
            <v>12.149999999999999</v>
          </cell>
        </row>
        <row r="171">
          <cell r="D171">
            <v>13</v>
          </cell>
          <cell r="E171">
            <v>6.5</v>
          </cell>
          <cell r="F171">
            <v>5.8</v>
          </cell>
          <cell r="G171">
            <v>4.5999999999999996</v>
          </cell>
          <cell r="H171">
            <v>6.6</v>
          </cell>
          <cell r="P171">
            <v>-3.5149205050560184E-2</v>
          </cell>
          <cell r="S171">
            <v>68.75</v>
          </cell>
          <cell r="T171">
            <v>12.149999999999999</v>
          </cell>
        </row>
        <row r="172">
          <cell r="D172">
            <v>7</v>
          </cell>
          <cell r="E172">
            <v>7.1</v>
          </cell>
          <cell r="F172">
            <v>4.2</v>
          </cell>
          <cell r="G172">
            <v>2</v>
          </cell>
          <cell r="H172">
            <v>2.6</v>
          </cell>
          <cell r="P172">
            <v>-0.44855171152383733</v>
          </cell>
          <cell r="S172">
            <v>69.25</v>
          </cell>
          <cell r="T172">
            <v>12.149999999999999</v>
          </cell>
        </row>
        <row r="173">
          <cell r="D173">
            <v>2</v>
          </cell>
          <cell r="E173">
            <v>6.7</v>
          </cell>
          <cell r="F173">
            <v>3.2</v>
          </cell>
          <cell r="G173">
            <v>3.8</v>
          </cell>
          <cell r="H173">
            <v>5.5</v>
          </cell>
          <cell r="P173">
            <v>-0.73287056788724314</v>
          </cell>
          <cell r="S173">
            <v>69.75</v>
          </cell>
          <cell r="T173">
            <v>12.149999999999999</v>
          </cell>
        </row>
        <row r="174">
          <cell r="D174">
            <v>9</v>
          </cell>
          <cell r="E174">
            <v>6.4</v>
          </cell>
          <cell r="F174">
            <v>5.0999999999999996</v>
          </cell>
          <cell r="G174">
            <v>4.7</v>
          </cell>
          <cell r="H174">
            <v>5.3</v>
          </cell>
          <cell r="P174">
            <v>0.27296260153099894</v>
          </cell>
          <cell r="S174">
            <v>70.25</v>
          </cell>
          <cell r="T174">
            <v>12.149999999999999</v>
          </cell>
        </row>
        <row r="175">
          <cell r="D175">
            <v>12</v>
          </cell>
          <cell r="E175">
            <v>8.1999999999999993</v>
          </cell>
          <cell r="F175">
            <v>3.6</v>
          </cell>
          <cell r="G175">
            <v>4.7</v>
          </cell>
          <cell r="H175">
            <v>6.2</v>
          </cell>
          <cell r="P175">
            <v>0.37134253360721026</v>
          </cell>
          <cell r="S175">
            <v>70.75</v>
          </cell>
          <cell r="T175">
            <v>12.149999999999999</v>
          </cell>
        </row>
        <row r="176">
          <cell r="D176">
            <v>5</v>
          </cell>
          <cell r="E176">
            <v>5.9</v>
          </cell>
          <cell r="F176">
            <v>5.6</v>
          </cell>
          <cell r="G176">
            <v>5.2</v>
          </cell>
          <cell r="H176">
            <v>5.9</v>
          </cell>
          <cell r="P176">
            <v>-8.4362403872365377E-2</v>
          </cell>
          <cell r="S176">
            <v>71.25</v>
          </cell>
          <cell r="T176">
            <v>12.149999999999999</v>
          </cell>
        </row>
        <row r="177">
          <cell r="D177">
            <v>8</v>
          </cell>
          <cell r="E177">
            <v>5.9</v>
          </cell>
          <cell r="F177">
            <v>5.5</v>
          </cell>
          <cell r="G177">
            <v>6</v>
          </cell>
          <cell r="H177">
            <v>6</v>
          </cell>
          <cell r="P177">
            <v>0.13225590784435326</v>
          </cell>
          <cell r="S177">
            <v>71.75</v>
          </cell>
          <cell r="T177">
            <v>12.149999999999999</v>
          </cell>
        </row>
        <row r="178">
          <cell r="D178">
            <v>3</v>
          </cell>
          <cell r="E178">
            <v>6.4</v>
          </cell>
          <cell r="F178">
            <v>3.3</v>
          </cell>
          <cell r="G178">
            <v>3.6</v>
          </cell>
          <cell r="H178">
            <v>4</v>
          </cell>
          <cell r="P178">
            <v>0.67040679626937738</v>
          </cell>
          <cell r="S178">
            <v>72.25</v>
          </cell>
          <cell r="T178">
            <v>12.149999999999999</v>
          </cell>
        </row>
        <row r="179">
          <cell r="D179">
            <v>9</v>
          </cell>
          <cell r="E179">
            <v>6.7</v>
          </cell>
          <cell r="F179">
            <v>4</v>
          </cell>
          <cell r="G179">
            <v>3.8</v>
          </cell>
          <cell r="H179">
            <v>4.3</v>
          </cell>
          <cell r="P179">
            <v>0.55747643093866017</v>
          </cell>
          <cell r="S179">
            <v>72.75</v>
          </cell>
          <cell r="T179">
            <v>12.299999999999999</v>
          </cell>
        </row>
        <row r="180">
          <cell r="D180">
            <v>4</v>
          </cell>
          <cell r="E180">
            <v>5</v>
          </cell>
          <cell r="F180">
            <v>3.6</v>
          </cell>
          <cell r="G180">
            <v>2.4</v>
          </cell>
          <cell r="H180">
            <v>3</v>
          </cell>
          <cell r="P180">
            <v>0.16252087166062701</v>
          </cell>
          <cell r="S180">
            <v>73.25</v>
          </cell>
          <cell r="T180">
            <v>12.299999999999999</v>
          </cell>
        </row>
        <row r="181">
          <cell r="D181">
            <v>5</v>
          </cell>
          <cell r="E181">
            <v>9.6</v>
          </cell>
          <cell r="F181">
            <v>7.2</v>
          </cell>
          <cell r="G181">
            <v>4</v>
          </cell>
          <cell r="H181">
            <v>6.1</v>
          </cell>
          <cell r="P181">
            <v>-0.55347731288289381</v>
          </cell>
          <cell r="S181">
            <v>73.75</v>
          </cell>
          <cell r="T181">
            <v>12.299999999999999</v>
          </cell>
        </row>
        <row r="182">
          <cell r="D182">
            <v>14</v>
          </cell>
          <cell r="E182">
            <v>8</v>
          </cell>
          <cell r="F182">
            <v>4.8</v>
          </cell>
          <cell r="G182">
            <v>4.9000000000000004</v>
          </cell>
          <cell r="H182">
            <v>5.8</v>
          </cell>
          <cell r="P182">
            <v>0.39097126015135508</v>
          </cell>
          <cell r="S182">
            <v>74.25</v>
          </cell>
          <cell r="T182">
            <v>12.299999999999999</v>
          </cell>
        </row>
        <row r="183">
          <cell r="D183">
            <v>5</v>
          </cell>
          <cell r="E183">
            <v>9.4</v>
          </cell>
          <cell r="F183">
            <v>4</v>
          </cell>
          <cell r="G183">
            <v>5.8</v>
          </cell>
          <cell r="H183">
            <v>7</v>
          </cell>
          <cell r="P183">
            <v>0.21887350672029093</v>
          </cell>
          <cell r="S183">
            <v>74.75</v>
          </cell>
          <cell r="T183">
            <v>12.299999999999999</v>
          </cell>
        </row>
        <row r="184">
          <cell r="D184">
            <v>10</v>
          </cell>
          <cell r="E184">
            <v>8.6999999999999993</v>
          </cell>
          <cell r="F184">
            <v>4.7</v>
          </cell>
          <cell r="G184">
            <v>3.8</v>
          </cell>
          <cell r="H184">
            <v>4.8</v>
          </cell>
          <cell r="P184">
            <v>-0.25137381787932433</v>
          </cell>
          <cell r="S184">
            <v>75.25</v>
          </cell>
          <cell r="T184">
            <v>12.299999999999999</v>
          </cell>
        </row>
        <row r="185">
          <cell r="D185">
            <v>15</v>
          </cell>
          <cell r="E185">
            <v>6.3</v>
          </cell>
          <cell r="F185">
            <v>4.5</v>
          </cell>
          <cell r="G185">
            <v>4.8</v>
          </cell>
          <cell r="H185">
            <v>6.9</v>
          </cell>
          <cell r="P185">
            <v>-0.2242152003235951</v>
          </cell>
          <cell r="S185">
            <v>75.75</v>
          </cell>
          <cell r="T185">
            <v>12.299999999999999</v>
          </cell>
        </row>
        <row r="186">
          <cell r="D186">
            <v>6</v>
          </cell>
          <cell r="E186">
            <v>8.1</v>
          </cell>
          <cell r="F186">
            <v>2.5</v>
          </cell>
          <cell r="G186">
            <v>2.6</v>
          </cell>
          <cell r="H186">
            <v>3.9</v>
          </cell>
          <cell r="P186">
            <v>0.96352576793644218</v>
          </cell>
          <cell r="S186">
            <v>76.25</v>
          </cell>
          <cell r="T186">
            <v>12.299999999999999</v>
          </cell>
        </row>
        <row r="187">
          <cell r="D187">
            <v>7</v>
          </cell>
          <cell r="E187">
            <v>9.9</v>
          </cell>
          <cell r="F187">
            <v>5.7</v>
          </cell>
          <cell r="G187">
            <v>3.8</v>
          </cell>
          <cell r="H187">
            <v>5.4</v>
          </cell>
          <cell r="P187">
            <v>-0.22183138985434248</v>
          </cell>
          <cell r="S187">
            <v>76.75</v>
          </cell>
          <cell r="T187">
            <v>12.299999999999999</v>
          </cell>
        </row>
        <row r="188">
          <cell r="D188">
            <v>13</v>
          </cell>
          <cell r="E188">
            <v>7.8</v>
          </cell>
          <cell r="F188">
            <v>4.9000000000000004</v>
          </cell>
          <cell r="G188">
            <v>4.0999999999999996</v>
          </cell>
          <cell r="H188">
            <v>5.7</v>
          </cell>
          <cell r="P188">
            <v>1.3792041052369743</v>
          </cell>
          <cell r="S188">
            <v>77.25</v>
          </cell>
          <cell r="T188">
            <v>12.299999999999999</v>
          </cell>
        </row>
        <row r="189">
          <cell r="D189">
            <v>8</v>
          </cell>
          <cell r="E189">
            <v>9.9</v>
          </cell>
          <cell r="F189">
            <v>4.5</v>
          </cell>
          <cell r="G189">
            <v>3.2</v>
          </cell>
          <cell r="H189">
            <v>4.8</v>
          </cell>
          <cell r="P189">
            <v>0.36625828655922099</v>
          </cell>
          <cell r="S189">
            <v>77.75</v>
          </cell>
          <cell r="T189">
            <v>12.299999999999999</v>
          </cell>
        </row>
        <row r="190">
          <cell r="D190">
            <v>10</v>
          </cell>
          <cell r="E190">
            <v>6.6</v>
          </cell>
          <cell r="F190">
            <v>3.8</v>
          </cell>
          <cell r="G190">
            <v>4.3</v>
          </cell>
          <cell r="H190">
            <v>6.3</v>
          </cell>
          <cell r="P190">
            <v>0.3450030365056822</v>
          </cell>
          <cell r="S190">
            <v>78.25</v>
          </cell>
          <cell r="T190">
            <v>12.600000000000001</v>
          </cell>
        </row>
        <row r="191">
          <cell r="D191">
            <v>10</v>
          </cell>
          <cell r="E191">
            <v>9.3000000000000007</v>
          </cell>
          <cell r="F191">
            <v>5.0999999999999996</v>
          </cell>
          <cell r="G191">
            <v>4.5999999999999996</v>
          </cell>
          <cell r="H191">
            <v>6.8</v>
          </cell>
          <cell r="P191">
            <v>-0.17000251263145216</v>
          </cell>
          <cell r="S191">
            <v>78.75</v>
          </cell>
          <cell r="T191">
            <v>12.600000000000001</v>
          </cell>
        </row>
        <row r="192">
          <cell r="D192">
            <v>3</v>
          </cell>
          <cell r="E192">
            <v>8.6999999999999993</v>
          </cell>
          <cell r="F192">
            <v>3.2</v>
          </cell>
          <cell r="G192">
            <v>3.1</v>
          </cell>
          <cell r="H192">
            <v>4.3</v>
          </cell>
          <cell r="P192">
            <v>-0.12156604349036293</v>
          </cell>
          <cell r="S192">
            <v>79.25</v>
          </cell>
          <cell r="T192">
            <v>12.600000000000001</v>
          </cell>
        </row>
        <row r="193">
          <cell r="D193">
            <v>12</v>
          </cell>
          <cell r="E193">
            <v>9.6999999999999993</v>
          </cell>
          <cell r="F193">
            <v>6.5</v>
          </cell>
          <cell r="G193">
            <v>4.9000000000000004</v>
          </cell>
          <cell r="H193">
            <v>5.8</v>
          </cell>
          <cell r="P193">
            <v>-0.2075264550574687</v>
          </cell>
          <cell r="S193">
            <v>79.75</v>
          </cell>
          <cell r="T193">
            <v>12.600000000000001</v>
          </cell>
        </row>
        <row r="194">
          <cell r="D194">
            <v>8</v>
          </cell>
          <cell r="E194">
            <v>6.5</v>
          </cell>
          <cell r="F194">
            <v>2.8</v>
          </cell>
          <cell r="G194">
            <v>3.6</v>
          </cell>
          <cell r="H194">
            <v>4.0999999999999996</v>
          </cell>
          <cell r="P194">
            <v>-1.2369124875261139</v>
          </cell>
          <cell r="S194">
            <v>80.25</v>
          </cell>
          <cell r="T194">
            <v>12.600000000000001</v>
          </cell>
        </row>
        <row r="195">
          <cell r="D195">
            <v>14</v>
          </cell>
          <cell r="E195">
            <v>9.1999999999999993</v>
          </cell>
          <cell r="F195">
            <v>5</v>
          </cell>
          <cell r="G195">
            <v>5.0999999999999996</v>
          </cell>
          <cell r="H195">
            <v>5.2</v>
          </cell>
          <cell r="P195">
            <v>-0.65435332089577081</v>
          </cell>
          <cell r="S195">
            <v>80.75</v>
          </cell>
          <cell r="T195">
            <v>12.600000000000001</v>
          </cell>
        </row>
        <row r="196">
          <cell r="D196">
            <v>5</v>
          </cell>
          <cell r="E196">
            <v>9.4</v>
          </cell>
          <cell r="F196">
            <v>5.3</v>
          </cell>
          <cell r="G196">
            <v>4.3</v>
          </cell>
          <cell r="H196">
            <v>6.2</v>
          </cell>
          <cell r="P196">
            <v>0.11351710608843035</v>
          </cell>
          <cell r="S196">
            <v>81.25</v>
          </cell>
          <cell r="T196">
            <v>12.600000000000001</v>
          </cell>
        </row>
        <row r="197">
          <cell r="D197">
            <v>10</v>
          </cell>
          <cell r="E197">
            <v>6.7</v>
          </cell>
          <cell r="F197">
            <v>3.6</v>
          </cell>
          <cell r="G197">
            <v>4</v>
          </cell>
          <cell r="H197">
            <v>4.2</v>
          </cell>
          <cell r="P197">
            <v>-0.37939665463047056</v>
          </cell>
          <cell r="S197">
            <v>81.75</v>
          </cell>
          <cell r="T197">
            <v>12.600000000000001</v>
          </cell>
        </row>
        <row r="198">
          <cell r="D198">
            <v>14</v>
          </cell>
          <cell r="E198">
            <v>8.4</v>
          </cell>
          <cell r="F198">
            <v>5.3</v>
          </cell>
          <cell r="G198">
            <v>4</v>
          </cell>
          <cell r="H198">
            <v>4.9000000000000004</v>
          </cell>
          <cell r="P198">
            <v>0.53028132611761691</v>
          </cell>
          <cell r="S198">
            <v>82.25</v>
          </cell>
          <cell r="T198">
            <v>12.600000000000001</v>
          </cell>
        </row>
        <row r="199">
          <cell r="D199">
            <v>13</v>
          </cell>
          <cell r="E199">
            <v>9.9</v>
          </cell>
          <cell r="F199">
            <v>5.2</v>
          </cell>
          <cell r="G199">
            <v>4.5</v>
          </cell>
          <cell r="H199">
            <v>6.1</v>
          </cell>
          <cell r="P199">
            <v>-0.27498652603837215</v>
          </cell>
          <cell r="S199">
            <v>82.75</v>
          </cell>
          <cell r="T199">
            <v>12.600000000000001</v>
          </cell>
        </row>
        <row r="200">
          <cell r="D200">
            <v>13</v>
          </cell>
          <cell r="E200">
            <v>8.4</v>
          </cell>
          <cell r="F200">
            <v>5.3</v>
          </cell>
          <cell r="G200">
            <v>2.7</v>
          </cell>
          <cell r="H200">
            <v>5</v>
          </cell>
          <cell r="P200">
            <v>-0.31028282518400196</v>
          </cell>
          <cell r="S200">
            <v>83.25</v>
          </cell>
          <cell r="T200">
            <v>12.600000000000001</v>
          </cell>
        </row>
        <row r="201">
          <cell r="D201">
            <v>6</v>
          </cell>
          <cell r="E201">
            <v>8</v>
          </cell>
          <cell r="F201">
            <v>2.5</v>
          </cell>
          <cell r="G201">
            <v>4.3</v>
          </cell>
          <cell r="H201">
            <v>6.5</v>
          </cell>
          <cell r="P201">
            <v>-0.65293799679909625</v>
          </cell>
          <cell r="S201">
            <v>83.75</v>
          </cell>
          <cell r="T201">
            <v>12.75</v>
          </cell>
        </row>
        <row r="202">
          <cell r="D202">
            <v>14</v>
          </cell>
          <cell r="E202">
            <v>9.9</v>
          </cell>
          <cell r="F202">
            <v>5.7</v>
          </cell>
          <cell r="G202">
            <v>4.0999999999999996</v>
          </cell>
          <cell r="H202">
            <v>4.0999999999999996</v>
          </cell>
          <cell r="P202">
            <v>-0.68115164597455369</v>
          </cell>
          <cell r="S202">
            <v>84.25</v>
          </cell>
          <cell r="T202">
            <v>12.75</v>
          </cell>
        </row>
        <row r="203">
          <cell r="D203">
            <v>12</v>
          </cell>
          <cell r="E203">
            <v>5.7</v>
          </cell>
          <cell r="F203">
            <v>5.3</v>
          </cell>
          <cell r="G203">
            <v>4.7</v>
          </cell>
          <cell r="H203">
            <v>6.7</v>
          </cell>
          <cell r="P203">
            <v>0.42786625981810289</v>
          </cell>
          <cell r="S203">
            <v>84.75</v>
          </cell>
          <cell r="T203">
            <v>12.75</v>
          </cell>
        </row>
        <row r="204">
          <cell r="P204">
            <v>0.66007064085130551</v>
          </cell>
          <cell r="S204">
            <v>85.25</v>
          </cell>
          <cell r="T204">
            <v>12.75</v>
          </cell>
        </row>
        <row r="205">
          <cell r="P205">
            <v>-0.16794782568630851</v>
          </cell>
          <cell r="S205">
            <v>85.75</v>
          </cell>
          <cell r="T205">
            <v>12.899999999999999</v>
          </cell>
        </row>
        <row r="206">
          <cell r="P206">
            <v>0.21287324870768032</v>
          </cell>
          <cell r="S206">
            <v>86.25</v>
          </cell>
          <cell r="T206">
            <v>12.899999999999999</v>
          </cell>
        </row>
        <row r="207">
          <cell r="P207">
            <v>1.5375537523527214</v>
          </cell>
          <cell r="S207">
            <v>86.75</v>
          </cell>
          <cell r="T207">
            <v>12.899999999999999</v>
          </cell>
        </row>
        <row r="208">
          <cell r="P208">
            <v>-0.73279573521804586</v>
          </cell>
          <cell r="S208">
            <v>87.25</v>
          </cell>
          <cell r="T208">
            <v>12.899999999999999</v>
          </cell>
        </row>
        <row r="209">
          <cell r="P209">
            <v>0.45712308780927735</v>
          </cell>
          <cell r="S209">
            <v>87.75</v>
          </cell>
          <cell r="T209">
            <v>13.200000000000001</v>
          </cell>
        </row>
        <row r="210">
          <cell r="P210">
            <v>-0.44120596927323774</v>
          </cell>
          <cell r="S210">
            <v>88.25</v>
          </cell>
          <cell r="T210">
            <v>13.200000000000001</v>
          </cell>
        </row>
        <row r="211">
          <cell r="P211">
            <v>-1.1580895372950497</v>
          </cell>
          <cell r="S211">
            <v>88.75</v>
          </cell>
          <cell r="T211">
            <v>13.200000000000001</v>
          </cell>
        </row>
        <row r="212">
          <cell r="P212">
            <v>6.8311119228267714E-2</v>
          </cell>
          <cell r="S212">
            <v>89.25</v>
          </cell>
          <cell r="T212">
            <v>13.200000000000001</v>
          </cell>
        </row>
        <row r="213">
          <cell r="P213">
            <v>0.57535854299396938</v>
          </cell>
          <cell r="S213">
            <v>89.75</v>
          </cell>
          <cell r="T213">
            <v>13.200000000000001</v>
          </cell>
        </row>
        <row r="214">
          <cell r="P214">
            <v>0.80987789188383985</v>
          </cell>
          <cell r="S214">
            <v>90.25</v>
          </cell>
          <cell r="T214">
            <v>13.200000000000001</v>
          </cell>
        </row>
        <row r="215">
          <cell r="P215">
            <v>-0.57657533547691564</v>
          </cell>
          <cell r="S215">
            <v>90.75</v>
          </cell>
          <cell r="T215">
            <v>13.350000000000001</v>
          </cell>
        </row>
        <row r="216">
          <cell r="P216">
            <v>0.53310498694668418</v>
          </cell>
          <cell r="S216">
            <v>91.25</v>
          </cell>
          <cell r="T216">
            <v>13.350000000000001</v>
          </cell>
        </row>
        <row r="217">
          <cell r="P217">
            <v>0.54037232539989688</v>
          </cell>
          <cell r="S217">
            <v>91.75</v>
          </cell>
          <cell r="T217">
            <v>13.350000000000001</v>
          </cell>
        </row>
        <row r="218">
          <cell r="P218">
            <v>-0.88401400019031584</v>
          </cell>
          <cell r="S218">
            <v>92.25</v>
          </cell>
          <cell r="T218">
            <v>13.350000000000001</v>
          </cell>
        </row>
        <row r="219">
          <cell r="P219">
            <v>1.2109726316722718</v>
          </cell>
          <cell r="S219">
            <v>92.75</v>
          </cell>
          <cell r="T219">
            <v>13.5</v>
          </cell>
        </row>
        <row r="220">
          <cell r="P220">
            <v>-0.58525791883928946</v>
          </cell>
          <cell r="S220">
            <v>93.25</v>
          </cell>
          <cell r="T220">
            <v>13.5</v>
          </cell>
        </row>
        <row r="221">
          <cell r="P221">
            <v>-1.3566631529817617</v>
          </cell>
          <cell r="S221">
            <v>93.75</v>
          </cell>
          <cell r="T221">
            <v>13.5</v>
          </cell>
        </row>
        <row r="222">
          <cell r="P222">
            <v>0.15150672449540892</v>
          </cell>
          <cell r="S222">
            <v>94.25</v>
          </cell>
          <cell r="T222">
            <v>13.5</v>
          </cell>
        </row>
        <row r="223">
          <cell r="P223">
            <v>-1.2870393319577076</v>
          </cell>
          <cell r="S223">
            <v>94.75</v>
          </cell>
          <cell r="T223">
            <v>13.5</v>
          </cell>
        </row>
        <row r="224">
          <cell r="P224">
            <v>-0.71215760092046132</v>
          </cell>
          <cell r="S224">
            <v>95.25</v>
          </cell>
          <cell r="T224">
            <v>13.5</v>
          </cell>
        </row>
        <row r="225">
          <cell r="P225">
            <v>-1.5872117601713498</v>
          </cell>
          <cell r="S225">
            <v>95.75</v>
          </cell>
          <cell r="T225">
            <v>13.950000000000001</v>
          </cell>
        </row>
        <row r="226">
          <cell r="P226">
            <v>-0.39318552725711697</v>
          </cell>
          <cell r="S226">
            <v>96.25</v>
          </cell>
          <cell r="T226">
            <v>13.950000000000001</v>
          </cell>
        </row>
        <row r="227">
          <cell r="P227">
            <v>0.37737176258526262</v>
          </cell>
          <cell r="S227">
            <v>96.75</v>
          </cell>
          <cell r="T227">
            <v>13.950000000000001</v>
          </cell>
        </row>
        <row r="228">
          <cell r="P228">
            <v>-0.43367089850280038</v>
          </cell>
          <cell r="S228">
            <v>97.25</v>
          </cell>
          <cell r="T228">
            <v>14.100000000000001</v>
          </cell>
        </row>
        <row r="229">
          <cell r="P229">
            <v>-0.16798801986185907</v>
          </cell>
          <cell r="S229">
            <v>97.75</v>
          </cell>
          <cell r="T229">
            <v>14.100000000000001</v>
          </cell>
        </row>
        <row r="230">
          <cell r="P230">
            <v>0.69039971268701272</v>
          </cell>
          <cell r="S230">
            <v>98.25</v>
          </cell>
          <cell r="T230">
            <v>14.25</v>
          </cell>
        </row>
        <row r="231">
          <cell r="P231">
            <v>-0.99113847898104623</v>
          </cell>
          <cell r="S231">
            <v>98.75</v>
          </cell>
          <cell r="T231">
            <v>14.700000000000001</v>
          </cell>
        </row>
        <row r="232">
          <cell r="P232">
            <v>-0.71669533941669172</v>
          </cell>
          <cell r="S232">
            <v>99.25</v>
          </cell>
          <cell r="T232">
            <v>14.850000000000001</v>
          </cell>
        </row>
        <row r="233">
          <cell r="P233">
            <v>1.5160709470926026</v>
          </cell>
          <cell r="S233">
            <v>99.75</v>
          </cell>
          <cell r="T233">
            <v>14.850000000000001</v>
          </cell>
        </row>
      </sheetData>
      <sheetData sheetId="7" refreshError="1"/>
      <sheetData sheetId="8" refreshError="1"/>
      <sheetData sheetId="9" refreshError="1"/>
      <sheetData sheetId="1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fig"/>
      <sheetName val="Wilcoxon Table"/>
      <sheetName val="Mann Table"/>
      <sheetName val="Runs Table"/>
      <sheetName val="KS Table"/>
      <sheetName val="KS2 Table"/>
      <sheetName val="Lil Table"/>
      <sheetName val="AD Table"/>
      <sheetName val="AD2 Table"/>
      <sheetName val="SW Table"/>
      <sheetName val="Stud. Q Table"/>
      <sheetName val="Stud. Q Table 2"/>
      <sheetName val="Sp Rho Table"/>
      <sheetName val="Ken Tau Table"/>
      <sheetName val="Durbin Table"/>
      <sheetName val="Dunnett Table"/>
      <sheetName val="Dunnett 1"/>
      <sheetName val="Kendall Tc"/>
      <sheetName val="Kendall u"/>
      <sheetName val="Page Table"/>
      <sheetName val="Prime"/>
      <sheetName val="MSSD"/>
      <sheetName val="Dict"/>
      <sheetName val="ADict"/>
      <sheetName val="L4 2"/>
      <sheetName val="L8 2"/>
      <sheetName val="L8 42"/>
      <sheetName val="L9 3"/>
      <sheetName val="L12 2"/>
      <sheetName val="L16 2"/>
      <sheetName val="L16 4"/>
      <sheetName val="L16 42a"/>
      <sheetName val="L18 23"/>
      <sheetName val="L18 63"/>
      <sheetName val="L25 5"/>
      <sheetName val="L27 3"/>
      <sheetName val="L32 2"/>
      <sheetName val="L32 24"/>
      <sheetName val="L36 23a"/>
      <sheetName val="L36 23b"/>
      <sheetName val="L50 25"/>
      <sheetName val="L54 23"/>
      <sheetName val="L64 4"/>
      <sheetName val="T2"/>
      <sheetName val="T3"/>
      <sheetName val="T4"/>
      <sheetName val="XRealStats"/>
    </sheetNames>
    <definedNames>
      <definedName name="LogitAUC"/>
      <definedName name="LogitCoeff"/>
      <definedName name="LogitConverge"/>
      <definedName name="LogitCorrect"/>
      <definedName name="LogitCov"/>
      <definedName name="LogitLL"/>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Set>
  </externalBook>
</externalLink>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9CF30BF-4B34-974A-BD3B-389E005D792D}" name="Table1" displayName="Table1" ref="A3:H203" totalsRowShown="0" headerRowDxfId="20" dataDxfId="19">
  <autoFilter ref="A3:H203" xr:uid="{19CF30BF-4B34-974A-BD3B-389E005D792D}"/>
  <tableColumns count="8">
    <tableColumn id="1" xr3:uid="{BE7B95F3-19C0-7E4B-92B0-5891146A8357}" name="Loyalty" dataDxfId="18"/>
    <tableColumn id="2" xr3:uid="{91772E1E-43B7-014D-9B01-26F5E1FEC20B}" name="Dist_Channel" dataDxfId="17"/>
    <tableColumn id="3" xr3:uid="{C062B79C-6795-0040-A371-215AA0AA2639}" name="Quality" dataDxfId="16"/>
    <tableColumn id="4" xr3:uid="{887A2FE1-8D0A-6F4F-953F-3D9C0B95F06C}" name="SM_Presence" dataDxfId="15"/>
    <tableColumn id="5" xr3:uid="{F21254C7-D081-1C41-A34F-C03931E98B25}" name="Brand_Image" dataDxfId="14"/>
    <tableColumn id="6" xr3:uid="{2C652227-E279-B14E-B5B5-AEAAB8804B65}" name="Order_Fulfillment" dataDxfId="13"/>
    <tableColumn id="7" xr3:uid="{CB42CF76-4A58-DB42-B4BB-660D4EFFEC3A}" name="Shipping_Cost" dataDxfId="12"/>
    <tableColumn id="8" xr3:uid="{0D5A934F-B790-714B-8391-700D18981FAF}" name="Order_Qty" dataDxfId="11"/>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78FC885-A101-8140-9EB5-0EDEA550FF42}" name="Table2" displayName="Table2" ref="A1:D201" totalsRowShown="0" headerRowDxfId="10" dataDxfId="9">
  <autoFilter ref="A1:D201" xr:uid="{E78FC885-A101-8140-9EB5-0EDEA550FF42}"/>
  <tableColumns count="4">
    <tableColumn id="1" xr3:uid="{F48E0974-5A87-8B48-95CA-689EF0061CA7}" name="Quality" dataDxfId="8"/>
    <tableColumn id="2" xr3:uid="{49C1BB03-D238-F34B-A825-01FDAC58EB5E}" name="Brand_Image" dataDxfId="7"/>
    <tableColumn id="3" xr3:uid="{346D159E-F1CD-9F4D-A367-309940AB8A12}" name="Quality_Brand_Interaction">
      <calculatedColumnFormula>A2*B2</calculatedColumnFormula>
    </tableColumn>
    <tableColumn id="4" xr3:uid="{6BEF5B66-8E20-8C45-8CAF-BE5851ED6D56}" name="Order_Qty" dataDxfId="6"/>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AF89F15-26D9-C344-8C5D-7A8F12D72D29}" name="Table15" displayName="Table15" ref="A1:D201" totalsRowShown="0" headerRowDxfId="5" dataDxfId="4">
  <autoFilter ref="A1:D201" xr:uid="{E8F80B8F-6B86-AF42-84B9-53BC82BD7570}"/>
  <tableColumns count="4">
    <tableColumn id="1" xr3:uid="{D6C6DD83-2305-CF48-8D78-BAA032E05EBD}" name="Dist_Channel" dataDxfId="3"/>
    <tableColumn id="2" xr3:uid="{B004E989-BB5D-3349-8295-5ED6EBD980A6}" name="Quality" dataDxfId="2"/>
    <tableColumn id="3" xr3:uid="{A2757F90-3F70-D34D-A0E5-44D1C359AEEB}" name="Brand_Image" dataDxfId="1"/>
    <tableColumn id="4" xr3:uid="{8AA2F293-548B-E742-8F82-FBFDEAE4E529}" name="Recommend" dataDxfId="0"/>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5.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94D165-3EDE-4D3D-A282-A719F366FE88}">
  <sheetPr>
    <tabColor rgb="FFFF0000"/>
  </sheetPr>
  <dimension ref="A1:B2"/>
  <sheetViews>
    <sheetView workbookViewId="0">
      <selection activeCell="H12" sqref="H12"/>
    </sheetView>
  </sheetViews>
  <sheetFormatPr defaultColWidth="9.16796875" defaultRowHeight="15" x14ac:dyDescent="0.2"/>
  <cols>
    <col min="1" max="16384" width="9.16796875" style="13"/>
  </cols>
  <sheetData>
    <row r="1" spans="1:2" ht="18.75" x14ac:dyDescent="0.25">
      <c r="B1" s="14" t="s">
        <v>286</v>
      </c>
    </row>
    <row r="2" spans="1:2" ht="21" x14ac:dyDescent="0.2">
      <c r="A2" s="15" t="s">
        <v>279</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5"/>
  <sheetViews>
    <sheetView zoomScaleNormal="100" zoomScalePageLayoutView="120" workbookViewId="0">
      <selection activeCell="C38" sqref="C38"/>
    </sheetView>
  </sheetViews>
  <sheetFormatPr defaultColWidth="8.76171875" defaultRowHeight="14.25" x14ac:dyDescent="0.15"/>
  <cols>
    <col min="1" max="1" width="17.39453125" style="17" bestFit="1" customWidth="1"/>
    <col min="2" max="2" width="45.4453125" style="17" bestFit="1" customWidth="1"/>
    <col min="3" max="3" width="77.5390625" style="17" bestFit="1" customWidth="1"/>
    <col min="4" max="4" width="71.203125" style="17" bestFit="1" customWidth="1"/>
    <col min="5" max="16384" width="8.76171875" style="17"/>
  </cols>
  <sheetData>
    <row r="1" spans="1:4" ht="24.75" customHeight="1" thickBot="1" x14ac:dyDescent="0.2">
      <c r="A1" s="16" t="s">
        <v>15</v>
      </c>
      <c r="B1" s="16" t="s">
        <v>9</v>
      </c>
      <c r="C1" s="16" t="s">
        <v>10</v>
      </c>
      <c r="D1" s="16" t="s">
        <v>1</v>
      </c>
    </row>
    <row r="2" spans="1:4" ht="15" customHeight="1" thickTop="1" x14ac:dyDescent="0.15">
      <c r="A2" s="18" t="s">
        <v>0</v>
      </c>
      <c r="B2" s="18" t="s">
        <v>0</v>
      </c>
      <c r="C2" s="18" t="s">
        <v>11</v>
      </c>
      <c r="D2" s="18"/>
    </row>
    <row r="3" spans="1:4" ht="15" customHeight="1" x14ac:dyDescent="0.15">
      <c r="A3" s="19" t="s">
        <v>266</v>
      </c>
      <c r="B3" s="19" t="s">
        <v>287</v>
      </c>
      <c r="C3" s="19" t="s">
        <v>293</v>
      </c>
      <c r="D3" s="19" t="s">
        <v>276</v>
      </c>
    </row>
    <row r="4" spans="1:4" ht="15" customHeight="1" x14ac:dyDescent="0.15">
      <c r="A4" s="19" t="s">
        <v>51</v>
      </c>
      <c r="B4" s="19" t="s">
        <v>2</v>
      </c>
      <c r="C4" s="19" t="s">
        <v>298</v>
      </c>
      <c r="D4" s="19" t="s">
        <v>282</v>
      </c>
    </row>
    <row r="5" spans="1:4" ht="15" customHeight="1" x14ac:dyDescent="0.15">
      <c r="A5" s="19" t="s">
        <v>3</v>
      </c>
      <c r="B5" s="19" t="s">
        <v>3</v>
      </c>
      <c r="C5" s="19" t="s">
        <v>12</v>
      </c>
      <c r="D5" s="19" t="s">
        <v>281</v>
      </c>
    </row>
    <row r="6" spans="1:4" ht="15" customHeight="1" x14ac:dyDescent="0.15">
      <c r="A6" s="19" t="s">
        <v>52</v>
      </c>
      <c r="B6" s="19" t="s">
        <v>53</v>
      </c>
      <c r="C6" s="19" t="s">
        <v>299</v>
      </c>
      <c r="D6" s="19" t="s">
        <v>280</v>
      </c>
    </row>
    <row r="7" spans="1:4" ht="15" customHeight="1" x14ac:dyDescent="0.15">
      <c r="A7" s="27" t="s">
        <v>54</v>
      </c>
      <c r="B7" s="27" t="s">
        <v>55</v>
      </c>
      <c r="C7" s="27" t="s">
        <v>300</v>
      </c>
      <c r="D7" s="27" t="s">
        <v>56</v>
      </c>
    </row>
    <row r="8" spans="1:4" ht="15" customHeight="1" x14ac:dyDescent="0.15">
      <c r="A8" s="27" t="s">
        <v>57</v>
      </c>
      <c r="B8" s="27" t="s">
        <v>58</v>
      </c>
      <c r="C8" s="27" t="s">
        <v>288</v>
      </c>
      <c r="D8" s="27" t="s">
        <v>59</v>
      </c>
    </row>
    <row r="9" spans="1:4" ht="15" customHeight="1" x14ac:dyDescent="0.15">
      <c r="A9" s="27" t="s">
        <v>8</v>
      </c>
      <c r="B9" s="27" t="s">
        <v>4</v>
      </c>
      <c r="C9" s="27" t="s">
        <v>289</v>
      </c>
      <c r="D9" s="27" t="s">
        <v>14</v>
      </c>
    </row>
    <row r="10" spans="1:4" ht="15" customHeight="1" x14ac:dyDescent="0.15">
      <c r="A10" s="27" t="s">
        <v>60</v>
      </c>
      <c r="B10" s="27" t="s">
        <v>61</v>
      </c>
      <c r="C10" s="27" t="s">
        <v>290</v>
      </c>
      <c r="D10" s="27" t="s">
        <v>274</v>
      </c>
    </row>
    <row r="11" spans="1:4" ht="15" customHeight="1" x14ac:dyDescent="0.15">
      <c r="A11" s="27" t="s">
        <v>62</v>
      </c>
      <c r="B11" s="27" t="s">
        <v>5</v>
      </c>
      <c r="C11" s="27" t="s">
        <v>291</v>
      </c>
      <c r="D11" s="27" t="s">
        <v>14</v>
      </c>
    </row>
    <row r="12" spans="1:4" ht="15" customHeight="1" x14ac:dyDescent="0.15">
      <c r="A12" s="27" t="s">
        <v>267</v>
      </c>
      <c r="B12" s="27" t="s">
        <v>6</v>
      </c>
      <c r="C12" s="27" t="s">
        <v>13</v>
      </c>
      <c r="D12" s="27" t="s">
        <v>14</v>
      </c>
    </row>
    <row r="13" spans="1:4" ht="15" customHeight="1" x14ac:dyDescent="0.15">
      <c r="A13" s="27" t="s">
        <v>63</v>
      </c>
      <c r="B13" s="27" t="s">
        <v>7</v>
      </c>
      <c r="C13" s="27" t="s">
        <v>301</v>
      </c>
      <c r="D13" s="27" t="s">
        <v>64</v>
      </c>
    </row>
    <row r="14" spans="1:4" ht="15" customHeight="1" x14ac:dyDescent="0.15">
      <c r="A14" s="27" t="s">
        <v>271</v>
      </c>
      <c r="B14" s="27" t="s">
        <v>269</v>
      </c>
      <c r="C14" s="27" t="s">
        <v>302</v>
      </c>
      <c r="D14" s="27" t="s">
        <v>268</v>
      </c>
    </row>
    <row r="15" spans="1:4" ht="15" customHeight="1" x14ac:dyDescent="0.15">
      <c r="A15" s="27" t="s">
        <v>272</v>
      </c>
      <c r="B15" s="27" t="s">
        <v>270</v>
      </c>
      <c r="C15" s="27" t="s">
        <v>275</v>
      </c>
      <c r="D15" s="27" t="s">
        <v>273</v>
      </c>
    </row>
    <row r="16" spans="1:4" ht="15" customHeight="1" x14ac:dyDescent="0.15">
      <c r="A16" s="28" t="s">
        <v>277</v>
      </c>
      <c r="B16" s="28" t="s">
        <v>278</v>
      </c>
      <c r="C16" s="28" t="s">
        <v>294</v>
      </c>
      <c r="D16" s="28" t="s">
        <v>284</v>
      </c>
    </row>
    <row r="17" spans="1:4" ht="15" customHeight="1" thickBot="1" x14ac:dyDescent="0.2">
      <c r="A17" s="29" t="s">
        <v>50</v>
      </c>
      <c r="B17" s="29" t="s">
        <v>292</v>
      </c>
      <c r="C17" s="29" t="s">
        <v>303</v>
      </c>
      <c r="D17" s="29" t="s">
        <v>65</v>
      </c>
    </row>
    <row r="18" spans="1:4" ht="15" customHeight="1" thickTop="1" x14ac:dyDescent="0.2">
      <c r="A18" s="30" t="s">
        <v>21</v>
      </c>
      <c r="B18" s="30" t="s">
        <v>22</v>
      </c>
      <c r="C18" s="30" t="s">
        <v>25</v>
      </c>
      <c r="D18" s="31"/>
    </row>
    <row r="19" spans="1:4" ht="15" customHeight="1" x14ac:dyDescent="0.2">
      <c r="A19" s="30" t="s">
        <v>20</v>
      </c>
      <c r="B19" s="30" t="s">
        <v>23</v>
      </c>
      <c r="C19" s="30" t="s">
        <v>24</v>
      </c>
      <c r="D19" s="31"/>
    </row>
    <row r="20" spans="1:4" ht="15" customHeight="1" thickBot="1" x14ac:dyDescent="0.25">
      <c r="A20" s="32" t="s">
        <v>295</v>
      </c>
      <c r="B20" s="33" t="s">
        <v>296</v>
      </c>
      <c r="C20" s="34" t="s">
        <v>297</v>
      </c>
      <c r="D20" s="35" t="s">
        <v>283</v>
      </c>
    </row>
    <row r="21" spans="1:4" ht="15" thickTop="1" x14ac:dyDescent="0.15"/>
    <row r="25" spans="1:4" x14ac:dyDescent="0.15">
      <c r="C25" s="20"/>
    </row>
  </sheetData>
  <pageMargins left="0.7" right="0.7" top="0.75" bottom="0.75" header="0.3" footer="0.3"/>
  <pageSetup paperSize="9"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tint="-0.249977111117893"/>
  </sheetPr>
  <dimension ref="A1:P245"/>
  <sheetViews>
    <sheetView zoomScaleNormal="100" workbookViewId="0">
      <selection activeCell="I26" sqref="I26"/>
    </sheetView>
  </sheetViews>
  <sheetFormatPr defaultColWidth="9.16796875" defaultRowHeight="14.25" x14ac:dyDescent="0.15"/>
  <cols>
    <col min="1" max="1" width="15.5078125" style="17" bestFit="1" customWidth="1"/>
    <col min="2" max="2" width="8.4921875" style="17" bestFit="1" customWidth="1"/>
    <col min="3" max="3" width="12.13671875" style="17" bestFit="1" customWidth="1"/>
    <col min="4" max="4" width="8.22265625" style="17" bestFit="1" customWidth="1"/>
    <col min="5" max="5" width="14.83203125" style="17" bestFit="1" customWidth="1"/>
    <col min="6" max="6" width="8.22265625" style="17" bestFit="1" customWidth="1"/>
    <col min="7" max="7" width="15.5078125" style="17" bestFit="1" customWidth="1"/>
    <col min="8" max="8" width="7.68359375" style="17" bestFit="1" customWidth="1"/>
    <col min="9" max="9" width="14.83203125" style="17" bestFit="1" customWidth="1"/>
    <col min="10" max="10" width="15.640625" style="17" bestFit="1" customWidth="1"/>
    <col min="11" max="11" width="19.1484375" style="17" bestFit="1" customWidth="1"/>
    <col min="12" max="12" width="11.8671875" style="17" bestFit="1" customWidth="1"/>
    <col min="13" max="13" width="18.203125" style="17" bestFit="1" customWidth="1"/>
    <col min="14" max="14" width="16.31640625" style="17" bestFit="1" customWidth="1"/>
    <col min="15" max="15" width="11.59375" style="17" bestFit="1" customWidth="1"/>
    <col min="16" max="16" width="13.88671875" style="17" bestFit="1" customWidth="1"/>
    <col min="17" max="16384" width="9.16796875" style="17"/>
  </cols>
  <sheetData>
    <row r="1" spans="1:16" x14ac:dyDescent="0.15">
      <c r="A1" s="21" t="s">
        <v>0</v>
      </c>
      <c r="B1" s="21" t="s">
        <v>266</v>
      </c>
      <c r="C1" s="21" t="s">
        <v>51</v>
      </c>
      <c r="D1" s="21" t="s">
        <v>3</v>
      </c>
      <c r="E1" s="21" t="s">
        <v>52</v>
      </c>
      <c r="F1" s="21" t="s">
        <v>54</v>
      </c>
      <c r="G1" s="21" t="s">
        <v>57</v>
      </c>
      <c r="H1" s="21" t="s">
        <v>8</v>
      </c>
      <c r="I1" s="21" t="s">
        <v>60</v>
      </c>
      <c r="J1" s="21" t="s">
        <v>62</v>
      </c>
      <c r="K1" s="21" t="s">
        <v>267</v>
      </c>
      <c r="L1" s="21" t="s">
        <v>63</v>
      </c>
      <c r="M1" s="21" t="s">
        <v>271</v>
      </c>
      <c r="N1" s="21" t="s">
        <v>272</v>
      </c>
      <c r="O1" s="21" t="s">
        <v>277</v>
      </c>
      <c r="P1" s="21" t="s">
        <v>50</v>
      </c>
    </row>
    <row r="2" spans="1:16" x14ac:dyDescent="0.15">
      <c r="A2" s="22" t="s">
        <v>92</v>
      </c>
      <c r="B2" s="23">
        <v>9</v>
      </c>
      <c r="C2" s="23">
        <v>0</v>
      </c>
      <c r="D2" s="23">
        <v>0</v>
      </c>
      <c r="E2" s="23">
        <v>0</v>
      </c>
      <c r="F2" s="24">
        <v>8.5</v>
      </c>
      <c r="G2" s="25">
        <v>3</v>
      </c>
      <c r="H2" s="24">
        <v>4.0999999999999996</v>
      </c>
      <c r="I2" s="24">
        <v>3.7</v>
      </c>
      <c r="J2" s="24">
        <v>4.8</v>
      </c>
      <c r="K2" s="24">
        <v>5.3</v>
      </c>
      <c r="L2" s="24">
        <v>3.8</v>
      </c>
      <c r="M2" s="24">
        <v>4.4000000000000004</v>
      </c>
      <c r="N2" s="24">
        <v>5.8</v>
      </c>
      <c r="O2" s="24">
        <v>10.5</v>
      </c>
      <c r="P2" s="23">
        <v>1</v>
      </c>
    </row>
    <row r="3" spans="1:16" x14ac:dyDescent="0.15">
      <c r="A3" s="22" t="s">
        <v>239</v>
      </c>
      <c r="B3" s="23">
        <v>1</v>
      </c>
      <c r="C3" s="23">
        <v>1</v>
      </c>
      <c r="D3" s="23">
        <v>0</v>
      </c>
      <c r="E3" s="23">
        <v>1</v>
      </c>
      <c r="F3" s="24">
        <v>8.6</v>
      </c>
      <c r="G3" s="25">
        <v>6.3</v>
      </c>
      <c r="H3" s="24">
        <v>3.3</v>
      </c>
      <c r="I3" s="24">
        <v>5.7</v>
      </c>
      <c r="J3" s="24">
        <v>6.7</v>
      </c>
      <c r="K3" s="24">
        <v>4.8</v>
      </c>
      <c r="L3" s="24">
        <v>3.6</v>
      </c>
      <c r="M3" s="24">
        <v>3.6</v>
      </c>
      <c r="N3" s="24">
        <v>4.2</v>
      </c>
      <c r="O3" s="24">
        <v>11.850000000000001</v>
      </c>
      <c r="P3" s="23">
        <v>0</v>
      </c>
    </row>
    <row r="4" spans="1:16" x14ac:dyDescent="0.15">
      <c r="A4" s="22" t="s">
        <v>100</v>
      </c>
      <c r="B4" s="23">
        <v>6</v>
      </c>
      <c r="C4" s="23">
        <v>0</v>
      </c>
      <c r="D4" s="23">
        <v>1</v>
      </c>
      <c r="E4" s="23">
        <v>0</v>
      </c>
      <c r="F4" s="24">
        <v>6.7</v>
      </c>
      <c r="G4" s="25">
        <v>4</v>
      </c>
      <c r="H4" s="24">
        <v>3</v>
      </c>
      <c r="I4" s="24">
        <v>6.8</v>
      </c>
      <c r="J4" s="24">
        <v>8.4</v>
      </c>
      <c r="K4" s="24">
        <v>2.5</v>
      </c>
      <c r="L4" s="24">
        <v>4.3</v>
      </c>
      <c r="M4" s="24">
        <v>3.5</v>
      </c>
      <c r="N4" s="24">
        <v>5</v>
      </c>
      <c r="O4" s="24">
        <v>10.050000000000001</v>
      </c>
      <c r="P4" s="23">
        <v>0</v>
      </c>
    </row>
    <row r="5" spans="1:16" x14ac:dyDescent="0.15">
      <c r="A5" s="22" t="s">
        <v>253</v>
      </c>
      <c r="B5" s="23">
        <v>2</v>
      </c>
      <c r="C5" s="23">
        <v>0</v>
      </c>
      <c r="D5" s="23">
        <v>1</v>
      </c>
      <c r="E5" s="23">
        <v>0</v>
      </c>
      <c r="F5" s="24">
        <v>6.6</v>
      </c>
      <c r="G5" s="25">
        <v>3.6</v>
      </c>
      <c r="H5" s="24">
        <v>1.7</v>
      </c>
      <c r="I5" s="24">
        <v>4.8</v>
      </c>
      <c r="J5" s="24">
        <v>7.2</v>
      </c>
      <c r="K5" s="24">
        <v>3.2</v>
      </c>
      <c r="L5" s="24">
        <v>3.6</v>
      </c>
      <c r="M5" s="24">
        <v>2.8</v>
      </c>
      <c r="N5" s="24">
        <v>4</v>
      </c>
      <c r="O5" s="24">
        <v>9.8999999999999986</v>
      </c>
      <c r="P5" s="23">
        <v>1</v>
      </c>
    </row>
    <row r="6" spans="1:16" x14ac:dyDescent="0.15">
      <c r="A6" s="22" t="s">
        <v>113</v>
      </c>
      <c r="B6" s="23">
        <v>8</v>
      </c>
      <c r="C6" s="23">
        <v>1</v>
      </c>
      <c r="D6" s="23">
        <v>1</v>
      </c>
      <c r="E6" s="23">
        <v>0</v>
      </c>
      <c r="F6" s="24">
        <v>5.7</v>
      </c>
      <c r="G6" s="25">
        <v>3.8</v>
      </c>
      <c r="H6" s="24">
        <v>5.7</v>
      </c>
      <c r="I6" s="24">
        <v>6</v>
      </c>
      <c r="J6" s="24">
        <v>8.1999999999999993</v>
      </c>
      <c r="K6" s="24">
        <v>6.5</v>
      </c>
      <c r="L6" s="24">
        <v>7.3</v>
      </c>
      <c r="M6" s="24">
        <v>5.2</v>
      </c>
      <c r="N6" s="24">
        <v>7.5</v>
      </c>
      <c r="O6" s="24">
        <v>10.649999999999999</v>
      </c>
      <c r="P6" s="23">
        <v>1</v>
      </c>
    </row>
    <row r="7" spans="1:16" x14ac:dyDescent="0.15">
      <c r="A7" s="22" t="s">
        <v>191</v>
      </c>
      <c r="B7" s="23">
        <v>15</v>
      </c>
      <c r="C7" s="23">
        <v>0</v>
      </c>
      <c r="D7" s="23">
        <v>0</v>
      </c>
      <c r="E7" s="23">
        <v>1</v>
      </c>
      <c r="F7" s="24">
        <v>8.3000000000000007</v>
      </c>
      <c r="G7" s="25">
        <v>5.2</v>
      </c>
      <c r="H7" s="24">
        <v>5.3</v>
      </c>
      <c r="I7" s="24">
        <v>6.1</v>
      </c>
      <c r="J7" s="24">
        <v>5.3</v>
      </c>
      <c r="K7" s="24">
        <v>4.0999999999999996</v>
      </c>
      <c r="L7" s="24">
        <v>2.9</v>
      </c>
      <c r="M7" s="24">
        <v>3.1</v>
      </c>
      <c r="N7" s="24">
        <v>4</v>
      </c>
      <c r="O7" s="24">
        <v>12.149999999999999</v>
      </c>
      <c r="P7" s="23">
        <v>1</v>
      </c>
    </row>
    <row r="8" spans="1:16" x14ac:dyDescent="0.15">
      <c r="A8" s="22" t="s">
        <v>109</v>
      </c>
      <c r="B8" s="23">
        <v>15</v>
      </c>
      <c r="C8" s="23">
        <v>1</v>
      </c>
      <c r="D8" s="23">
        <v>1</v>
      </c>
      <c r="E8" s="23">
        <v>1</v>
      </c>
      <c r="F8" s="24">
        <v>5.0999999999999996</v>
      </c>
      <c r="G8" s="25">
        <v>6.6</v>
      </c>
      <c r="H8" s="24">
        <v>4.4000000000000004</v>
      </c>
      <c r="I8" s="24">
        <v>7.8</v>
      </c>
      <c r="J8" s="24">
        <v>5.9</v>
      </c>
      <c r="K8" s="24">
        <v>4.9000000000000004</v>
      </c>
      <c r="L8" s="24">
        <v>6.3</v>
      </c>
      <c r="M8" s="24">
        <v>4.5</v>
      </c>
      <c r="N8" s="24">
        <v>6.9</v>
      </c>
      <c r="O8" s="24">
        <v>12.600000000000001</v>
      </c>
      <c r="P8" s="23">
        <v>1</v>
      </c>
    </row>
    <row r="9" spans="1:16" x14ac:dyDescent="0.15">
      <c r="A9" s="22" t="s">
        <v>94</v>
      </c>
      <c r="B9" s="23">
        <v>13</v>
      </c>
      <c r="C9" s="23">
        <v>0</v>
      </c>
      <c r="D9" s="23">
        <v>0</v>
      </c>
      <c r="E9" s="23">
        <v>0</v>
      </c>
      <c r="F9" s="24">
        <v>8.5</v>
      </c>
      <c r="G9" s="25">
        <v>3</v>
      </c>
      <c r="H9" s="24">
        <v>2.2999999999999998</v>
      </c>
      <c r="I9" s="24">
        <v>3.7</v>
      </c>
      <c r="J9" s="24">
        <v>4.8</v>
      </c>
      <c r="K9" s="24">
        <v>5.7</v>
      </c>
      <c r="L9" s="24">
        <v>3.8</v>
      </c>
      <c r="M9" s="24">
        <v>4.4000000000000004</v>
      </c>
      <c r="N9" s="24">
        <v>6</v>
      </c>
      <c r="O9" s="24">
        <v>10.8</v>
      </c>
      <c r="P9" s="23">
        <v>0</v>
      </c>
    </row>
    <row r="10" spans="1:16" x14ac:dyDescent="0.15">
      <c r="A10" s="22" t="s">
        <v>93</v>
      </c>
      <c r="B10" s="23">
        <v>4</v>
      </c>
      <c r="C10" s="23">
        <v>1</v>
      </c>
      <c r="D10" s="23">
        <v>1</v>
      </c>
      <c r="E10" s="23">
        <v>0</v>
      </c>
      <c r="F10" s="24">
        <v>7</v>
      </c>
      <c r="G10" s="25">
        <v>3.3</v>
      </c>
      <c r="H10" s="24">
        <v>2.6</v>
      </c>
      <c r="I10" s="24">
        <v>4.2</v>
      </c>
      <c r="J10" s="24">
        <v>9</v>
      </c>
      <c r="K10" s="24">
        <v>4.3</v>
      </c>
      <c r="L10" s="24">
        <v>5.2</v>
      </c>
      <c r="M10" s="24">
        <v>3.7</v>
      </c>
      <c r="N10" s="24">
        <v>5.5</v>
      </c>
      <c r="O10" s="24">
        <v>8.3999999999999986</v>
      </c>
      <c r="P10" s="23">
        <v>0</v>
      </c>
    </row>
    <row r="11" spans="1:16" x14ac:dyDescent="0.15">
      <c r="A11" s="22" t="s">
        <v>193</v>
      </c>
      <c r="B11" s="23">
        <v>7</v>
      </c>
      <c r="C11" s="23">
        <v>1</v>
      </c>
      <c r="D11" s="23">
        <v>1</v>
      </c>
      <c r="E11" s="23">
        <v>0</v>
      </c>
      <c r="F11" s="24">
        <v>7.3</v>
      </c>
      <c r="G11" s="25">
        <v>3.6</v>
      </c>
      <c r="H11" s="24">
        <v>3.6</v>
      </c>
      <c r="I11" s="24">
        <v>6.1</v>
      </c>
      <c r="J11" s="24">
        <v>8</v>
      </c>
      <c r="K11" s="24">
        <v>3.3</v>
      </c>
      <c r="L11" s="24">
        <v>3.3</v>
      </c>
      <c r="M11" s="24">
        <v>2.9</v>
      </c>
      <c r="N11" s="24">
        <v>4</v>
      </c>
      <c r="O11" s="24">
        <v>10.350000000000001</v>
      </c>
      <c r="P11" s="23">
        <v>0</v>
      </c>
    </row>
    <row r="12" spans="1:16" x14ac:dyDescent="0.15">
      <c r="A12" s="22" t="s">
        <v>172</v>
      </c>
      <c r="B12" s="23">
        <v>15</v>
      </c>
      <c r="C12" s="23">
        <v>0</v>
      </c>
      <c r="D12" s="23">
        <v>0</v>
      </c>
      <c r="E12" s="23">
        <v>1</v>
      </c>
      <c r="F12" s="24">
        <v>9.6</v>
      </c>
      <c r="G12" s="25">
        <v>5.6</v>
      </c>
      <c r="H12" s="24">
        <v>4.8</v>
      </c>
      <c r="I12" s="24">
        <v>5.5</v>
      </c>
      <c r="J12" s="24">
        <v>7.7</v>
      </c>
      <c r="K12" s="24">
        <v>4.4000000000000004</v>
      </c>
      <c r="L12" s="24">
        <v>4.5999999999999996</v>
      </c>
      <c r="M12" s="24">
        <v>4.9000000000000004</v>
      </c>
      <c r="N12" s="24">
        <v>6.5</v>
      </c>
      <c r="O12" s="24">
        <v>13.950000000000001</v>
      </c>
      <c r="P12" s="23">
        <v>1</v>
      </c>
    </row>
    <row r="13" spans="1:16" x14ac:dyDescent="0.15">
      <c r="A13" s="22" t="s">
        <v>154</v>
      </c>
      <c r="B13" s="23">
        <v>8</v>
      </c>
      <c r="C13" s="23">
        <v>1</v>
      </c>
      <c r="D13" s="23">
        <v>0</v>
      </c>
      <c r="E13" s="23">
        <v>1</v>
      </c>
      <c r="F13" s="24">
        <v>9.1</v>
      </c>
      <c r="G13" s="25">
        <v>3.6</v>
      </c>
      <c r="H13" s="24">
        <v>4.2</v>
      </c>
      <c r="I13" s="24">
        <v>4.5999999999999996</v>
      </c>
      <c r="J13" s="24">
        <v>8.3000000000000007</v>
      </c>
      <c r="K13" s="24">
        <v>4.5999999999999996</v>
      </c>
      <c r="L13" s="24">
        <v>4.3</v>
      </c>
      <c r="M13" s="24">
        <v>3.9</v>
      </c>
      <c r="N13" s="24">
        <v>5.4</v>
      </c>
      <c r="O13" s="24">
        <v>11.100000000000001</v>
      </c>
      <c r="P13" s="23">
        <v>0</v>
      </c>
    </row>
    <row r="14" spans="1:16" x14ac:dyDescent="0.15">
      <c r="A14" s="22" t="s">
        <v>99</v>
      </c>
      <c r="B14" s="23">
        <v>10</v>
      </c>
      <c r="C14" s="23">
        <v>1</v>
      </c>
      <c r="D14" s="23">
        <v>1</v>
      </c>
      <c r="E14" s="23">
        <v>0</v>
      </c>
      <c r="F14" s="24">
        <v>8</v>
      </c>
      <c r="G14" s="25">
        <v>4.8</v>
      </c>
      <c r="H14" s="24">
        <v>5.5</v>
      </c>
      <c r="I14" s="24">
        <v>4.7</v>
      </c>
      <c r="J14" s="24">
        <v>8.6999999999999993</v>
      </c>
      <c r="K14" s="24">
        <v>4.7</v>
      </c>
      <c r="L14" s="24">
        <v>6.6</v>
      </c>
      <c r="M14" s="24">
        <v>4.2</v>
      </c>
      <c r="N14" s="24">
        <v>5.7</v>
      </c>
      <c r="O14" s="24">
        <v>13.5</v>
      </c>
      <c r="P14" s="23">
        <v>1</v>
      </c>
    </row>
    <row r="15" spans="1:16" x14ac:dyDescent="0.15">
      <c r="A15" s="22" t="s">
        <v>91</v>
      </c>
      <c r="B15" s="23">
        <v>3</v>
      </c>
      <c r="C15" s="23">
        <v>0</v>
      </c>
      <c r="D15" s="23">
        <v>1</v>
      </c>
      <c r="E15" s="23">
        <v>0</v>
      </c>
      <c r="F15" s="24">
        <v>6.4</v>
      </c>
      <c r="G15" s="25">
        <v>3.6</v>
      </c>
      <c r="H15" s="24">
        <v>4</v>
      </c>
      <c r="I15" s="24">
        <v>5.3</v>
      </c>
      <c r="J15" s="24">
        <v>7.1</v>
      </c>
      <c r="K15" s="24">
        <v>5.6</v>
      </c>
      <c r="L15" s="24">
        <v>6.6</v>
      </c>
      <c r="M15" s="24">
        <v>3.9</v>
      </c>
      <c r="N15" s="24">
        <v>6.1</v>
      </c>
      <c r="O15" s="24">
        <v>10.5</v>
      </c>
      <c r="P15" s="23">
        <v>0</v>
      </c>
    </row>
    <row r="16" spans="1:16" x14ac:dyDescent="0.15">
      <c r="A16" s="22" t="s">
        <v>236</v>
      </c>
      <c r="B16" s="23">
        <v>8</v>
      </c>
      <c r="C16" s="23">
        <v>1</v>
      </c>
      <c r="D16" s="23">
        <v>1</v>
      </c>
      <c r="E16" s="23">
        <v>0</v>
      </c>
      <c r="F16" s="24">
        <v>7</v>
      </c>
      <c r="G16" s="25">
        <v>3.3</v>
      </c>
      <c r="H16" s="24">
        <v>4</v>
      </c>
      <c r="I16" s="24">
        <v>4.2</v>
      </c>
      <c r="J16" s="24">
        <v>9</v>
      </c>
      <c r="K16" s="24">
        <v>3.3</v>
      </c>
      <c r="L16" s="24">
        <v>5.2</v>
      </c>
      <c r="M16" s="24">
        <v>3.7</v>
      </c>
      <c r="N16" s="24">
        <v>5.6</v>
      </c>
      <c r="O16" s="24">
        <v>9.3000000000000007</v>
      </c>
      <c r="P16" s="23">
        <v>1</v>
      </c>
    </row>
    <row r="17" spans="1:16" x14ac:dyDescent="0.15">
      <c r="A17" s="22" t="s">
        <v>141</v>
      </c>
      <c r="B17" s="23">
        <v>7</v>
      </c>
      <c r="C17" s="23">
        <v>0</v>
      </c>
      <c r="D17" s="23">
        <v>0</v>
      </c>
      <c r="E17" s="23">
        <v>0</v>
      </c>
      <c r="F17" s="24">
        <v>9.9</v>
      </c>
      <c r="G17" s="25">
        <v>4.5</v>
      </c>
      <c r="H17" s="24">
        <v>5.4</v>
      </c>
      <c r="I17" s="24">
        <v>4.8</v>
      </c>
      <c r="J17" s="24">
        <v>4.9000000000000004</v>
      </c>
      <c r="K17" s="24">
        <v>3.1</v>
      </c>
      <c r="L17" s="24">
        <v>4.3</v>
      </c>
      <c r="M17" s="24">
        <v>3.8</v>
      </c>
      <c r="N17" s="24">
        <v>5</v>
      </c>
      <c r="O17" s="24">
        <v>13.350000000000001</v>
      </c>
      <c r="P17" s="23">
        <v>0</v>
      </c>
    </row>
    <row r="18" spans="1:16" x14ac:dyDescent="0.15">
      <c r="A18" s="22" t="s">
        <v>252</v>
      </c>
      <c r="B18" s="23">
        <v>2</v>
      </c>
      <c r="C18" s="23">
        <v>1</v>
      </c>
      <c r="D18" s="23">
        <v>1</v>
      </c>
      <c r="E18" s="23">
        <v>0</v>
      </c>
      <c r="F18" s="24">
        <v>6.5</v>
      </c>
      <c r="G18" s="25">
        <v>2.8</v>
      </c>
      <c r="H18" s="24">
        <v>2.5</v>
      </c>
      <c r="I18" s="24">
        <v>3.7</v>
      </c>
      <c r="J18" s="24">
        <v>8.5</v>
      </c>
      <c r="K18" s="24">
        <v>4.3</v>
      </c>
      <c r="L18" s="24">
        <v>4.7</v>
      </c>
      <c r="M18" s="24">
        <v>3.3</v>
      </c>
      <c r="N18" s="24">
        <v>3.3</v>
      </c>
      <c r="O18" s="24">
        <v>6.4499999999999993</v>
      </c>
      <c r="P18" s="23">
        <v>0</v>
      </c>
    </row>
    <row r="19" spans="1:16" x14ac:dyDescent="0.15">
      <c r="A19" s="22" t="s">
        <v>242</v>
      </c>
      <c r="B19" s="23">
        <v>7</v>
      </c>
      <c r="C19" s="23">
        <v>0</v>
      </c>
      <c r="D19" s="23">
        <v>0</v>
      </c>
      <c r="E19" s="23">
        <v>1</v>
      </c>
      <c r="F19" s="24">
        <v>9.3000000000000007</v>
      </c>
      <c r="G19" s="25">
        <v>3.9</v>
      </c>
      <c r="H19" s="24">
        <v>2.6</v>
      </c>
      <c r="I19" s="24">
        <v>4.5</v>
      </c>
      <c r="J19" s="24">
        <v>6.2</v>
      </c>
      <c r="K19" s="24">
        <v>4</v>
      </c>
      <c r="L19" s="24">
        <v>4.4000000000000004</v>
      </c>
      <c r="M19" s="24">
        <v>4.5</v>
      </c>
      <c r="N19" s="24">
        <v>5.8</v>
      </c>
      <c r="O19" s="24">
        <v>12.899999999999999</v>
      </c>
      <c r="P19" s="23">
        <v>1</v>
      </c>
    </row>
    <row r="20" spans="1:16" x14ac:dyDescent="0.15">
      <c r="A20" s="22" t="s">
        <v>97</v>
      </c>
      <c r="B20" s="23">
        <v>2</v>
      </c>
      <c r="C20" s="23">
        <v>0</v>
      </c>
      <c r="D20" s="23">
        <v>1</v>
      </c>
      <c r="E20" s="23">
        <v>0</v>
      </c>
      <c r="F20" s="24">
        <v>8.1</v>
      </c>
      <c r="G20" s="25">
        <v>2.5</v>
      </c>
      <c r="H20" s="24">
        <v>2.2999999999999998</v>
      </c>
      <c r="I20" s="24">
        <v>3.8</v>
      </c>
      <c r="J20" s="24">
        <v>6.6</v>
      </c>
      <c r="K20" s="24">
        <v>3</v>
      </c>
      <c r="L20" s="24">
        <v>3.5</v>
      </c>
      <c r="M20" s="24">
        <v>3</v>
      </c>
      <c r="N20" s="24">
        <v>4.5</v>
      </c>
      <c r="O20" s="24">
        <v>9.3000000000000007</v>
      </c>
      <c r="P20" s="23">
        <v>0</v>
      </c>
    </row>
    <row r="21" spans="1:16" x14ac:dyDescent="0.15">
      <c r="A21" s="22" t="s">
        <v>129</v>
      </c>
      <c r="B21" s="23">
        <v>11</v>
      </c>
      <c r="C21" s="23">
        <v>0</v>
      </c>
      <c r="D21" s="23">
        <v>1</v>
      </c>
      <c r="E21" s="23">
        <v>0</v>
      </c>
      <c r="F21" s="24">
        <v>7.7</v>
      </c>
      <c r="G21" s="25">
        <v>3.7</v>
      </c>
      <c r="H21" s="24">
        <v>2.4</v>
      </c>
      <c r="I21" s="24">
        <v>3.4</v>
      </c>
      <c r="J21" s="24">
        <v>6.2</v>
      </c>
      <c r="K21" s="24">
        <v>3.3</v>
      </c>
      <c r="L21" s="24">
        <v>3.1</v>
      </c>
      <c r="M21" s="24">
        <v>2.6</v>
      </c>
      <c r="N21" s="24">
        <v>4.5</v>
      </c>
      <c r="O21" s="24">
        <v>12.149999999999999</v>
      </c>
      <c r="P21" s="23">
        <v>0</v>
      </c>
    </row>
    <row r="22" spans="1:16" x14ac:dyDescent="0.15">
      <c r="A22" s="22" t="s">
        <v>70</v>
      </c>
      <c r="B22" s="23">
        <v>9</v>
      </c>
      <c r="C22" s="23">
        <v>0</v>
      </c>
      <c r="D22" s="23">
        <v>0</v>
      </c>
      <c r="E22" s="23">
        <v>1</v>
      </c>
      <c r="F22" s="24">
        <v>9</v>
      </c>
      <c r="G22" s="25">
        <v>4.9000000000000004</v>
      </c>
      <c r="H22" s="24">
        <v>2.2000000000000002</v>
      </c>
      <c r="I22" s="24">
        <v>4.5</v>
      </c>
      <c r="J22" s="24">
        <v>6.8</v>
      </c>
      <c r="K22" s="24">
        <v>4.5</v>
      </c>
      <c r="L22" s="24">
        <v>3.5</v>
      </c>
      <c r="M22" s="24">
        <v>3.5</v>
      </c>
      <c r="N22" s="24">
        <v>6.9</v>
      </c>
      <c r="O22" s="24">
        <v>13.5</v>
      </c>
      <c r="P22" s="23">
        <v>0</v>
      </c>
    </row>
    <row r="23" spans="1:16" x14ac:dyDescent="0.15">
      <c r="A23" s="22" t="s">
        <v>234</v>
      </c>
      <c r="B23" s="23">
        <v>12</v>
      </c>
      <c r="C23" s="23">
        <v>0</v>
      </c>
      <c r="D23" s="23">
        <v>0</v>
      </c>
      <c r="E23" s="23">
        <v>1</v>
      </c>
      <c r="F23" s="24">
        <v>8.6</v>
      </c>
      <c r="G23" s="25">
        <v>2.9</v>
      </c>
      <c r="H23" s="24">
        <v>2.8</v>
      </c>
      <c r="I23" s="24">
        <v>4</v>
      </c>
      <c r="J23" s="24">
        <v>6.3</v>
      </c>
      <c r="K23" s="24">
        <v>4</v>
      </c>
      <c r="L23" s="24">
        <v>3</v>
      </c>
      <c r="M23" s="24">
        <v>3</v>
      </c>
      <c r="N23" s="24">
        <v>4</v>
      </c>
      <c r="O23" s="24">
        <v>10.050000000000001</v>
      </c>
      <c r="P23" s="23">
        <v>0</v>
      </c>
    </row>
    <row r="24" spans="1:16" x14ac:dyDescent="0.15">
      <c r="A24" s="22" t="s">
        <v>105</v>
      </c>
      <c r="B24" s="23">
        <v>9</v>
      </c>
      <c r="C24" s="23">
        <v>0</v>
      </c>
      <c r="D24" s="23">
        <v>1</v>
      </c>
      <c r="E24" s="23">
        <v>0</v>
      </c>
      <c r="F24" s="24">
        <v>6.1</v>
      </c>
      <c r="G24" s="25">
        <v>4.9000000000000004</v>
      </c>
      <c r="H24" s="24">
        <v>5.0999999999999996</v>
      </c>
      <c r="I24" s="24">
        <v>6.4</v>
      </c>
      <c r="J24" s="24">
        <v>8.1999999999999993</v>
      </c>
      <c r="K24" s="24">
        <v>4.5</v>
      </c>
      <c r="L24" s="24">
        <v>4.9000000000000004</v>
      </c>
      <c r="M24" s="24">
        <v>3.2</v>
      </c>
      <c r="N24" s="24">
        <v>4.8</v>
      </c>
      <c r="O24" s="24">
        <v>8.6999999999999993</v>
      </c>
      <c r="P24" s="23">
        <v>0</v>
      </c>
    </row>
    <row r="25" spans="1:16" x14ac:dyDescent="0.15">
      <c r="A25" s="22" t="s">
        <v>254</v>
      </c>
      <c r="B25" s="23">
        <v>13</v>
      </c>
      <c r="C25" s="23">
        <v>1</v>
      </c>
      <c r="D25" s="23">
        <v>1</v>
      </c>
      <c r="E25" s="23">
        <v>0</v>
      </c>
      <c r="F25" s="24">
        <v>5.8</v>
      </c>
      <c r="G25" s="25">
        <v>3.6</v>
      </c>
      <c r="H25" s="24">
        <v>5.0999999999999996</v>
      </c>
      <c r="I25" s="24">
        <v>5.8</v>
      </c>
      <c r="J25" s="24">
        <v>9.3000000000000007</v>
      </c>
      <c r="K25" s="24">
        <v>5.9</v>
      </c>
      <c r="L25" s="24">
        <v>6.1</v>
      </c>
      <c r="M25" s="24">
        <v>4.5999999999999996</v>
      </c>
      <c r="N25" s="24">
        <v>6.6</v>
      </c>
      <c r="O25" s="24">
        <v>11.100000000000001</v>
      </c>
      <c r="P25" s="23">
        <v>0</v>
      </c>
    </row>
    <row r="26" spans="1:16" x14ac:dyDescent="0.15">
      <c r="A26" s="22" t="s">
        <v>67</v>
      </c>
      <c r="B26" s="23">
        <v>13</v>
      </c>
      <c r="C26" s="23">
        <v>1</v>
      </c>
      <c r="D26" s="23">
        <v>0</v>
      </c>
      <c r="E26" s="23">
        <v>0</v>
      </c>
      <c r="F26" s="24">
        <v>8.1999999999999993</v>
      </c>
      <c r="G26" s="25">
        <v>2.7</v>
      </c>
      <c r="H26" s="24">
        <v>3.4</v>
      </c>
      <c r="I26" s="24">
        <v>3.1</v>
      </c>
      <c r="J26" s="24">
        <v>5.3</v>
      </c>
      <c r="K26" s="24">
        <v>3.9</v>
      </c>
      <c r="L26" s="24">
        <v>4.3</v>
      </c>
      <c r="M26" s="24">
        <v>4.9000000000000004</v>
      </c>
      <c r="N26" s="24">
        <v>7.2</v>
      </c>
      <c r="O26" s="24">
        <v>11.25</v>
      </c>
      <c r="P26" s="23">
        <v>0</v>
      </c>
    </row>
    <row r="27" spans="1:16" x14ac:dyDescent="0.15">
      <c r="A27" s="22" t="s">
        <v>139</v>
      </c>
      <c r="B27" s="23">
        <v>14</v>
      </c>
      <c r="C27" s="23">
        <v>0</v>
      </c>
      <c r="D27" s="23">
        <v>1</v>
      </c>
      <c r="E27" s="23">
        <v>1</v>
      </c>
      <c r="F27" s="24">
        <v>9.9</v>
      </c>
      <c r="G27" s="25">
        <v>5.2</v>
      </c>
      <c r="H27" s="24">
        <v>5.6</v>
      </c>
      <c r="I27" s="24">
        <v>6.7</v>
      </c>
      <c r="J27" s="24">
        <v>6.8</v>
      </c>
      <c r="K27" s="24">
        <v>4.0999999999999996</v>
      </c>
      <c r="L27" s="24">
        <v>3.4</v>
      </c>
      <c r="M27" s="24">
        <v>3.9</v>
      </c>
      <c r="N27" s="24">
        <v>7.6</v>
      </c>
      <c r="O27" s="24">
        <v>14.700000000000001</v>
      </c>
      <c r="P27" s="23">
        <v>1</v>
      </c>
    </row>
    <row r="28" spans="1:16" x14ac:dyDescent="0.15">
      <c r="A28" s="22" t="s">
        <v>188</v>
      </c>
      <c r="B28" s="23">
        <v>10</v>
      </c>
      <c r="C28" s="23">
        <v>0</v>
      </c>
      <c r="D28" s="23">
        <v>1</v>
      </c>
      <c r="E28" s="23">
        <v>0</v>
      </c>
      <c r="F28" s="24">
        <v>7.7</v>
      </c>
      <c r="G28" s="25">
        <v>2.2000000000000002</v>
      </c>
      <c r="H28" s="24">
        <v>2.4</v>
      </c>
      <c r="I28" s="24">
        <v>3.4</v>
      </c>
      <c r="J28" s="24">
        <v>6.2</v>
      </c>
      <c r="K28" s="24">
        <v>3.2</v>
      </c>
      <c r="L28" s="24">
        <v>3.1</v>
      </c>
      <c r="M28" s="24">
        <v>2.6</v>
      </c>
      <c r="N28" s="24">
        <v>3.4</v>
      </c>
      <c r="O28" s="24">
        <v>11.55</v>
      </c>
      <c r="P28" s="23">
        <v>0</v>
      </c>
    </row>
    <row r="29" spans="1:16" x14ac:dyDescent="0.15">
      <c r="A29" s="22" t="s">
        <v>202</v>
      </c>
      <c r="B29" s="23">
        <v>4</v>
      </c>
      <c r="C29" s="23">
        <v>0</v>
      </c>
      <c r="D29" s="23">
        <v>0</v>
      </c>
      <c r="E29" s="23">
        <v>0</v>
      </c>
      <c r="F29" s="24">
        <v>8.3000000000000007</v>
      </c>
      <c r="G29" s="25">
        <v>2.8</v>
      </c>
      <c r="H29" s="24">
        <v>3</v>
      </c>
      <c r="I29" s="24">
        <v>2.5</v>
      </c>
      <c r="J29" s="24">
        <v>5.2</v>
      </c>
      <c r="K29" s="24">
        <v>1.8</v>
      </c>
      <c r="L29" s="24">
        <v>2.5</v>
      </c>
      <c r="M29" s="24">
        <v>2.1</v>
      </c>
      <c r="N29" s="24">
        <v>3.1</v>
      </c>
      <c r="O29" s="24">
        <v>10.050000000000001</v>
      </c>
      <c r="P29" s="23">
        <v>0</v>
      </c>
    </row>
    <row r="30" spans="1:16" x14ac:dyDescent="0.15">
      <c r="A30" s="22" t="s">
        <v>216</v>
      </c>
      <c r="B30" s="23">
        <v>8</v>
      </c>
      <c r="C30" s="23">
        <v>0</v>
      </c>
      <c r="D30" s="23">
        <v>1</v>
      </c>
      <c r="E30" s="23">
        <v>0</v>
      </c>
      <c r="F30" s="24">
        <v>8.9</v>
      </c>
      <c r="G30" s="25">
        <v>5.8</v>
      </c>
      <c r="H30" s="24">
        <v>4.3</v>
      </c>
      <c r="I30" s="24">
        <v>6.9</v>
      </c>
      <c r="J30" s="24">
        <v>8.1999999999999993</v>
      </c>
      <c r="K30" s="24">
        <v>5</v>
      </c>
      <c r="L30" s="24">
        <v>5.9</v>
      </c>
      <c r="M30" s="24">
        <v>4.2</v>
      </c>
      <c r="N30" s="24">
        <v>5.7</v>
      </c>
      <c r="O30" s="24">
        <v>12</v>
      </c>
      <c r="P30" s="23">
        <v>0</v>
      </c>
    </row>
    <row r="31" spans="1:16" x14ac:dyDescent="0.15">
      <c r="A31" s="22" t="s">
        <v>215</v>
      </c>
      <c r="B31" s="23">
        <v>13</v>
      </c>
      <c r="C31" s="23">
        <v>0</v>
      </c>
      <c r="D31" s="23">
        <v>1</v>
      </c>
      <c r="E31" s="23">
        <v>0</v>
      </c>
      <c r="F31" s="24">
        <v>6</v>
      </c>
      <c r="G31" s="25">
        <v>4.0999999999999996</v>
      </c>
      <c r="H31" s="24">
        <v>4.8</v>
      </c>
      <c r="I31" s="24">
        <v>5.3</v>
      </c>
      <c r="J31" s="24">
        <v>8</v>
      </c>
      <c r="K31" s="24">
        <v>4.3</v>
      </c>
      <c r="L31" s="24">
        <v>5.3</v>
      </c>
      <c r="M31" s="24">
        <v>4</v>
      </c>
      <c r="N31" s="24">
        <v>5.8</v>
      </c>
      <c r="O31" s="24">
        <v>11.100000000000001</v>
      </c>
      <c r="P31" s="23">
        <v>0</v>
      </c>
    </row>
    <row r="32" spans="1:16" x14ac:dyDescent="0.15">
      <c r="A32" s="22" t="s">
        <v>181</v>
      </c>
      <c r="B32" s="23">
        <v>11</v>
      </c>
      <c r="C32" s="23">
        <v>1</v>
      </c>
      <c r="D32" s="23">
        <v>1</v>
      </c>
      <c r="E32" s="23">
        <v>1</v>
      </c>
      <c r="F32" s="24">
        <v>7.7</v>
      </c>
      <c r="G32" s="25">
        <v>4.7</v>
      </c>
      <c r="H32" s="24">
        <v>4.3</v>
      </c>
      <c r="I32" s="24">
        <v>7</v>
      </c>
      <c r="J32" s="24">
        <v>7.7</v>
      </c>
      <c r="K32" s="24">
        <v>5.0999999999999996</v>
      </c>
      <c r="L32" s="24">
        <v>4.7</v>
      </c>
      <c r="M32" s="24">
        <v>3.7</v>
      </c>
      <c r="N32" s="24">
        <v>5.4</v>
      </c>
      <c r="O32" s="24">
        <v>10.350000000000001</v>
      </c>
      <c r="P32" s="23">
        <v>0</v>
      </c>
    </row>
    <row r="33" spans="1:16" x14ac:dyDescent="0.15">
      <c r="A33" s="22" t="s">
        <v>140</v>
      </c>
      <c r="B33" s="23">
        <v>10</v>
      </c>
      <c r="C33" s="23">
        <v>0</v>
      </c>
      <c r="D33" s="23">
        <v>1</v>
      </c>
      <c r="E33" s="23">
        <v>1</v>
      </c>
      <c r="F33" s="24">
        <v>8.5</v>
      </c>
      <c r="G33" s="25">
        <v>5.4</v>
      </c>
      <c r="H33" s="24">
        <v>5</v>
      </c>
      <c r="I33" s="24">
        <v>6</v>
      </c>
      <c r="J33" s="24">
        <v>6.8</v>
      </c>
      <c r="K33" s="24">
        <v>4.4000000000000004</v>
      </c>
      <c r="L33" s="24">
        <v>5.0999999999999996</v>
      </c>
      <c r="M33" s="24">
        <v>3.7</v>
      </c>
      <c r="N33" s="24">
        <v>5.5</v>
      </c>
      <c r="O33" s="24">
        <v>12.600000000000001</v>
      </c>
      <c r="P33" s="23">
        <v>1</v>
      </c>
    </row>
    <row r="34" spans="1:16" x14ac:dyDescent="0.15">
      <c r="A34" s="22" t="s">
        <v>229</v>
      </c>
      <c r="B34" s="23">
        <v>12</v>
      </c>
      <c r="C34" s="23">
        <v>0</v>
      </c>
      <c r="D34" s="23">
        <v>0</v>
      </c>
      <c r="E34" s="23">
        <v>1</v>
      </c>
      <c r="F34" s="24">
        <v>8.1999999999999993</v>
      </c>
      <c r="G34" s="25">
        <v>5.0999999999999996</v>
      </c>
      <c r="H34" s="24">
        <v>4.7</v>
      </c>
      <c r="I34" s="24">
        <v>6</v>
      </c>
      <c r="J34" s="24">
        <v>5.2</v>
      </c>
      <c r="K34" s="24">
        <v>4.7</v>
      </c>
      <c r="L34" s="24">
        <v>2.8</v>
      </c>
      <c r="M34" s="24">
        <v>3</v>
      </c>
      <c r="N34" s="24">
        <v>4</v>
      </c>
      <c r="O34" s="24">
        <v>12.600000000000001</v>
      </c>
      <c r="P34" s="23">
        <v>1</v>
      </c>
    </row>
    <row r="35" spans="1:16" x14ac:dyDescent="0.15">
      <c r="A35" s="22" t="s">
        <v>247</v>
      </c>
      <c r="B35" s="23">
        <v>7</v>
      </c>
      <c r="C35" s="23">
        <v>1</v>
      </c>
      <c r="D35" s="23">
        <v>0</v>
      </c>
      <c r="E35" s="23">
        <v>0</v>
      </c>
      <c r="F35" s="24">
        <v>9.4</v>
      </c>
      <c r="G35" s="25">
        <v>5.6</v>
      </c>
      <c r="H35" s="24">
        <v>4.8</v>
      </c>
      <c r="I35" s="24">
        <v>4.7</v>
      </c>
      <c r="J35" s="24">
        <v>7.6</v>
      </c>
      <c r="K35" s="24">
        <v>4.7</v>
      </c>
      <c r="L35" s="24">
        <v>3.7</v>
      </c>
      <c r="M35" s="24">
        <v>4.4000000000000004</v>
      </c>
      <c r="N35" s="24">
        <v>6.4</v>
      </c>
      <c r="O35" s="24">
        <v>12.600000000000001</v>
      </c>
      <c r="P35" s="23">
        <v>1</v>
      </c>
    </row>
    <row r="36" spans="1:16" x14ac:dyDescent="0.15">
      <c r="A36" s="22" t="s">
        <v>82</v>
      </c>
      <c r="B36" s="23">
        <v>4</v>
      </c>
      <c r="C36" s="23">
        <v>1</v>
      </c>
      <c r="D36" s="23">
        <v>1</v>
      </c>
      <c r="E36" s="23">
        <v>1</v>
      </c>
      <c r="F36" s="24">
        <v>5.7</v>
      </c>
      <c r="G36" s="25">
        <v>4</v>
      </c>
      <c r="H36" s="24">
        <v>3.3</v>
      </c>
      <c r="I36" s="24">
        <v>5.0999999999999996</v>
      </c>
      <c r="J36" s="24">
        <v>6.2</v>
      </c>
      <c r="K36" s="24">
        <v>4.2</v>
      </c>
      <c r="L36" s="24">
        <v>6.2</v>
      </c>
      <c r="M36" s="24">
        <v>4.5</v>
      </c>
      <c r="N36" s="24">
        <v>6</v>
      </c>
      <c r="O36" s="24">
        <v>10.8</v>
      </c>
      <c r="P36" s="23">
        <v>1</v>
      </c>
    </row>
    <row r="37" spans="1:16" x14ac:dyDescent="0.15">
      <c r="A37" s="22" t="s">
        <v>221</v>
      </c>
      <c r="B37" s="23">
        <v>2</v>
      </c>
      <c r="C37" s="23">
        <v>0</v>
      </c>
      <c r="D37" s="23">
        <v>0</v>
      </c>
      <c r="E37" s="23">
        <v>0</v>
      </c>
      <c r="F37" s="24">
        <v>9.6999999999999993</v>
      </c>
      <c r="G37" s="25">
        <v>4.3</v>
      </c>
      <c r="H37" s="24">
        <v>3.7</v>
      </c>
      <c r="I37" s="24">
        <v>4.7</v>
      </c>
      <c r="J37" s="24">
        <v>4.8</v>
      </c>
      <c r="K37" s="24">
        <v>4</v>
      </c>
      <c r="L37" s="24">
        <v>4.0999999999999996</v>
      </c>
      <c r="M37" s="24">
        <v>3.6</v>
      </c>
      <c r="N37" s="24">
        <v>5.8</v>
      </c>
      <c r="O37" s="24">
        <v>11.850000000000001</v>
      </c>
      <c r="P37" s="23">
        <v>0</v>
      </c>
    </row>
    <row r="38" spans="1:16" x14ac:dyDescent="0.15">
      <c r="A38" s="22" t="s">
        <v>78</v>
      </c>
      <c r="B38" s="23">
        <v>13</v>
      </c>
      <c r="C38" s="23">
        <v>1</v>
      </c>
      <c r="D38" s="23">
        <v>0</v>
      </c>
      <c r="E38" s="23">
        <v>1</v>
      </c>
      <c r="F38" s="24">
        <v>9.5</v>
      </c>
      <c r="G38" s="25">
        <v>7.1</v>
      </c>
      <c r="H38" s="24">
        <v>5</v>
      </c>
      <c r="I38" s="24">
        <v>6.6</v>
      </c>
      <c r="J38" s="24">
        <v>7.6</v>
      </c>
      <c r="K38" s="24">
        <v>5.0999999999999996</v>
      </c>
      <c r="L38" s="24">
        <v>4.5</v>
      </c>
      <c r="M38" s="24">
        <v>4.4000000000000004</v>
      </c>
      <c r="N38" s="24">
        <v>6.9</v>
      </c>
      <c r="O38" s="24">
        <v>11.850000000000001</v>
      </c>
      <c r="P38" s="23">
        <v>1</v>
      </c>
    </row>
    <row r="39" spans="1:16" x14ac:dyDescent="0.15">
      <c r="A39" s="22" t="s">
        <v>208</v>
      </c>
      <c r="B39" s="23">
        <v>3</v>
      </c>
      <c r="C39" s="23">
        <v>0</v>
      </c>
      <c r="D39" s="23">
        <v>1</v>
      </c>
      <c r="E39" s="23">
        <v>1</v>
      </c>
      <c r="F39" s="24">
        <v>9.1999999999999993</v>
      </c>
      <c r="G39" s="25">
        <v>4.9000000000000004</v>
      </c>
      <c r="H39" s="24">
        <v>4.9000000000000004</v>
      </c>
      <c r="I39" s="24">
        <v>5.8</v>
      </c>
      <c r="J39" s="24">
        <v>4.5</v>
      </c>
      <c r="K39" s="24">
        <v>4.2</v>
      </c>
      <c r="L39" s="24">
        <v>4</v>
      </c>
      <c r="M39" s="24">
        <v>4.5</v>
      </c>
      <c r="N39" s="24">
        <v>6.9</v>
      </c>
      <c r="O39" s="24">
        <v>12</v>
      </c>
      <c r="P39" s="23">
        <v>1</v>
      </c>
    </row>
    <row r="40" spans="1:16" x14ac:dyDescent="0.15">
      <c r="A40" s="22" t="s">
        <v>68</v>
      </c>
      <c r="B40" s="23">
        <v>12</v>
      </c>
      <c r="C40" s="23">
        <v>0</v>
      </c>
      <c r="D40" s="23">
        <v>1</v>
      </c>
      <c r="E40" s="23">
        <v>1</v>
      </c>
      <c r="F40" s="24">
        <v>9.1999999999999993</v>
      </c>
      <c r="G40" s="25">
        <v>4.9000000000000004</v>
      </c>
      <c r="H40" s="24">
        <v>5.4</v>
      </c>
      <c r="I40" s="24">
        <v>5.8</v>
      </c>
      <c r="J40" s="24">
        <v>4.5</v>
      </c>
      <c r="K40" s="24">
        <v>5.4</v>
      </c>
      <c r="L40" s="24">
        <v>4</v>
      </c>
      <c r="M40" s="24">
        <v>4.5</v>
      </c>
      <c r="N40" s="24">
        <v>5.6</v>
      </c>
      <c r="O40" s="24">
        <v>13.5</v>
      </c>
      <c r="P40" s="23">
        <v>1</v>
      </c>
    </row>
    <row r="41" spans="1:16" x14ac:dyDescent="0.15">
      <c r="A41" s="22" t="s">
        <v>165</v>
      </c>
      <c r="B41" s="23">
        <v>6</v>
      </c>
      <c r="C41" s="23">
        <v>1</v>
      </c>
      <c r="D41" s="23">
        <v>1</v>
      </c>
      <c r="E41" s="23">
        <v>0</v>
      </c>
      <c r="F41" s="24">
        <v>7.9</v>
      </c>
      <c r="G41" s="25">
        <v>3</v>
      </c>
      <c r="H41" s="24">
        <v>5.9</v>
      </c>
      <c r="I41" s="24">
        <v>4.8</v>
      </c>
      <c r="J41" s="24">
        <v>9.6999999999999993</v>
      </c>
      <c r="K41" s="24">
        <v>3.4</v>
      </c>
      <c r="L41" s="24">
        <v>5.4</v>
      </c>
      <c r="M41" s="24">
        <v>3.5</v>
      </c>
      <c r="N41" s="24">
        <v>5.0999999999999996</v>
      </c>
      <c r="O41" s="24">
        <v>10.5</v>
      </c>
      <c r="P41" s="23">
        <v>1</v>
      </c>
    </row>
    <row r="42" spans="1:16" x14ac:dyDescent="0.15">
      <c r="A42" s="22" t="s">
        <v>246</v>
      </c>
      <c r="B42" s="23">
        <v>10</v>
      </c>
      <c r="C42" s="23">
        <v>0</v>
      </c>
      <c r="D42" s="23">
        <v>0</v>
      </c>
      <c r="E42" s="23">
        <v>1</v>
      </c>
      <c r="F42" s="24">
        <v>7.6</v>
      </c>
      <c r="G42" s="25">
        <v>2.5</v>
      </c>
      <c r="H42" s="24">
        <v>3.8</v>
      </c>
      <c r="I42" s="24">
        <v>4.2</v>
      </c>
      <c r="J42" s="24">
        <v>5.8</v>
      </c>
      <c r="K42" s="24">
        <v>4.4000000000000004</v>
      </c>
      <c r="L42" s="24">
        <v>3.8</v>
      </c>
      <c r="M42" s="24">
        <v>4.2</v>
      </c>
      <c r="N42" s="24">
        <v>6.3</v>
      </c>
      <c r="O42" s="24">
        <v>10.8</v>
      </c>
      <c r="P42" s="23">
        <v>1</v>
      </c>
    </row>
    <row r="43" spans="1:16" x14ac:dyDescent="0.15">
      <c r="A43" s="22" t="s">
        <v>169</v>
      </c>
      <c r="B43" s="23">
        <v>12</v>
      </c>
      <c r="C43" s="23">
        <v>1</v>
      </c>
      <c r="D43" s="23">
        <v>0</v>
      </c>
      <c r="E43" s="23">
        <v>1</v>
      </c>
      <c r="F43" s="24">
        <v>9.5</v>
      </c>
      <c r="G43" s="25">
        <v>7.1</v>
      </c>
      <c r="H43" s="24">
        <v>5.6</v>
      </c>
      <c r="I43" s="24">
        <v>6.6</v>
      </c>
      <c r="J43" s="24">
        <v>7.6</v>
      </c>
      <c r="K43" s="24">
        <v>5.6</v>
      </c>
      <c r="L43" s="24">
        <v>4.5</v>
      </c>
      <c r="M43" s="24">
        <v>4.4000000000000004</v>
      </c>
      <c r="N43" s="24">
        <v>5.5</v>
      </c>
      <c r="O43" s="24">
        <v>13.5</v>
      </c>
      <c r="P43" s="23">
        <v>1</v>
      </c>
    </row>
    <row r="44" spans="1:16" x14ac:dyDescent="0.15">
      <c r="A44" s="22" t="s">
        <v>177</v>
      </c>
      <c r="B44" s="23">
        <v>12</v>
      </c>
      <c r="C44" s="23">
        <v>1</v>
      </c>
      <c r="D44" s="23">
        <v>0</v>
      </c>
      <c r="E44" s="23">
        <v>1</v>
      </c>
      <c r="F44" s="24">
        <v>8.8000000000000007</v>
      </c>
      <c r="G44" s="25">
        <v>5</v>
      </c>
      <c r="H44" s="24">
        <v>3.3</v>
      </c>
      <c r="I44" s="24">
        <v>4.5</v>
      </c>
      <c r="J44" s="24">
        <v>6.7</v>
      </c>
      <c r="K44" s="24">
        <v>4</v>
      </c>
      <c r="L44" s="24">
        <v>2.2999999999999998</v>
      </c>
      <c r="M44" s="24">
        <v>3.9</v>
      </c>
      <c r="N44" s="24">
        <v>6.6</v>
      </c>
      <c r="O44" s="24">
        <v>11.850000000000001</v>
      </c>
      <c r="P44" s="23">
        <v>0</v>
      </c>
    </row>
    <row r="45" spans="1:16" x14ac:dyDescent="0.15">
      <c r="A45" s="22" t="s">
        <v>190</v>
      </c>
      <c r="B45" s="23">
        <v>7</v>
      </c>
      <c r="C45" s="23">
        <v>1</v>
      </c>
      <c r="D45" s="23">
        <v>1</v>
      </c>
      <c r="E45" s="23">
        <v>0</v>
      </c>
      <c r="F45" s="24">
        <v>7.2</v>
      </c>
      <c r="G45" s="25">
        <v>4.3</v>
      </c>
      <c r="H45" s="24">
        <v>3.9</v>
      </c>
      <c r="I45" s="24">
        <v>4.7</v>
      </c>
      <c r="J45" s="24">
        <v>10</v>
      </c>
      <c r="K45" s="24">
        <v>3.2</v>
      </c>
      <c r="L45" s="24">
        <v>4.0999999999999996</v>
      </c>
      <c r="M45" s="24">
        <v>2.5</v>
      </c>
      <c r="N45" s="24">
        <v>4.2</v>
      </c>
      <c r="O45" s="24">
        <v>9.75</v>
      </c>
      <c r="P45" s="23">
        <v>0</v>
      </c>
    </row>
    <row r="46" spans="1:16" x14ac:dyDescent="0.15">
      <c r="A46" s="22" t="s">
        <v>222</v>
      </c>
      <c r="B46" s="23">
        <v>1</v>
      </c>
      <c r="C46" s="23">
        <v>0</v>
      </c>
      <c r="D46" s="23">
        <v>1</v>
      </c>
      <c r="E46" s="23">
        <v>0</v>
      </c>
      <c r="F46" s="24">
        <v>5</v>
      </c>
      <c r="G46" s="25">
        <v>3.6</v>
      </c>
      <c r="H46" s="24">
        <v>4.0999999999999996</v>
      </c>
      <c r="I46" s="24">
        <v>4.9000000000000004</v>
      </c>
      <c r="J46" s="24">
        <v>8.1999999999999993</v>
      </c>
      <c r="K46" s="24">
        <v>3.7</v>
      </c>
      <c r="L46" s="24">
        <v>4.8</v>
      </c>
      <c r="M46" s="24">
        <v>3.1</v>
      </c>
      <c r="N46" s="24">
        <v>4.4000000000000004</v>
      </c>
      <c r="O46" s="24">
        <v>11.399999999999999</v>
      </c>
      <c r="P46" s="23">
        <v>0</v>
      </c>
    </row>
    <row r="47" spans="1:16" x14ac:dyDescent="0.15">
      <c r="A47" s="22" t="s">
        <v>130</v>
      </c>
      <c r="B47" s="23">
        <v>7</v>
      </c>
      <c r="C47" s="23">
        <v>0</v>
      </c>
      <c r="D47" s="23">
        <v>1</v>
      </c>
      <c r="E47" s="23">
        <v>0</v>
      </c>
      <c r="F47" s="24">
        <v>6.6</v>
      </c>
      <c r="G47" s="25">
        <v>3.6</v>
      </c>
      <c r="H47" s="24">
        <v>4.9000000000000004</v>
      </c>
      <c r="I47" s="24">
        <v>4.8</v>
      </c>
      <c r="J47" s="24">
        <v>7.2</v>
      </c>
      <c r="K47" s="24">
        <v>3.5</v>
      </c>
      <c r="L47" s="24">
        <v>3.6</v>
      </c>
      <c r="M47" s="24">
        <v>2.8</v>
      </c>
      <c r="N47" s="24">
        <v>4.0999999999999996</v>
      </c>
      <c r="O47" s="24">
        <v>10.649999999999999</v>
      </c>
      <c r="P47" s="23">
        <v>0</v>
      </c>
    </row>
    <row r="48" spans="1:16" x14ac:dyDescent="0.15">
      <c r="A48" s="22" t="s">
        <v>166</v>
      </c>
      <c r="B48" s="23">
        <v>8</v>
      </c>
      <c r="C48" s="23">
        <v>1</v>
      </c>
      <c r="D48" s="23">
        <v>1</v>
      </c>
      <c r="E48" s="23">
        <v>0</v>
      </c>
      <c r="F48" s="24">
        <v>7.6</v>
      </c>
      <c r="G48" s="25">
        <v>3.6</v>
      </c>
      <c r="H48" s="24">
        <v>3.4</v>
      </c>
      <c r="I48" s="24">
        <v>4.5999999999999996</v>
      </c>
      <c r="J48" s="24">
        <v>7.7</v>
      </c>
      <c r="K48" s="24">
        <v>3.1</v>
      </c>
      <c r="L48" s="24">
        <v>5.5</v>
      </c>
      <c r="M48" s="24">
        <v>3.5</v>
      </c>
      <c r="N48" s="24">
        <v>4.9000000000000004</v>
      </c>
      <c r="O48" s="24">
        <v>9.1499999999999986</v>
      </c>
      <c r="P48" s="23">
        <v>0</v>
      </c>
    </row>
    <row r="49" spans="1:16" x14ac:dyDescent="0.15">
      <c r="A49" s="22" t="s">
        <v>224</v>
      </c>
      <c r="B49" s="23">
        <v>5</v>
      </c>
      <c r="C49" s="23">
        <v>1</v>
      </c>
      <c r="D49" s="23">
        <v>1</v>
      </c>
      <c r="E49" s="23">
        <v>1</v>
      </c>
      <c r="F49" s="24">
        <v>5.5</v>
      </c>
      <c r="G49" s="25">
        <v>3.7</v>
      </c>
      <c r="H49" s="24">
        <v>4.5</v>
      </c>
      <c r="I49" s="24">
        <v>4.9000000000000004</v>
      </c>
      <c r="J49" s="24">
        <v>6</v>
      </c>
      <c r="K49" s="24">
        <v>4.3</v>
      </c>
      <c r="L49" s="24">
        <v>5.9</v>
      </c>
      <c r="M49" s="24">
        <v>4.3</v>
      </c>
      <c r="N49" s="24">
        <v>5.7</v>
      </c>
      <c r="O49" s="24">
        <v>11.399999999999999</v>
      </c>
      <c r="P49" s="23">
        <v>0</v>
      </c>
    </row>
    <row r="50" spans="1:16" x14ac:dyDescent="0.15">
      <c r="A50" s="22" t="s">
        <v>66</v>
      </c>
      <c r="B50" s="23">
        <v>3</v>
      </c>
      <c r="C50" s="23">
        <v>0</v>
      </c>
      <c r="D50" s="23">
        <v>1</v>
      </c>
      <c r="E50" s="23">
        <v>1</v>
      </c>
      <c r="F50" s="24">
        <v>8.5</v>
      </c>
      <c r="G50" s="25">
        <v>5.4</v>
      </c>
      <c r="H50" s="24">
        <v>4.8</v>
      </c>
      <c r="I50" s="24">
        <v>6</v>
      </c>
      <c r="J50" s="24">
        <v>6.8</v>
      </c>
      <c r="K50" s="24">
        <v>5</v>
      </c>
      <c r="L50" s="24">
        <v>5.0999999999999996</v>
      </c>
      <c r="M50" s="24">
        <v>3.7</v>
      </c>
      <c r="N50" s="24">
        <v>5.9</v>
      </c>
      <c r="O50" s="24">
        <v>12.600000000000001</v>
      </c>
      <c r="P50" s="23">
        <v>1</v>
      </c>
    </row>
    <row r="51" spans="1:16" x14ac:dyDescent="0.15">
      <c r="A51" s="22" t="s">
        <v>219</v>
      </c>
      <c r="B51" s="23">
        <v>6</v>
      </c>
      <c r="C51" s="23">
        <v>1</v>
      </c>
      <c r="D51" s="23">
        <v>0</v>
      </c>
      <c r="E51" s="23">
        <v>1</v>
      </c>
      <c r="F51" s="24">
        <v>8.8000000000000007</v>
      </c>
      <c r="G51" s="25">
        <v>3.5</v>
      </c>
      <c r="H51" s="24">
        <v>2.8</v>
      </c>
      <c r="I51" s="24">
        <v>4.5</v>
      </c>
      <c r="J51" s="24">
        <v>6.7</v>
      </c>
      <c r="K51" s="24">
        <v>4.0999999999999996</v>
      </c>
      <c r="L51" s="24">
        <v>2.2999999999999998</v>
      </c>
      <c r="M51" s="24">
        <v>3.9</v>
      </c>
      <c r="N51" s="24">
        <v>5.4</v>
      </c>
      <c r="O51" s="24">
        <v>11.25</v>
      </c>
      <c r="P51" s="23">
        <v>0</v>
      </c>
    </row>
    <row r="52" spans="1:16" x14ac:dyDescent="0.15">
      <c r="A52" s="22" t="s">
        <v>173</v>
      </c>
      <c r="B52" s="23">
        <v>1</v>
      </c>
      <c r="C52" s="23">
        <v>1</v>
      </c>
      <c r="D52" s="23">
        <v>1</v>
      </c>
      <c r="E52" s="23">
        <v>0</v>
      </c>
      <c r="F52" s="24">
        <v>5.9</v>
      </c>
      <c r="G52" s="25">
        <v>5.5</v>
      </c>
      <c r="H52" s="24">
        <v>6</v>
      </c>
      <c r="I52" s="24">
        <v>6.2</v>
      </c>
      <c r="J52" s="24">
        <v>8.4</v>
      </c>
      <c r="K52" s="24">
        <v>5.8</v>
      </c>
      <c r="L52" s="24">
        <v>7.5</v>
      </c>
      <c r="M52" s="24">
        <v>5.4</v>
      </c>
      <c r="N52" s="24">
        <v>8.6999999999999993</v>
      </c>
      <c r="O52" s="24">
        <v>12</v>
      </c>
      <c r="P52" s="23">
        <v>1</v>
      </c>
    </row>
    <row r="53" spans="1:16" x14ac:dyDescent="0.15">
      <c r="A53" s="22" t="s">
        <v>230</v>
      </c>
      <c r="B53" s="23">
        <v>11</v>
      </c>
      <c r="C53" s="23">
        <v>0</v>
      </c>
      <c r="D53" s="23">
        <v>0</v>
      </c>
      <c r="E53" s="23">
        <v>1</v>
      </c>
      <c r="F53" s="24">
        <v>8.1999999999999993</v>
      </c>
      <c r="G53" s="25">
        <v>3.6</v>
      </c>
      <c r="H53" s="24">
        <v>5.8</v>
      </c>
      <c r="I53" s="24">
        <v>6</v>
      </c>
      <c r="J53" s="24">
        <v>5.2</v>
      </c>
      <c r="K53" s="24">
        <v>4</v>
      </c>
      <c r="L53" s="24">
        <v>2.8</v>
      </c>
      <c r="M53" s="24">
        <v>3</v>
      </c>
      <c r="N53" s="24">
        <v>4</v>
      </c>
      <c r="O53" s="24">
        <v>11.100000000000001</v>
      </c>
      <c r="P53" s="23">
        <v>0</v>
      </c>
    </row>
    <row r="54" spans="1:16" x14ac:dyDescent="0.15">
      <c r="A54" s="22" t="s">
        <v>263</v>
      </c>
      <c r="B54" s="23">
        <v>9</v>
      </c>
      <c r="C54" s="23">
        <v>1</v>
      </c>
      <c r="D54" s="23">
        <v>1</v>
      </c>
      <c r="E54" s="23">
        <v>1</v>
      </c>
      <c r="F54" s="24">
        <v>9.6999999999999993</v>
      </c>
      <c r="G54" s="25">
        <v>6.5</v>
      </c>
      <c r="H54" s="24">
        <v>5.3</v>
      </c>
      <c r="I54" s="24">
        <v>6.1</v>
      </c>
      <c r="J54" s="24">
        <v>6.8</v>
      </c>
      <c r="K54" s="24">
        <v>4.4000000000000004</v>
      </c>
      <c r="L54" s="24">
        <v>3.5</v>
      </c>
      <c r="M54" s="24">
        <v>4.2</v>
      </c>
      <c r="N54" s="24">
        <v>6.3</v>
      </c>
      <c r="O54" s="24">
        <v>11.850000000000001</v>
      </c>
      <c r="P54" s="23">
        <v>1</v>
      </c>
    </row>
    <row r="55" spans="1:16" x14ac:dyDescent="0.15">
      <c r="A55" s="22" t="s">
        <v>155</v>
      </c>
      <c r="B55" s="23">
        <v>14</v>
      </c>
      <c r="C55" s="23">
        <v>1</v>
      </c>
      <c r="D55" s="23">
        <v>1</v>
      </c>
      <c r="E55" s="23">
        <v>1</v>
      </c>
      <c r="F55" s="24">
        <v>5.5</v>
      </c>
      <c r="G55" s="25">
        <v>7</v>
      </c>
      <c r="H55" s="24">
        <v>5.6</v>
      </c>
      <c r="I55" s="24">
        <v>8.1999999999999993</v>
      </c>
      <c r="J55" s="24">
        <v>6.3</v>
      </c>
      <c r="K55" s="24">
        <v>5.5</v>
      </c>
      <c r="L55" s="24">
        <v>6.7</v>
      </c>
      <c r="M55" s="24">
        <v>4.9000000000000004</v>
      </c>
      <c r="N55" s="24">
        <v>7</v>
      </c>
      <c r="O55" s="24">
        <v>13.950000000000001</v>
      </c>
      <c r="P55" s="23">
        <v>1</v>
      </c>
    </row>
    <row r="56" spans="1:16" x14ac:dyDescent="0.15">
      <c r="A56" s="22" t="s">
        <v>241</v>
      </c>
      <c r="B56" s="23">
        <v>11</v>
      </c>
      <c r="C56" s="23">
        <v>0</v>
      </c>
      <c r="D56" s="23">
        <v>1</v>
      </c>
      <c r="E56" s="23">
        <v>1</v>
      </c>
      <c r="F56" s="24">
        <v>9.9</v>
      </c>
      <c r="G56" s="25">
        <v>5.2</v>
      </c>
      <c r="H56" s="24">
        <v>6.1</v>
      </c>
      <c r="I56" s="24">
        <v>6.7</v>
      </c>
      <c r="J56" s="24">
        <v>6.8</v>
      </c>
      <c r="K56" s="24">
        <v>4.3</v>
      </c>
      <c r="L56" s="24">
        <v>3.4</v>
      </c>
      <c r="M56" s="24">
        <v>3.9</v>
      </c>
      <c r="N56" s="24">
        <v>4.2</v>
      </c>
      <c r="O56" s="24">
        <v>12.899999999999999</v>
      </c>
      <c r="P56" s="23">
        <v>1</v>
      </c>
    </row>
    <row r="57" spans="1:16" x14ac:dyDescent="0.15">
      <c r="A57" s="22" t="s">
        <v>86</v>
      </c>
      <c r="B57" s="23">
        <v>8</v>
      </c>
      <c r="C57" s="23">
        <v>0</v>
      </c>
      <c r="D57" s="23">
        <v>1</v>
      </c>
      <c r="E57" s="23">
        <v>0</v>
      </c>
      <c r="F57" s="24">
        <v>5.2</v>
      </c>
      <c r="G57" s="25">
        <v>3.8</v>
      </c>
      <c r="H57" s="24">
        <v>3.9</v>
      </c>
      <c r="I57" s="24">
        <v>5</v>
      </c>
      <c r="J57" s="24">
        <v>8.4</v>
      </c>
      <c r="K57" s="24">
        <v>3.3</v>
      </c>
      <c r="L57" s="24">
        <v>4.9000000000000004</v>
      </c>
      <c r="M57" s="24">
        <v>3.3</v>
      </c>
      <c r="N57" s="24">
        <v>5.2</v>
      </c>
      <c r="O57" s="24">
        <v>10.5</v>
      </c>
      <c r="P57" s="23">
        <v>0</v>
      </c>
    </row>
    <row r="58" spans="1:16" x14ac:dyDescent="0.15">
      <c r="A58" s="22" t="s">
        <v>200</v>
      </c>
      <c r="B58" s="23">
        <v>14</v>
      </c>
      <c r="C58" s="23">
        <v>0</v>
      </c>
      <c r="D58" s="23">
        <v>0</v>
      </c>
      <c r="E58" s="23">
        <v>1</v>
      </c>
      <c r="F58" s="24">
        <v>7.6</v>
      </c>
      <c r="G58" s="25">
        <v>4</v>
      </c>
      <c r="H58" s="24">
        <v>3.2</v>
      </c>
      <c r="I58" s="24">
        <v>4.2</v>
      </c>
      <c r="J58" s="24">
        <v>5.8</v>
      </c>
      <c r="K58" s="24">
        <v>3.6</v>
      </c>
      <c r="L58" s="24">
        <v>3.8</v>
      </c>
      <c r="M58" s="24">
        <v>4.2</v>
      </c>
      <c r="N58" s="24">
        <v>6</v>
      </c>
      <c r="O58" s="24">
        <v>12.299999999999999</v>
      </c>
      <c r="P58" s="23">
        <v>1</v>
      </c>
    </row>
    <row r="59" spans="1:16" x14ac:dyDescent="0.15">
      <c r="A59" s="22" t="s">
        <v>261</v>
      </c>
      <c r="B59" s="23">
        <v>10</v>
      </c>
      <c r="C59" s="23">
        <v>1</v>
      </c>
      <c r="D59" s="23">
        <v>0</v>
      </c>
      <c r="E59" s="23">
        <v>0</v>
      </c>
      <c r="F59" s="24">
        <v>7.6</v>
      </c>
      <c r="G59" s="25">
        <v>5.0999999999999996</v>
      </c>
      <c r="H59" s="24">
        <v>4.8</v>
      </c>
      <c r="I59" s="24">
        <v>5.4</v>
      </c>
      <c r="J59" s="24">
        <v>4.4000000000000004</v>
      </c>
      <c r="K59" s="24">
        <v>4.4000000000000004</v>
      </c>
      <c r="L59" s="24">
        <v>3.9</v>
      </c>
      <c r="M59" s="24">
        <v>4</v>
      </c>
      <c r="N59" s="24">
        <v>5.2</v>
      </c>
      <c r="O59" s="24">
        <v>12.600000000000001</v>
      </c>
      <c r="P59" s="23">
        <v>0</v>
      </c>
    </row>
    <row r="60" spans="1:16" x14ac:dyDescent="0.15">
      <c r="A60" s="22" t="s">
        <v>170</v>
      </c>
      <c r="B60" s="23">
        <v>15</v>
      </c>
      <c r="C60" s="23">
        <v>0</v>
      </c>
      <c r="D60" s="23">
        <v>1</v>
      </c>
      <c r="E60" s="23">
        <v>0</v>
      </c>
      <c r="F60" s="24">
        <v>6.5</v>
      </c>
      <c r="G60" s="25">
        <v>5.8</v>
      </c>
      <c r="H60" s="24">
        <v>4.7</v>
      </c>
      <c r="I60" s="24">
        <v>6</v>
      </c>
      <c r="J60" s="24">
        <v>8.6999999999999993</v>
      </c>
      <c r="K60" s="24">
        <v>5</v>
      </c>
      <c r="L60" s="24">
        <v>5.6</v>
      </c>
      <c r="M60" s="24">
        <v>4.5999999999999996</v>
      </c>
      <c r="N60" s="24">
        <v>6.8</v>
      </c>
      <c r="O60" s="24">
        <v>13.350000000000001</v>
      </c>
      <c r="P60" s="23">
        <v>1</v>
      </c>
    </row>
    <row r="61" spans="1:16" x14ac:dyDescent="0.15">
      <c r="A61" s="22" t="s">
        <v>81</v>
      </c>
      <c r="B61" s="23">
        <v>1</v>
      </c>
      <c r="C61" s="23">
        <v>0</v>
      </c>
      <c r="D61" s="23">
        <v>0</v>
      </c>
      <c r="E61" s="23">
        <v>0</v>
      </c>
      <c r="F61" s="24">
        <v>8.6999999999999993</v>
      </c>
      <c r="G61" s="25">
        <v>3.2</v>
      </c>
      <c r="H61" s="24">
        <v>3.2</v>
      </c>
      <c r="I61" s="24">
        <v>3.8</v>
      </c>
      <c r="J61" s="24">
        <v>4.9000000000000004</v>
      </c>
      <c r="K61" s="24">
        <v>4.3</v>
      </c>
      <c r="L61" s="24">
        <v>3.9</v>
      </c>
      <c r="M61" s="24">
        <v>4.5</v>
      </c>
      <c r="N61" s="24">
        <v>6.8</v>
      </c>
      <c r="O61" s="24">
        <v>10.649999999999999</v>
      </c>
      <c r="P61" s="23">
        <v>0</v>
      </c>
    </row>
    <row r="62" spans="1:16" x14ac:dyDescent="0.15">
      <c r="A62" s="22" t="s">
        <v>183</v>
      </c>
      <c r="B62" s="23">
        <v>5</v>
      </c>
      <c r="C62" s="23">
        <v>1</v>
      </c>
      <c r="D62" s="23">
        <v>1</v>
      </c>
      <c r="E62" s="23">
        <v>0</v>
      </c>
      <c r="F62" s="24">
        <v>7.3</v>
      </c>
      <c r="G62" s="25">
        <v>3.6</v>
      </c>
      <c r="H62" s="24">
        <v>5.4</v>
      </c>
      <c r="I62" s="24">
        <v>6.1</v>
      </c>
      <c r="J62" s="24">
        <v>8</v>
      </c>
      <c r="K62" s="24">
        <v>2.8</v>
      </c>
      <c r="L62" s="24">
        <v>3.3</v>
      </c>
      <c r="M62" s="24">
        <v>2.9</v>
      </c>
      <c r="N62" s="24">
        <v>4.0999999999999996</v>
      </c>
      <c r="O62" s="24">
        <v>11.25</v>
      </c>
      <c r="P62" s="23">
        <v>0</v>
      </c>
    </row>
    <row r="63" spans="1:16" x14ac:dyDescent="0.15">
      <c r="A63" s="22" t="s">
        <v>176</v>
      </c>
      <c r="B63" s="23">
        <v>7</v>
      </c>
      <c r="C63" s="23">
        <v>1</v>
      </c>
      <c r="D63" s="23">
        <v>0</v>
      </c>
      <c r="E63" s="23">
        <v>1</v>
      </c>
      <c r="F63" s="24">
        <v>9.6999999999999993</v>
      </c>
      <c r="G63" s="25">
        <v>6.5</v>
      </c>
      <c r="H63" s="24">
        <v>3.4</v>
      </c>
      <c r="I63" s="24">
        <v>6.1</v>
      </c>
      <c r="J63" s="24">
        <v>6.7</v>
      </c>
      <c r="K63" s="24">
        <v>3.7</v>
      </c>
      <c r="L63" s="24">
        <v>3.4</v>
      </c>
      <c r="M63" s="24">
        <v>4.0999999999999996</v>
      </c>
      <c r="N63" s="24">
        <v>7.1</v>
      </c>
      <c r="O63" s="24">
        <v>12.149999999999999</v>
      </c>
      <c r="P63" s="23">
        <v>1</v>
      </c>
    </row>
    <row r="64" spans="1:16" x14ac:dyDescent="0.15">
      <c r="A64" s="22" t="s">
        <v>102</v>
      </c>
      <c r="B64" s="23">
        <v>9</v>
      </c>
      <c r="C64" s="23">
        <v>0</v>
      </c>
      <c r="D64" s="23">
        <v>0</v>
      </c>
      <c r="E64" s="23">
        <v>1</v>
      </c>
      <c r="F64" s="24">
        <v>9</v>
      </c>
      <c r="G64" s="25">
        <v>3.4</v>
      </c>
      <c r="H64" s="24">
        <v>3.9</v>
      </c>
      <c r="I64" s="24">
        <v>4.5</v>
      </c>
      <c r="J64" s="24">
        <v>6.8</v>
      </c>
      <c r="K64" s="24">
        <v>3.9</v>
      </c>
      <c r="L64" s="24">
        <v>3.5</v>
      </c>
      <c r="M64" s="24">
        <v>3.5</v>
      </c>
      <c r="N64" s="24">
        <v>4.5999999999999996</v>
      </c>
      <c r="O64" s="24">
        <v>10.8</v>
      </c>
      <c r="P64" s="23">
        <v>1</v>
      </c>
    </row>
    <row r="65" spans="1:16" x14ac:dyDescent="0.15">
      <c r="A65" s="22" t="s">
        <v>123</v>
      </c>
      <c r="B65" s="23">
        <v>1</v>
      </c>
      <c r="C65" s="23">
        <v>1</v>
      </c>
      <c r="D65" s="23">
        <v>0</v>
      </c>
      <c r="E65" s="23">
        <v>0</v>
      </c>
      <c r="F65" s="24">
        <v>7.6</v>
      </c>
      <c r="G65" s="25">
        <v>3.6</v>
      </c>
      <c r="H65" s="24">
        <v>5.6</v>
      </c>
      <c r="I65" s="24">
        <v>5.4</v>
      </c>
      <c r="J65" s="24">
        <v>4.4000000000000004</v>
      </c>
      <c r="K65" s="24">
        <v>4.5999999999999996</v>
      </c>
      <c r="L65" s="24">
        <v>3.9</v>
      </c>
      <c r="M65" s="24">
        <v>4</v>
      </c>
      <c r="N65" s="24">
        <v>5.8</v>
      </c>
      <c r="O65" s="24">
        <v>11.25</v>
      </c>
      <c r="P65" s="23">
        <v>1</v>
      </c>
    </row>
    <row r="66" spans="1:16" x14ac:dyDescent="0.15">
      <c r="A66" s="22" t="s">
        <v>194</v>
      </c>
      <c r="B66" s="23">
        <v>11</v>
      </c>
      <c r="C66" s="23">
        <v>1</v>
      </c>
      <c r="D66" s="23">
        <v>1</v>
      </c>
      <c r="E66" s="23">
        <v>1</v>
      </c>
      <c r="F66" s="24">
        <v>9.6</v>
      </c>
      <c r="G66" s="25">
        <v>7.2</v>
      </c>
      <c r="H66" s="24">
        <v>5.6</v>
      </c>
      <c r="I66" s="24">
        <v>7.8</v>
      </c>
      <c r="J66" s="24">
        <v>4.5</v>
      </c>
      <c r="K66" s="24">
        <v>4.4000000000000004</v>
      </c>
      <c r="L66" s="24">
        <v>3</v>
      </c>
      <c r="M66" s="24">
        <v>4.3</v>
      </c>
      <c r="N66" s="24">
        <v>6.2</v>
      </c>
      <c r="O66" s="24">
        <v>13.950000000000001</v>
      </c>
      <c r="P66" s="23">
        <v>1</v>
      </c>
    </row>
    <row r="67" spans="1:16" x14ac:dyDescent="0.15">
      <c r="A67" s="22" t="s">
        <v>214</v>
      </c>
      <c r="B67" s="23">
        <v>7</v>
      </c>
      <c r="C67" s="23">
        <v>1</v>
      </c>
      <c r="D67" s="23">
        <v>1</v>
      </c>
      <c r="E67" s="23">
        <v>1</v>
      </c>
      <c r="F67" s="24">
        <v>5.0999999999999996</v>
      </c>
      <c r="G67" s="25">
        <v>6.6</v>
      </c>
      <c r="H67" s="24">
        <v>5.8</v>
      </c>
      <c r="I67" s="24">
        <v>7.8</v>
      </c>
      <c r="J67" s="24">
        <v>5.9</v>
      </c>
      <c r="K67" s="24">
        <v>5.0999999999999996</v>
      </c>
      <c r="L67" s="24">
        <v>6.3</v>
      </c>
      <c r="M67" s="24">
        <v>4.5</v>
      </c>
      <c r="N67" s="24">
        <v>6.2</v>
      </c>
      <c r="O67" s="24">
        <v>12.600000000000001</v>
      </c>
      <c r="P67" s="23">
        <v>1</v>
      </c>
    </row>
    <row r="68" spans="1:16" x14ac:dyDescent="0.15">
      <c r="A68" s="22" t="s">
        <v>83</v>
      </c>
      <c r="B68" s="23">
        <v>8</v>
      </c>
      <c r="C68" s="23">
        <v>0</v>
      </c>
      <c r="D68" s="23">
        <v>1</v>
      </c>
      <c r="E68" s="23">
        <v>0</v>
      </c>
      <c r="F68" s="24">
        <v>5.9</v>
      </c>
      <c r="G68" s="25">
        <v>5.6</v>
      </c>
      <c r="H68" s="24">
        <v>3.5</v>
      </c>
      <c r="I68" s="24">
        <v>5.5</v>
      </c>
      <c r="J68" s="24">
        <v>8.4</v>
      </c>
      <c r="K68" s="24">
        <v>5.7</v>
      </c>
      <c r="L68" s="24">
        <v>5.8</v>
      </c>
      <c r="M68" s="24">
        <v>4.8</v>
      </c>
      <c r="N68" s="24">
        <v>7.2</v>
      </c>
      <c r="O68" s="24">
        <v>12.299999999999999</v>
      </c>
      <c r="P68" s="23">
        <v>0</v>
      </c>
    </row>
    <row r="69" spans="1:16" x14ac:dyDescent="0.15">
      <c r="A69" s="22" t="s">
        <v>95</v>
      </c>
      <c r="B69" s="23">
        <v>4</v>
      </c>
      <c r="C69" s="23">
        <v>1</v>
      </c>
      <c r="D69" s="23">
        <v>1</v>
      </c>
      <c r="E69" s="23">
        <v>0</v>
      </c>
      <c r="F69" s="24">
        <v>7.6</v>
      </c>
      <c r="G69" s="25">
        <v>3.6</v>
      </c>
      <c r="H69" s="24">
        <v>5.0999999999999996</v>
      </c>
      <c r="I69" s="24">
        <v>4.5999999999999996</v>
      </c>
      <c r="J69" s="24">
        <v>7.7</v>
      </c>
      <c r="K69" s="24">
        <v>4.7</v>
      </c>
      <c r="L69" s="24">
        <v>5.5</v>
      </c>
      <c r="M69" s="24">
        <v>3.5</v>
      </c>
      <c r="N69" s="24">
        <v>4</v>
      </c>
      <c r="O69" s="24">
        <v>9.3000000000000007</v>
      </c>
      <c r="P69" s="23">
        <v>0</v>
      </c>
    </row>
    <row r="70" spans="1:16" x14ac:dyDescent="0.15">
      <c r="A70" s="22" t="s">
        <v>238</v>
      </c>
      <c r="B70" s="23">
        <v>4</v>
      </c>
      <c r="C70" s="23">
        <v>0</v>
      </c>
      <c r="D70" s="23">
        <v>0</v>
      </c>
      <c r="E70" s="23">
        <v>1</v>
      </c>
      <c r="F70" s="24">
        <v>9.9</v>
      </c>
      <c r="G70" s="25">
        <v>3.7</v>
      </c>
      <c r="H70" s="24">
        <v>4.5999999999999996</v>
      </c>
      <c r="I70" s="24">
        <v>6.7</v>
      </c>
      <c r="J70" s="24">
        <v>6.8</v>
      </c>
      <c r="K70" s="24">
        <v>5</v>
      </c>
      <c r="L70" s="24">
        <v>3.4</v>
      </c>
      <c r="M70" s="24">
        <v>3.9</v>
      </c>
      <c r="N70" s="24">
        <v>5.3</v>
      </c>
      <c r="O70" s="24">
        <v>11.100000000000001</v>
      </c>
      <c r="P70" s="23">
        <v>1</v>
      </c>
    </row>
    <row r="71" spans="1:16" x14ac:dyDescent="0.15">
      <c r="A71" s="22" t="s">
        <v>117</v>
      </c>
      <c r="B71" s="23">
        <v>7</v>
      </c>
      <c r="C71" s="23">
        <v>1</v>
      </c>
      <c r="D71" s="23">
        <v>0</v>
      </c>
      <c r="E71" s="23">
        <v>0</v>
      </c>
      <c r="F71" s="24">
        <v>8.1999999999999993</v>
      </c>
      <c r="G71" s="25">
        <v>4.2</v>
      </c>
      <c r="H71" s="24">
        <v>2.7</v>
      </c>
      <c r="I71" s="24">
        <v>3.1</v>
      </c>
      <c r="J71" s="24">
        <v>5.3</v>
      </c>
      <c r="K71" s="24">
        <v>4.5</v>
      </c>
      <c r="L71" s="24">
        <v>4.3</v>
      </c>
      <c r="M71" s="24">
        <v>4.9000000000000004</v>
      </c>
      <c r="N71" s="24">
        <v>7.4</v>
      </c>
      <c r="O71" s="24">
        <v>12.299999999999999</v>
      </c>
      <c r="P71" s="23">
        <v>1</v>
      </c>
    </row>
    <row r="72" spans="1:16" x14ac:dyDescent="0.15">
      <c r="A72" s="22" t="s">
        <v>179</v>
      </c>
      <c r="B72" s="23">
        <v>14</v>
      </c>
      <c r="C72" s="23">
        <v>0</v>
      </c>
      <c r="D72" s="23">
        <v>1</v>
      </c>
      <c r="E72" s="23">
        <v>1</v>
      </c>
      <c r="F72" s="24">
        <v>8.9</v>
      </c>
      <c r="G72" s="25">
        <v>5.8</v>
      </c>
      <c r="H72" s="24">
        <v>6.3</v>
      </c>
      <c r="I72" s="24">
        <v>6.9</v>
      </c>
      <c r="J72" s="24">
        <v>8.1999999999999993</v>
      </c>
      <c r="K72" s="24">
        <v>4.2</v>
      </c>
      <c r="L72" s="24">
        <v>5.9</v>
      </c>
      <c r="M72" s="24">
        <v>4.2</v>
      </c>
      <c r="N72" s="24">
        <v>5.6</v>
      </c>
      <c r="O72" s="24">
        <v>11.55</v>
      </c>
      <c r="P72" s="23">
        <v>1</v>
      </c>
    </row>
    <row r="73" spans="1:16" x14ac:dyDescent="0.15">
      <c r="A73" s="22" t="s">
        <v>204</v>
      </c>
      <c r="B73" s="23">
        <v>13</v>
      </c>
      <c r="C73" s="23">
        <v>1</v>
      </c>
      <c r="D73" s="23">
        <v>1</v>
      </c>
      <c r="E73" s="23">
        <v>0</v>
      </c>
      <c r="F73" s="24">
        <v>7.1</v>
      </c>
      <c r="G73" s="25">
        <v>4.2</v>
      </c>
      <c r="H73" s="24">
        <v>2.8</v>
      </c>
      <c r="I73" s="24">
        <v>4.5</v>
      </c>
      <c r="J73" s="24">
        <v>9.9</v>
      </c>
      <c r="K73" s="24">
        <v>2.8</v>
      </c>
      <c r="L73" s="24">
        <v>4</v>
      </c>
      <c r="M73" s="24">
        <v>2.4</v>
      </c>
      <c r="N73" s="24">
        <v>3.3</v>
      </c>
      <c r="O73" s="24">
        <v>11.100000000000001</v>
      </c>
      <c r="P73" s="23">
        <v>0</v>
      </c>
    </row>
    <row r="74" spans="1:16" x14ac:dyDescent="0.15">
      <c r="A74" s="22" t="s">
        <v>112</v>
      </c>
      <c r="B74" s="23">
        <v>4</v>
      </c>
      <c r="C74" s="23">
        <v>1</v>
      </c>
      <c r="D74" s="23">
        <v>0</v>
      </c>
      <c r="E74" s="23">
        <v>1</v>
      </c>
      <c r="F74" s="24">
        <v>10</v>
      </c>
      <c r="G74" s="25">
        <v>5.8</v>
      </c>
      <c r="H74" s="24">
        <v>2.9</v>
      </c>
      <c r="I74" s="24">
        <v>4.5</v>
      </c>
      <c r="J74" s="24">
        <v>3.8</v>
      </c>
      <c r="K74" s="24">
        <v>5</v>
      </c>
      <c r="L74" s="24">
        <v>4</v>
      </c>
      <c r="M74" s="24">
        <v>3.5</v>
      </c>
      <c r="N74" s="24">
        <v>6.3</v>
      </c>
      <c r="O74" s="24">
        <v>12</v>
      </c>
      <c r="P74" s="23">
        <v>1</v>
      </c>
    </row>
    <row r="75" spans="1:16" x14ac:dyDescent="0.15">
      <c r="A75" s="22" t="s">
        <v>250</v>
      </c>
      <c r="B75" s="23">
        <v>4</v>
      </c>
      <c r="C75" s="23">
        <v>0</v>
      </c>
      <c r="D75" s="23">
        <v>0</v>
      </c>
      <c r="E75" s="23">
        <v>0</v>
      </c>
      <c r="F75" s="24">
        <v>9.6999999999999993</v>
      </c>
      <c r="G75" s="25">
        <v>2.8</v>
      </c>
      <c r="H75" s="24">
        <v>3.8</v>
      </c>
      <c r="I75" s="24">
        <v>4.7</v>
      </c>
      <c r="J75" s="24">
        <v>4.8</v>
      </c>
      <c r="K75" s="24">
        <v>4.7</v>
      </c>
      <c r="L75" s="24">
        <v>4.0999999999999996</v>
      </c>
      <c r="M75" s="24">
        <v>3.6</v>
      </c>
      <c r="N75" s="24">
        <v>5.0999999999999996</v>
      </c>
      <c r="O75" s="24">
        <v>11.25</v>
      </c>
      <c r="P75" s="23">
        <v>0</v>
      </c>
    </row>
    <row r="76" spans="1:16" x14ac:dyDescent="0.15">
      <c r="A76" s="22" t="s">
        <v>209</v>
      </c>
      <c r="B76" s="23">
        <v>7</v>
      </c>
      <c r="C76" s="23">
        <v>1</v>
      </c>
      <c r="D76" s="23">
        <v>0</v>
      </c>
      <c r="E76" s="23">
        <v>0</v>
      </c>
      <c r="F76" s="24">
        <v>9.1</v>
      </c>
      <c r="G76" s="25">
        <v>5.3</v>
      </c>
      <c r="H76" s="24">
        <v>3.1</v>
      </c>
      <c r="I76" s="24">
        <v>4.5</v>
      </c>
      <c r="J76" s="24">
        <v>7.3</v>
      </c>
      <c r="K76" s="24">
        <v>4.5</v>
      </c>
      <c r="L76" s="24">
        <v>3.4</v>
      </c>
      <c r="M76" s="24">
        <v>4.2</v>
      </c>
      <c r="N76" s="24">
        <v>5.0999999999999996</v>
      </c>
      <c r="O76" s="24">
        <v>12.600000000000001</v>
      </c>
      <c r="P76" s="23">
        <v>0</v>
      </c>
    </row>
    <row r="77" spans="1:16" x14ac:dyDescent="0.15">
      <c r="A77" s="22" t="s">
        <v>98</v>
      </c>
      <c r="B77" s="23">
        <v>15</v>
      </c>
      <c r="C77" s="23">
        <v>1</v>
      </c>
      <c r="D77" s="23">
        <v>1</v>
      </c>
      <c r="E77" s="23">
        <v>0</v>
      </c>
      <c r="F77" s="24">
        <v>6.7</v>
      </c>
      <c r="G77" s="25">
        <v>3.7</v>
      </c>
      <c r="H77" s="24">
        <v>5.3</v>
      </c>
      <c r="I77" s="24">
        <v>4.9000000000000004</v>
      </c>
      <c r="J77" s="24">
        <v>9.1999999999999993</v>
      </c>
      <c r="K77" s="24">
        <v>3.5</v>
      </c>
      <c r="L77" s="24">
        <v>4.5</v>
      </c>
      <c r="M77" s="24">
        <v>3.4</v>
      </c>
      <c r="N77" s="24">
        <v>5.3</v>
      </c>
      <c r="O77" s="24">
        <v>11.399999999999999</v>
      </c>
      <c r="P77" s="23">
        <v>0</v>
      </c>
    </row>
    <row r="78" spans="1:16" x14ac:dyDescent="0.15">
      <c r="A78" s="22" t="s">
        <v>133</v>
      </c>
      <c r="B78" s="23">
        <v>7</v>
      </c>
      <c r="C78" s="23">
        <v>1</v>
      </c>
      <c r="D78" s="23">
        <v>1</v>
      </c>
      <c r="E78" s="23">
        <v>1</v>
      </c>
      <c r="F78" s="24">
        <v>5.5</v>
      </c>
      <c r="G78" s="25">
        <v>5.2</v>
      </c>
      <c r="H78" s="24">
        <v>4.3</v>
      </c>
      <c r="I78" s="24">
        <v>4.9000000000000004</v>
      </c>
      <c r="J78" s="24">
        <v>6</v>
      </c>
      <c r="K78" s="24">
        <v>4.5</v>
      </c>
      <c r="L78" s="24">
        <v>5.9</v>
      </c>
      <c r="M78" s="24">
        <v>4.3</v>
      </c>
      <c r="N78" s="24">
        <v>5.4</v>
      </c>
      <c r="O78" s="24">
        <v>12.299999999999999</v>
      </c>
      <c r="P78" s="23">
        <v>0</v>
      </c>
    </row>
    <row r="79" spans="1:16" x14ac:dyDescent="0.15">
      <c r="A79" s="22" t="s">
        <v>144</v>
      </c>
      <c r="B79" s="23">
        <v>10</v>
      </c>
      <c r="C79" s="23">
        <v>0</v>
      </c>
      <c r="D79" s="23">
        <v>0</v>
      </c>
      <c r="E79" s="23">
        <v>1</v>
      </c>
      <c r="F79" s="24">
        <v>9.3000000000000007</v>
      </c>
      <c r="G79" s="25">
        <v>5</v>
      </c>
      <c r="H79" s="24">
        <v>5.5</v>
      </c>
      <c r="I79" s="24">
        <v>5.9</v>
      </c>
      <c r="J79" s="24">
        <v>4.5999999999999996</v>
      </c>
      <c r="K79" s="24">
        <v>5.2</v>
      </c>
      <c r="L79" s="24">
        <v>4.0999999999999996</v>
      </c>
      <c r="M79" s="24">
        <v>4.5999999999999996</v>
      </c>
      <c r="N79" s="24">
        <v>7.6</v>
      </c>
      <c r="O79" s="24">
        <v>12.149999999999999</v>
      </c>
      <c r="P79" s="23">
        <v>1</v>
      </c>
    </row>
    <row r="80" spans="1:16" x14ac:dyDescent="0.15">
      <c r="A80" s="22" t="s">
        <v>124</v>
      </c>
      <c r="B80" s="23">
        <v>1</v>
      </c>
      <c r="C80" s="23">
        <v>1</v>
      </c>
      <c r="D80" s="23">
        <v>0</v>
      </c>
      <c r="E80" s="23">
        <v>0</v>
      </c>
      <c r="F80" s="24">
        <v>10</v>
      </c>
      <c r="G80" s="25">
        <v>4.3</v>
      </c>
      <c r="H80" s="24">
        <v>4.2</v>
      </c>
      <c r="I80" s="24">
        <v>4.5</v>
      </c>
      <c r="J80" s="24">
        <v>3.8</v>
      </c>
      <c r="K80" s="24">
        <v>3.7</v>
      </c>
      <c r="L80" s="24">
        <v>4</v>
      </c>
      <c r="M80" s="24">
        <v>3.5</v>
      </c>
      <c r="N80" s="24">
        <v>3.7</v>
      </c>
      <c r="O80" s="24">
        <v>10.5</v>
      </c>
      <c r="P80" s="23">
        <v>0</v>
      </c>
    </row>
    <row r="81" spans="1:16" x14ac:dyDescent="0.15">
      <c r="A81" s="22" t="s">
        <v>251</v>
      </c>
      <c r="B81" s="23">
        <v>1</v>
      </c>
      <c r="C81" s="23">
        <v>1</v>
      </c>
      <c r="D81" s="23">
        <v>0</v>
      </c>
      <c r="E81" s="23">
        <v>1</v>
      </c>
      <c r="F81" s="24">
        <v>9.1</v>
      </c>
      <c r="G81" s="25">
        <v>3.8</v>
      </c>
      <c r="H81" s="24">
        <v>3</v>
      </c>
      <c r="I81" s="24">
        <v>4.5</v>
      </c>
      <c r="J81" s="24">
        <v>7.3</v>
      </c>
      <c r="K81" s="24">
        <v>6</v>
      </c>
      <c r="L81" s="24">
        <v>3.4</v>
      </c>
      <c r="M81" s="24">
        <v>4.2</v>
      </c>
      <c r="N81" s="24">
        <v>6.3</v>
      </c>
      <c r="O81" s="24">
        <v>9.8999999999999986</v>
      </c>
      <c r="P81" s="23">
        <v>0</v>
      </c>
    </row>
    <row r="82" spans="1:16" x14ac:dyDescent="0.15">
      <c r="A82" s="22" t="s">
        <v>223</v>
      </c>
      <c r="B82" s="23">
        <v>10</v>
      </c>
      <c r="C82" s="23">
        <v>0</v>
      </c>
      <c r="D82" s="23">
        <v>1</v>
      </c>
      <c r="E82" s="23">
        <v>1</v>
      </c>
      <c r="F82" s="24">
        <v>7.4</v>
      </c>
      <c r="G82" s="25">
        <v>3.4</v>
      </c>
      <c r="H82" s="24">
        <v>5.8</v>
      </c>
      <c r="I82" s="24">
        <v>4.8</v>
      </c>
      <c r="J82" s="24">
        <v>7.2</v>
      </c>
      <c r="K82" s="24">
        <v>4</v>
      </c>
      <c r="L82" s="24">
        <v>5.6</v>
      </c>
      <c r="M82" s="24">
        <v>3.7</v>
      </c>
      <c r="N82" s="24">
        <v>4.3</v>
      </c>
      <c r="O82" s="24">
        <v>10.649999999999999</v>
      </c>
      <c r="P82" s="23">
        <v>0</v>
      </c>
    </row>
    <row r="83" spans="1:16" x14ac:dyDescent="0.15">
      <c r="A83" s="22" t="s">
        <v>148</v>
      </c>
      <c r="B83" s="23">
        <v>6</v>
      </c>
      <c r="C83" s="23">
        <v>0</v>
      </c>
      <c r="D83" s="23">
        <v>0</v>
      </c>
      <c r="E83" s="23">
        <v>1</v>
      </c>
      <c r="F83" s="24">
        <v>8.6</v>
      </c>
      <c r="G83" s="25">
        <v>4.4000000000000004</v>
      </c>
      <c r="H83" s="24">
        <v>2.9</v>
      </c>
      <c r="I83" s="24">
        <v>4</v>
      </c>
      <c r="J83" s="24">
        <v>6.3</v>
      </c>
      <c r="K83" s="24">
        <v>2.7</v>
      </c>
      <c r="L83" s="24">
        <v>3</v>
      </c>
      <c r="M83" s="24">
        <v>3</v>
      </c>
      <c r="N83" s="24">
        <v>3.9</v>
      </c>
      <c r="O83" s="24">
        <v>12.75</v>
      </c>
      <c r="P83" s="23">
        <v>0</v>
      </c>
    </row>
    <row r="84" spans="1:16" x14ac:dyDescent="0.15">
      <c r="A84" s="22" t="s">
        <v>212</v>
      </c>
      <c r="B84" s="23">
        <v>5</v>
      </c>
      <c r="C84" s="23">
        <v>0</v>
      </c>
      <c r="D84" s="23">
        <v>1</v>
      </c>
      <c r="E84" s="23">
        <v>0</v>
      </c>
      <c r="F84" s="24">
        <v>6.6</v>
      </c>
      <c r="G84" s="25">
        <v>3.8</v>
      </c>
      <c r="H84" s="24">
        <v>4.5</v>
      </c>
      <c r="I84" s="24">
        <v>6.6</v>
      </c>
      <c r="J84" s="24">
        <v>8.1999999999999993</v>
      </c>
      <c r="K84" s="24">
        <v>4.5999999999999996</v>
      </c>
      <c r="L84" s="24">
        <v>4.0999999999999996</v>
      </c>
      <c r="M84" s="24">
        <v>3.3</v>
      </c>
      <c r="N84" s="24">
        <v>4.7</v>
      </c>
      <c r="O84" s="24">
        <v>9</v>
      </c>
      <c r="P84" s="23">
        <v>0</v>
      </c>
    </row>
    <row r="85" spans="1:16" x14ac:dyDescent="0.15">
      <c r="A85" s="22" t="s">
        <v>198</v>
      </c>
      <c r="B85" s="23">
        <v>2</v>
      </c>
      <c r="C85" s="23">
        <v>1</v>
      </c>
      <c r="D85" s="23">
        <v>1</v>
      </c>
      <c r="E85" s="23">
        <v>0</v>
      </c>
      <c r="F85" s="24">
        <v>6.4</v>
      </c>
      <c r="G85" s="25">
        <v>3.2</v>
      </c>
      <c r="H85" s="24">
        <v>2.2000000000000002</v>
      </c>
      <c r="I85" s="24">
        <v>5</v>
      </c>
      <c r="J85" s="24">
        <v>8.4</v>
      </c>
      <c r="K85" s="24">
        <v>2.4</v>
      </c>
      <c r="L85" s="24">
        <v>3.7</v>
      </c>
      <c r="M85" s="24">
        <v>1.6</v>
      </c>
      <c r="N85" s="24">
        <v>3.6</v>
      </c>
      <c r="O85" s="24">
        <v>9.75</v>
      </c>
      <c r="P85" s="23">
        <v>0</v>
      </c>
    </row>
    <row r="86" spans="1:16" x14ac:dyDescent="0.15">
      <c r="A86" s="22" t="s">
        <v>256</v>
      </c>
      <c r="B86" s="23">
        <v>2</v>
      </c>
      <c r="C86" s="23">
        <v>0</v>
      </c>
      <c r="D86" s="23">
        <v>0</v>
      </c>
      <c r="E86" s="23">
        <v>1</v>
      </c>
      <c r="F86" s="24">
        <v>8.8000000000000007</v>
      </c>
      <c r="G86" s="25">
        <v>3.9</v>
      </c>
      <c r="H86" s="24">
        <v>3.4</v>
      </c>
      <c r="I86" s="24">
        <v>4.8</v>
      </c>
      <c r="J86" s="24">
        <v>5.8</v>
      </c>
      <c r="K86" s="24">
        <v>3.8</v>
      </c>
      <c r="L86" s="24">
        <v>3.7</v>
      </c>
      <c r="M86" s="24">
        <v>2.9</v>
      </c>
      <c r="N86" s="24">
        <v>4.2</v>
      </c>
      <c r="O86" s="24">
        <v>10.050000000000001</v>
      </c>
      <c r="P86" s="23">
        <v>1</v>
      </c>
    </row>
    <row r="87" spans="1:16" x14ac:dyDescent="0.15">
      <c r="A87" s="22" t="s">
        <v>213</v>
      </c>
      <c r="B87" s="23">
        <v>15</v>
      </c>
      <c r="C87" s="23">
        <v>1</v>
      </c>
      <c r="D87" s="23">
        <v>0</v>
      </c>
      <c r="E87" s="23">
        <v>0</v>
      </c>
      <c r="F87" s="24">
        <v>9.1</v>
      </c>
      <c r="G87" s="25">
        <v>5.2</v>
      </c>
      <c r="H87" s="24">
        <v>4.0999999999999996</v>
      </c>
      <c r="I87" s="24">
        <v>5.4</v>
      </c>
      <c r="J87" s="24">
        <v>7.3</v>
      </c>
      <c r="K87" s="24">
        <v>3.7</v>
      </c>
      <c r="L87" s="24">
        <v>3</v>
      </c>
      <c r="M87" s="24">
        <v>3.3</v>
      </c>
      <c r="N87" s="24">
        <v>4.7</v>
      </c>
      <c r="O87" s="24">
        <v>12.299999999999999</v>
      </c>
      <c r="P87" s="23">
        <v>0</v>
      </c>
    </row>
    <row r="88" spans="1:16" x14ac:dyDescent="0.15">
      <c r="A88" s="22" t="s">
        <v>147</v>
      </c>
      <c r="B88" s="23">
        <v>2</v>
      </c>
      <c r="C88" s="23">
        <v>0</v>
      </c>
      <c r="D88" s="23">
        <v>0</v>
      </c>
      <c r="E88" s="23">
        <v>0</v>
      </c>
      <c r="F88" s="24">
        <v>8.6999999999999993</v>
      </c>
      <c r="G88" s="25">
        <v>4.7</v>
      </c>
      <c r="H88" s="24">
        <v>2.4</v>
      </c>
      <c r="I88" s="24">
        <v>4.5999999999999996</v>
      </c>
      <c r="J88" s="24">
        <v>6.8</v>
      </c>
      <c r="K88" s="24">
        <v>4.3</v>
      </c>
      <c r="L88" s="24">
        <v>3.7</v>
      </c>
      <c r="M88" s="24">
        <v>4</v>
      </c>
      <c r="N88" s="24">
        <v>4.9000000000000004</v>
      </c>
      <c r="O88" s="24">
        <v>12</v>
      </c>
      <c r="P88" s="23">
        <v>1</v>
      </c>
    </row>
    <row r="89" spans="1:16" x14ac:dyDescent="0.15">
      <c r="A89" s="22" t="s">
        <v>244</v>
      </c>
      <c r="B89" s="23">
        <v>14</v>
      </c>
      <c r="C89" s="23">
        <v>1</v>
      </c>
      <c r="D89" s="23">
        <v>0</v>
      </c>
      <c r="E89" s="23">
        <v>0</v>
      </c>
      <c r="F89" s="24">
        <v>9.6999999999999993</v>
      </c>
      <c r="G89" s="25">
        <v>4.0999999999999996</v>
      </c>
      <c r="H89" s="24">
        <v>2.4</v>
      </c>
      <c r="I89" s="24">
        <v>3.3</v>
      </c>
      <c r="J89" s="24">
        <v>5.2</v>
      </c>
      <c r="K89" s="24">
        <v>4.5999999999999996</v>
      </c>
      <c r="L89" s="24">
        <v>4.7</v>
      </c>
      <c r="M89" s="24">
        <v>3.8</v>
      </c>
      <c r="N89" s="24">
        <v>5.3</v>
      </c>
      <c r="O89" s="24">
        <v>12.149999999999999</v>
      </c>
      <c r="P89" s="23">
        <v>0</v>
      </c>
    </row>
    <row r="90" spans="1:16" x14ac:dyDescent="0.15">
      <c r="A90" s="22" t="s">
        <v>136</v>
      </c>
      <c r="B90" s="23">
        <v>13</v>
      </c>
      <c r="C90" s="23">
        <v>0</v>
      </c>
      <c r="D90" s="23">
        <v>1</v>
      </c>
      <c r="E90" s="23">
        <v>0</v>
      </c>
      <c r="F90" s="24">
        <v>9.1</v>
      </c>
      <c r="G90" s="25">
        <v>6</v>
      </c>
      <c r="H90" s="24">
        <v>6.3</v>
      </c>
      <c r="I90" s="24">
        <v>7.1</v>
      </c>
      <c r="J90" s="24">
        <v>8.4</v>
      </c>
      <c r="K90" s="24">
        <v>5.4</v>
      </c>
      <c r="L90" s="24">
        <v>6.1</v>
      </c>
      <c r="M90" s="24">
        <v>4.4000000000000004</v>
      </c>
      <c r="N90" s="24">
        <v>5.9</v>
      </c>
      <c r="O90" s="24">
        <v>11.55</v>
      </c>
      <c r="P90" s="23">
        <v>1</v>
      </c>
    </row>
    <row r="91" spans="1:16" x14ac:dyDescent="0.15">
      <c r="A91" s="22" t="s">
        <v>79</v>
      </c>
      <c r="B91" s="23">
        <v>7</v>
      </c>
      <c r="C91" s="23">
        <v>1</v>
      </c>
      <c r="D91" s="23">
        <v>0</v>
      </c>
      <c r="E91" s="23">
        <v>1</v>
      </c>
      <c r="F91" s="24">
        <v>9.1999999999999993</v>
      </c>
      <c r="G91" s="25">
        <v>5.4</v>
      </c>
      <c r="H91" s="24">
        <v>2.4</v>
      </c>
      <c r="I91" s="24">
        <v>4.8</v>
      </c>
      <c r="J91" s="24">
        <v>7.1</v>
      </c>
      <c r="K91" s="24">
        <v>4.5</v>
      </c>
      <c r="L91" s="24">
        <v>2.6</v>
      </c>
      <c r="M91" s="24">
        <v>4.2</v>
      </c>
      <c r="N91" s="24">
        <v>5.5</v>
      </c>
      <c r="O91" s="24">
        <v>12.299999999999999</v>
      </c>
      <c r="P91" s="23">
        <v>0</v>
      </c>
    </row>
    <row r="92" spans="1:16" x14ac:dyDescent="0.15">
      <c r="A92" s="22" t="s">
        <v>75</v>
      </c>
      <c r="B92" s="23">
        <v>9</v>
      </c>
      <c r="C92" s="23">
        <v>0</v>
      </c>
      <c r="D92" s="23">
        <v>1</v>
      </c>
      <c r="E92" s="23">
        <v>0</v>
      </c>
      <c r="F92" s="24">
        <v>6.4</v>
      </c>
      <c r="G92" s="25">
        <v>4.5</v>
      </c>
      <c r="H92" s="24">
        <v>4.7</v>
      </c>
      <c r="I92" s="24">
        <v>5.7</v>
      </c>
      <c r="J92" s="24">
        <v>8.4</v>
      </c>
      <c r="K92" s="24">
        <v>4.0999999999999996</v>
      </c>
      <c r="L92" s="24">
        <v>5.8</v>
      </c>
      <c r="M92" s="24">
        <v>4.4000000000000004</v>
      </c>
      <c r="N92" s="24">
        <v>6.1</v>
      </c>
      <c r="O92" s="24">
        <v>10.050000000000001</v>
      </c>
      <c r="P92" s="23">
        <v>0</v>
      </c>
    </row>
    <row r="93" spans="1:16" x14ac:dyDescent="0.15">
      <c r="A93" s="22" t="s">
        <v>178</v>
      </c>
      <c r="B93" s="23">
        <v>7</v>
      </c>
      <c r="C93" s="23">
        <v>1</v>
      </c>
      <c r="D93" s="23">
        <v>1</v>
      </c>
      <c r="E93" s="23">
        <v>0</v>
      </c>
      <c r="F93" s="24">
        <v>8.1999999999999993</v>
      </c>
      <c r="G93" s="25">
        <v>3.6</v>
      </c>
      <c r="H93" s="24">
        <v>4.5</v>
      </c>
      <c r="I93" s="24">
        <v>5</v>
      </c>
      <c r="J93" s="24">
        <v>9</v>
      </c>
      <c r="K93" s="24">
        <v>4.5</v>
      </c>
      <c r="L93" s="24">
        <v>6.9</v>
      </c>
      <c r="M93" s="24">
        <v>4.5</v>
      </c>
      <c r="N93" s="24">
        <v>5.2</v>
      </c>
      <c r="O93" s="24">
        <v>10.8</v>
      </c>
      <c r="P93" s="23">
        <v>1</v>
      </c>
    </row>
    <row r="94" spans="1:16" x14ac:dyDescent="0.15">
      <c r="A94" s="22" t="s">
        <v>196</v>
      </c>
      <c r="B94" s="23">
        <v>9</v>
      </c>
      <c r="C94" s="23">
        <v>0</v>
      </c>
      <c r="D94" s="23">
        <v>0</v>
      </c>
      <c r="E94" s="23">
        <v>1</v>
      </c>
      <c r="F94" s="24">
        <v>8.6</v>
      </c>
      <c r="G94" s="25">
        <v>5.0999999999999996</v>
      </c>
      <c r="H94" s="24">
        <v>2.9</v>
      </c>
      <c r="I94" s="24">
        <v>4.7</v>
      </c>
      <c r="J94" s="24">
        <v>3.7</v>
      </c>
      <c r="K94" s="24">
        <v>5</v>
      </c>
      <c r="L94" s="24">
        <v>3.4</v>
      </c>
      <c r="M94" s="24">
        <v>4</v>
      </c>
      <c r="N94" s="24">
        <v>6.1</v>
      </c>
      <c r="O94" s="24">
        <v>12</v>
      </c>
      <c r="P94" s="23">
        <v>0</v>
      </c>
    </row>
    <row r="95" spans="1:16" x14ac:dyDescent="0.15">
      <c r="A95" s="22" t="s">
        <v>89</v>
      </c>
      <c r="B95" s="23">
        <v>10</v>
      </c>
      <c r="C95" s="23">
        <v>0</v>
      </c>
      <c r="D95" s="23">
        <v>1</v>
      </c>
      <c r="E95" s="23">
        <v>1</v>
      </c>
      <c r="F95" s="24">
        <v>9.3000000000000007</v>
      </c>
      <c r="G95" s="25">
        <v>3.9</v>
      </c>
      <c r="H95" s="24">
        <v>2.2000000000000002</v>
      </c>
      <c r="I95" s="24">
        <v>4.5</v>
      </c>
      <c r="J95" s="24">
        <v>6.2</v>
      </c>
      <c r="K95" s="24">
        <v>6.7</v>
      </c>
      <c r="L95" s="24">
        <v>4.4000000000000004</v>
      </c>
      <c r="M95" s="24">
        <v>4.5</v>
      </c>
      <c r="N95" s="24">
        <v>7.2</v>
      </c>
      <c r="O95" s="24">
        <v>12</v>
      </c>
      <c r="P95" s="23">
        <v>1</v>
      </c>
    </row>
    <row r="96" spans="1:16" x14ac:dyDescent="0.15">
      <c r="A96" s="22" t="s">
        <v>132</v>
      </c>
      <c r="B96" s="23">
        <v>5</v>
      </c>
      <c r="C96" s="23">
        <v>1</v>
      </c>
      <c r="D96" s="23">
        <v>1</v>
      </c>
      <c r="E96" s="23">
        <v>0</v>
      </c>
      <c r="F96" s="24">
        <v>5.7</v>
      </c>
      <c r="G96" s="25">
        <v>4</v>
      </c>
      <c r="H96" s="24">
        <v>2.7</v>
      </c>
      <c r="I96" s="24">
        <v>5.0999999999999996</v>
      </c>
      <c r="J96" s="24">
        <v>6.2</v>
      </c>
      <c r="K96" s="24">
        <v>5</v>
      </c>
      <c r="L96" s="24">
        <v>6.2</v>
      </c>
      <c r="M96" s="24">
        <v>4.5</v>
      </c>
      <c r="N96" s="24">
        <v>5.5</v>
      </c>
      <c r="O96" s="24">
        <v>9.3000000000000007</v>
      </c>
      <c r="P96" s="23">
        <v>0</v>
      </c>
    </row>
    <row r="97" spans="1:16" x14ac:dyDescent="0.15">
      <c r="A97" s="22" t="s">
        <v>225</v>
      </c>
      <c r="B97" s="23">
        <v>13</v>
      </c>
      <c r="C97" s="23">
        <v>1</v>
      </c>
      <c r="D97" s="23">
        <v>0</v>
      </c>
      <c r="E97" s="23">
        <v>1</v>
      </c>
      <c r="F97" s="24">
        <v>9.1</v>
      </c>
      <c r="G97" s="25">
        <v>5.0999999999999996</v>
      </c>
      <c r="H97" s="24">
        <v>3</v>
      </c>
      <c r="I97" s="24">
        <v>4.5999999999999996</v>
      </c>
      <c r="J97" s="24">
        <v>8.3000000000000007</v>
      </c>
      <c r="K97" s="24">
        <v>4.5999999999999996</v>
      </c>
      <c r="L97" s="24">
        <v>4.3</v>
      </c>
      <c r="M97" s="24">
        <v>3.9</v>
      </c>
      <c r="N97" s="24">
        <v>4.8</v>
      </c>
      <c r="O97" s="24">
        <v>12.299999999999999</v>
      </c>
      <c r="P97" s="23">
        <v>1</v>
      </c>
    </row>
    <row r="98" spans="1:16" x14ac:dyDescent="0.15">
      <c r="A98" s="22" t="s">
        <v>158</v>
      </c>
      <c r="B98" s="23">
        <v>14</v>
      </c>
      <c r="C98" s="23">
        <v>1</v>
      </c>
      <c r="D98" s="23">
        <v>0</v>
      </c>
      <c r="E98" s="23">
        <v>1</v>
      </c>
      <c r="F98" s="24">
        <v>9.1999999999999993</v>
      </c>
      <c r="G98" s="25">
        <v>5.4</v>
      </c>
      <c r="H98" s="24">
        <v>4.2</v>
      </c>
      <c r="I98" s="24">
        <v>4.8</v>
      </c>
      <c r="J98" s="24">
        <v>7.1</v>
      </c>
      <c r="K98" s="24">
        <v>4.4000000000000004</v>
      </c>
      <c r="L98" s="24">
        <v>2.6</v>
      </c>
      <c r="M98" s="24">
        <v>4.2</v>
      </c>
      <c r="N98" s="24">
        <v>5.3</v>
      </c>
      <c r="O98" s="24">
        <v>12.899999999999999</v>
      </c>
      <c r="P98" s="23">
        <v>1</v>
      </c>
    </row>
    <row r="99" spans="1:16" x14ac:dyDescent="0.15">
      <c r="A99" s="22" t="s">
        <v>240</v>
      </c>
      <c r="B99" s="23">
        <v>8</v>
      </c>
      <c r="C99" s="23">
        <v>0</v>
      </c>
      <c r="D99" s="23">
        <v>1</v>
      </c>
      <c r="E99" s="23">
        <v>0</v>
      </c>
      <c r="F99" s="24">
        <v>6.3</v>
      </c>
      <c r="G99" s="25">
        <v>5.0999999999999996</v>
      </c>
      <c r="H99" s="24">
        <v>5.5</v>
      </c>
      <c r="I99" s="24">
        <v>6.6</v>
      </c>
      <c r="J99" s="24">
        <v>8.4</v>
      </c>
      <c r="K99" s="24">
        <v>2.8</v>
      </c>
      <c r="L99" s="24">
        <v>5.0999999999999996</v>
      </c>
      <c r="M99" s="24">
        <v>3.4</v>
      </c>
      <c r="N99" s="24">
        <v>4.7</v>
      </c>
      <c r="O99" s="24">
        <v>9.75</v>
      </c>
      <c r="P99" s="23">
        <v>0</v>
      </c>
    </row>
    <row r="100" spans="1:16" x14ac:dyDescent="0.15">
      <c r="A100" s="22" t="s">
        <v>207</v>
      </c>
      <c r="B100" s="23">
        <v>3</v>
      </c>
      <c r="C100" s="23">
        <v>1</v>
      </c>
      <c r="D100" s="23">
        <v>0</v>
      </c>
      <c r="E100" s="23">
        <v>0</v>
      </c>
      <c r="F100" s="24">
        <v>9.9</v>
      </c>
      <c r="G100" s="25">
        <v>4.3</v>
      </c>
      <c r="H100" s="24">
        <v>1.5</v>
      </c>
      <c r="I100" s="24">
        <v>3.5</v>
      </c>
      <c r="J100" s="24">
        <v>5.4</v>
      </c>
      <c r="K100" s="24">
        <v>4</v>
      </c>
      <c r="L100" s="24">
        <v>4.9000000000000004</v>
      </c>
      <c r="M100" s="24">
        <v>4</v>
      </c>
      <c r="N100" s="24">
        <v>5.8</v>
      </c>
      <c r="O100" s="24">
        <v>12</v>
      </c>
      <c r="P100" s="23">
        <v>1</v>
      </c>
    </row>
    <row r="101" spans="1:16" x14ac:dyDescent="0.15">
      <c r="A101" s="22" t="s">
        <v>118</v>
      </c>
      <c r="B101" s="23">
        <v>8</v>
      </c>
      <c r="C101" s="23">
        <v>0</v>
      </c>
      <c r="D101" s="23">
        <v>1</v>
      </c>
      <c r="E101" s="23">
        <v>1</v>
      </c>
      <c r="F101" s="24">
        <v>9.4</v>
      </c>
      <c r="G101" s="25">
        <v>4</v>
      </c>
      <c r="H101" s="24">
        <v>3.2</v>
      </c>
      <c r="I101" s="24">
        <v>4.5999999999999996</v>
      </c>
      <c r="J101" s="24">
        <v>6.3</v>
      </c>
      <c r="K101" s="24">
        <v>4.7</v>
      </c>
      <c r="L101" s="24">
        <v>4.5999999999999996</v>
      </c>
      <c r="M101" s="24">
        <v>4.5999999999999996</v>
      </c>
      <c r="N101" s="24">
        <v>6.1</v>
      </c>
      <c r="O101" s="24">
        <v>13.5</v>
      </c>
      <c r="P101" s="23">
        <v>1</v>
      </c>
    </row>
    <row r="102" spans="1:16" x14ac:dyDescent="0.15">
      <c r="A102" s="22" t="s">
        <v>206</v>
      </c>
      <c r="B102" s="23">
        <v>12</v>
      </c>
      <c r="C102" s="23">
        <v>1</v>
      </c>
      <c r="D102" s="23">
        <v>1</v>
      </c>
      <c r="E102" s="23">
        <v>0</v>
      </c>
      <c r="F102" s="24">
        <v>5.6</v>
      </c>
      <c r="G102" s="25">
        <v>4.9000000000000004</v>
      </c>
      <c r="H102" s="24">
        <v>5.2</v>
      </c>
      <c r="I102" s="24">
        <v>5.6</v>
      </c>
      <c r="J102" s="24">
        <v>9.1</v>
      </c>
      <c r="K102" s="24">
        <v>4.5</v>
      </c>
      <c r="L102" s="24">
        <v>6</v>
      </c>
      <c r="M102" s="24">
        <v>4.5</v>
      </c>
      <c r="N102" s="24">
        <v>6.3</v>
      </c>
      <c r="O102" s="24">
        <v>11.850000000000001</v>
      </c>
      <c r="P102" s="23">
        <v>0</v>
      </c>
    </row>
    <row r="103" spans="1:16" x14ac:dyDescent="0.15">
      <c r="A103" s="22" t="s">
        <v>259</v>
      </c>
      <c r="B103" s="23">
        <v>1</v>
      </c>
      <c r="C103" s="23">
        <v>0</v>
      </c>
      <c r="D103" s="23">
        <v>1</v>
      </c>
      <c r="E103" s="23">
        <v>0</v>
      </c>
      <c r="F103" s="24">
        <v>5.2</v>
      </c>
      <c r="G103" s="25">
        <v>3.8</v>
      </c>
      <c r="H103" s="24">
        <v>3.3</v>
      </c>
      <c r="I103" s="24">
        <v>5</v>
      </c>
      <c r="J103" s="24">
        <v>8.4</v>
      </c>
      <c r="K103" s="24">
        <v>4.3</v>
      </c>
      <c r="L103" s="24">
        <v>4.9000000000000004</v>
      </c>
      <c r="M103" s="24">
        <v>3.3</v>
      </c>
      <c r="N103" s="24">
        <v>4.7</v>
      </c>
      <c r="O103" s="24">
        <v>10.649999999999999</v>
      </c>
      <c r="P103" s="23">
        <v>0</v>
      </c>
    </row>
    <row r="104" spans="1:16" x14ac:dyDescent="0.15">
      <c r="A104" s="22" t="s">
        <v>121</v>
      </c>
      <c r="B104" s="23">
        <v>11</v>
      </c>
      <c r="C104" s="23">
        <v>1</v>
      </c>
      <c r="D104" s="23">
        <v>0</v>
      </c>
      <c r="E104" s="23">
        <v>0</v>
      </c>
      <c r="F104" s="24">
        <v>9.3000000000000007</v>
      </c>
      <c r="G104" s="25">
        <v>5.3</v>
      </c>
      <c r="H104" s="24">
        <v>3.7</v>
      </c>
      <c r="I104" s="24">
        <v>5.5</v>
      </c>
      <c r="J104" s="24">
        <v>7.4</v>
      </c>
      <c r="K104" s="24">
        <v>4.0999999999999996</v>
      </c>
      <c r="L104" s="24">
        <v>3.2</v>
      </c>
      <c r="M104" s="24">
        <v>3.4</v>
      </c>
      <c r="N104" s="24">
        <v>5.7</v>
      </c>
      <c r="O104" s="24">
        <v>13.350000000000001</v>
      </c>
      <c r="P104" s="23">
        <v>1</v>
      </c>
    </row>
    <row r="105" spans="1:16" x14ac:dyDescent="0.15">
      <c r="A105" s="22" t="s">
        <v>128</v>
      </c>
      <c r="B105" s="23">
        <v>2</v>
      </c>
      <c r="C105" s="23">
        <v>0</v>
      </c>
      <c r="D105" s="23">
        <v>0</v>
      </c>
      <c r="E105" s="23">
        <v>1</v>
      </c>
      <c r="F105" s="24">
        <v>8.8000000000000007</v>
      </c>
      <c r="G105" s="25">
        <v>5.4</v>
      </c>
      <c r="H105" s="24">
        <v>4.3</v>
      </c>
      <c r="I105" s="24">
        <v>4.8</v>
      </c>
      <c r="J105" s="24">
        <v>5.8</v>
      </c>
      <c r="K105" s="24">
        <v>4.4000000000000004</v>
      </c>
      <c r="L105" s="24">
        <v>3.7</v>
      </c>
      <c r="M105" s="24">
        <v>2.9</v>
      </c>
      <c r="N105" s="24">
        <v>5.0999999999999996</v>
      </c>
      <c r="O105" s="24">
        <v>12</v>
      </c>
      <c r="P105" s="23">
        <v>0</v>
      </c>
    </row>
    <row r="106" spans="1:16" x14ac:dyDescent="0.15">
      <c r="A106" s="22" t="s">
        <v>90</v>
      </c>
      <c r="B106" s="23">
        <v>5</v>
      </c>
      <c r="C106" s="23">
        <v>0</v>
      </c>
      <c r="D106" s="23">
        <v>1</v>
      </c>
      <c r="E106" s="23">
        <v>0</v>
      </c>
      <c r="F106" s="24">
        <v>6</v>
      </c>
      <c r="G106" s="25">
        <v>4.0999999999999996</v>
      </c>
      <c r="H106" s="24">
        <v>3.5</v>
      </c>
      <c r="I106" s="24">
        <v>5.3</v>
      </c>
      <c r="J106" s="24">
        <v>8</v>
      </c>
      <c r="K106" s="24">
        <v>4.7</v>
      </c>
      <c r="L106" s="24">
        <v>5.3</v>
      </c>
      <c r="M106" s="24">
        <v>4</v>
      </c>
      <c r="N106" s="24">
        <v>4.7</v>
      </c>
      <c r="O106" s="24">
        <v>8.25</v>
      </c>
      <c r="P106" s="23">
        <v>0</v>
      </c>
    </row>
    <row r="107" spans="1:16" x14ac:dyDescent="0.15">
      <c r="A107" s="22" t="s">
        <v>142</v>
      </c>
      <c r="B107" s="23">
        <v>3</v>
      </c>
      <c r="C107" s="23">
        <v>0</v>
      </c>
      <c r="D107" s="23">
        <v>1</v>
      </c>
      <c r="E107" s="23">
        <v>1</v>
      </c>
      <c r="F107" s="24">
        <v>7.6</v>
      </c>
      <c r="G107" s="25">
        <v>3.6</v>
      </c>
      <c r="H107" s="24">
        <v>4.7</v>
      </c>
      <c r="I107" s="24">
        <v>5</v>
      </c>
      <c r="J107" s="24">
        <v>7.4</v>
      </c>
      <c r="K107" s="24">
        <v>4.5</v>
      </c>
      <c r="L107" s="24">
        <v>5.8</v>
      </c>
      <c r="M107" s="24">
        <v>3.9</v>
      </c>
      <c r="N107" s="24">
        <v>4.5999999999999996</v>
      </c>
      <c r="O107" s="24">
        <v>11.25</v>
      </c>
      <c r="P107" s="23">
        <v>0</v>
      </c>
    </row>
    <row r="108" spans="1:16" x14ac:dyDescent="0.15">
      <c r="A108" s="22" t="s">
        <v>134</v>
      </c>
      <c r="B108" s="23">
        <v>5</v>
      </c>
      <c r="C108" s="23">
        <v>1</v>
      </c>
      <c r="D108" s="23">
        <v>1</v>
      </c>
      <c r="E108" s="23">
        <v>0</v>
      </c>
      <c r="F108" s="24">
        <v>7.5</v>
      </c>
      <c r="G108" s="25">
        <v>3.5</v>
      </c>
      <c r="H108" s="24">
        <v>2.9</v>
      </c>
      <c r="I108" s="24">
        <v>4.5</v>
      </c>
      <c r="J108" s="24">
        <v>7.6</v>
      </c>
      <c r="K108" s="24">
        <v>4</v>
      </c>
      <c r="L108" s="24">
        <v>5.4</v>
      </c>
      <c r="M108" s="24">
        <v>3.4</v>
      </c>
      <c r="N108" s="24">
        <v>3.5</v>
      </c>
      <c r="O108" s="24">
        <v>8.6999999999999993</v>
      </c>
      <c r="P108" s="23">
        <v>0</v>
      </c>
    </row>
    <row r="109" spans="1:16" x14ac:dyDescent="0.15">
      <c r="A109" s="22" t="s">
        <v>115</v>
      </c>
      <c r="B109" s="23">
        <v>3</v>
      </c>
      <c r="C109" s="23">
        <v>1</v>
      </c>
      <c r="D109" s="23">
        <v>0</v>
      </c>
      <c r="E109" s="23">
        <v>1</v>
      </c>
      <c r="F109" s="24">
        <v>7.9</v>
      </c>
      <c r="G109" s="25">
        <v>3.9</v>
      </c>
      <c r="H109" s="24">
        <v>4.4000000000000004</v>
      </c>
      <c r="I109" s="24">
        <v>5.8</v>
      </c>
      <c r="J109" s="24">
        <v>4.7</v>
      </c>
      <c r="K109" s="24">
        <v>4.0999999999999996</v>
      </c>
      <c r="L109" s="24">
        <v>4.2</v>
      </c>
      <c r="M109" s="24">
        <v>4.3</v>
      </c>
      <c r="N109" s="24">
        <v>5.8</v>
      </c>
      <c r="O109" s="24">
        <v>11.399999999999999</v>
      </c>
      <c r="P109" s="23">
        <v>1</v>
      </c>
    </row>
    <row r="110" spans="1:16" x14ac:dyDescent="0.15">
      <c r="A110" s="22" t="s">
        <v>205</v>
      </c>
      <c r="B110" s="23">
        <v>15</v>
      </c>
      <c r="C110" s="23">
        <v>0</v>
      </c>
      <c r="D110" s="23">
        <v>1</v>
      </c>
      <c r="E110" s="23">
        <v>1</v>
      </c>
      <c r="F110" s="24">
        <v>7.6</v>
      </c>
      <c r="G110" s="25">
        <v>3.6</v>
      </c>
      <c r="H110" s="24">
        <v>2.2000000000000002</v>
      </c>
      <c r="I110" s="24">
        <v>5</v>
      </c>
      <c r="J110" s="24">
        <v>7.4</v>
      </c>
      <c r="K110" s="24">
        <v>4.4000000000000004</v>
      </c>
      <c r="L110" s="24">
        <v>5.8</v>
      </c>
      <c r="M110" s="24">
        <v>3.9</v>
      </c>
      <c r="N110" s="24">
        <v>4.8</v>
      </c>
      <c r="O110" s="24">
        <v>11.100000000000001</v>
      </c>
      <c r="P110" s="23">
        <v>0</v>
      </c>
    </row>
    <row r="111" spans="1:16" x14ac:dyDescent="0.15">
      <c r="A111" s="22" t="s">
        <v>160</v>
      </c>
      <c r="B111" s="23">
        <v>8</v>
      </c>
      <c r="C111" s="23">
        <v>1</v>
      </c>
      <c r="D111" s="23">
        <v>0</v>
      </c>
      <c r="E111" s="23">
        <v>0</v>
      </c>
      <c r="F111" s="24">
        <v>9.3000000000000007</v>
      </c>
      <c r="G111" s="25">
        <v>5.3</v>
      </c>
      <c r="H111" s="24">
        <v>4.7</v>
      </c>
      <c r="I111" s="24">
        <v>5.5</v>
      </c>
      <c r="J111" s="24">
        <v>7.4</v>
      </c>
      <c r="K111" s="24">
        <v>3.6</v>
      </c>
      <c r="L111" s="24">
        <v>3.2</v>
      </c>
      <c r="M111" s="24">
        <v>3.4</v>
      </c>
      <c r="N111" s="24">
        <v>4.5999999999999996</v>
      </c>
      <c r="O111" s="24">
        <v>12.600000000000001</v>
      </c>
      <c r="P111" s="23">
        <v>1</v>
      </c>
    </row>
    <row r="112" spans="1:16" x14ac:dyDescent="0.15">
      <c r="A112" s="22" t="s">
        <v>233</v>
      </c>
      <c r="B112" s="23">
        <v>10</v>
      </c>
      <c r="C112" s="23">
        <v>1</v>
      </c>
      <c r="D112" s="23">
        <v>1</v>
      </c>
      <c r="E112" s="23">
        <v>0</v>
      </c>
      <c r="F112" s="24">
        <v>6.9</v>
      </c>
      <c r="G112" s="25">
        <v>3.7</v>
      </c>
      <c r="H112" s="24">
        <v>3.3</v>
      </c>
      <c r="I112" s="24">
        <v>5.4</v>
      </c>
      <c r="J112" s="24">
        <v>8.9</v>
      </c>
      <c r="K112" s="24">
        <v>2.7</v>
      </c>
      <c r="L112" s="24">
        <v>4.2</v>
      </c>
      <c r="M112" s="24">
        <v>2</v>
      </c>
      <c r="N112" s="24">
        <v>3.4</v>
      </c>
      <c r="O112" s="24">
        <v>11.399999999999999</v>
      </c>
      <c r="P112" s="23">
        <v>0</v>
      </c>
    </row>
    <row r="113" spans="1:16" x14ac:dyDescent="0.15">
      <c r="A113" s="22" t="s">
        <v>126</v>
      </c>
      <c r="B113" s="23">
        <v>5</v>
      </c>
      <c r="C113" s="23">
        <v>0</v>
      </c>
      <c r="D113" s="23">
        <v>0</v>
      </c>
      <c r="E113" s="23">
        <v>0</v>
      </c>
      <c r="F113" s="24">
        <v>8.6999999999999993</v>
      </c>
      <c r="G113" s="25">
        <v>3.2</v>
      </c>
      <c r="H113" s="24">
        <v>2.8</v>
      </c>
      <c r="I113" s="24">
        <v>3.8</v>
      </c>
      <c r="J113" s="24">
        <v>4.9000000000000004</v>
      </c>
      <c r="K113" s="24">
        <v>5.4</v>
      </c>
      <c r="L113" s="24">
        <v>3.9</v>
      </c>
      <c r="M113" s="24">
        <v>4.5</v>
      </c>
      <c r="N113" s="24">
        <v>6.1</v>
      </c>
      <c r="O113" s="24">
        <v>10.8</v>
      </c>
      <c r="P113" s="23">
        <v>0</v>
      </c>
    </row>
    <row r="114" spans="1:16" x14ac:dyDescent="0.15">
      <c r="A114" s="22" t="s">
        <v>162</v>
      </c>
      <c r="B114" s="23">
        <v>10</v>
      </c>
      <c r="C114" s="23">
        <v>0</v>
      </c>
      <c r="D114" s="23">
        <v>1</v>
      </c>
      <c r="E114" s="23">
        <v>1</v>
      </c>
      <c r="F114" s="24">
        <v>7.4</v>
      </c>
      <c r="G114" s="25">
        <v>3.4</v>
      </c>
      <c r="H114" s="24">
        <v>4.0999999999999996</v>
      </c>
      <c r="I114" s="24">
        <v>4.8</v>
      </c>
      <c r="J114" s="24">
        <v>7.2</v>
      </c>
      <c r="K114" s="24">
        <v>4.2</v>
      </c>
      <c r="L114" s="24">
        <v>5.6</v>
      </c>
      <c r="M114" s="24">
        <v>3.7</v>
      </c>
      <c r="N114" s="24">
        <v>5</v>
      </c>
      <c r="O114" s="24">
        <v>10.8</v>
      </c>
      <c r="P114" s="23">
        <v>0</v>
      </c>
    </row>
    <row r="115" spans="1:16" x14ac:dyDescent="0.15">
      <c r="A115" s="22" t="s">
        <v>218</v>
      </c>
      <c r="B115" s="23">
        <v>9</v>
      </c>
      <c r="C115" s="23">
        <v>1</v>
      </c>
      <c r="D115" s="23">
        <v>1</v>
      </c>
      <c r="E115" s="23">
        <v>0</v>
      </c>
      <c r="F115" s="24">
        <v>7.2</v>
      </c>
      <c r="G115" s="25">
        <v>4.3</v>
      </c>
      <c r="H115" s="24">
        <v>3.6</v>
      </c>
      <c r="I115" s="24">
        <v>4.7</v>
      </c>
      <c r="J115" s="24">
        <v>10</v>
      </c>
      <c r="K115" s="24">
        <v>3</v>
      </c>
      <c r="L115" s="24">
        <v>4.0999999999999996</v>
      </c>
      <c r="M115" s="24">
        <v>2.5</v>
      </c>
      <c r="N115" s="24">
        <v>3.8</v>
      </c>
      <c r="O115" s="24">
        <v>11.399999999999999</v>
      </c>
      <c r="P115" s="23">
        <v>0</v>
      </c>
    </row>
    <row r="116" spans="1:16" x14ac:dyDescent="0.15">
      <c r="A116" s="22" t="s">
        <v>248</v>
      </c>
      <c r="B116" s="23">
        <v>15</v>
      </c>
      <c r="C116" s="23">
        <v>1</v>
      </c>
      <c r="D116" s="23">
        <v>1</v>
      </c>
      <c r="E116" s="23">
        <v>1</v>
      </c>
      <c r="F116" s="24">
        <v>9.6</v>
      </c>
      <c r="G116" s="25">
        <v>7.2</v>
      </c>
      <c r="H116" s="24">
        <v>5.0999999999999996</v>
      </c>
      <c r="I116" s="24">
        <v>7.8</v>
      </c>
      <c r="J116" s="24">
        <v>4.5</v>
      </c>
      <c r="K116" s="24">
        <v>4.5999999999999996</v>
      </c>
      <c r="L116" s="24">
        <v>3</v>
      </c>
      <c r="M116" s="24">
        <v>4.3</v>
      </c>
      <c r="N116" s="24">
        <v>6.7</v>
      </c>
      <c r="O116" s="24">
        <v>14.100000000000001</v>
      </c>
      <c r="P116" s="23">
        <v>1</v>
      </c>
    </row>
    <row r="117" spans="1:16" x14ac:dyDescent="0.15">
      <c r="A117" s="22" t="s">
        <v>74</v>
      </c>
      <c r="B117" s="23">
        <v>7</v>
      </c>
      <c r="C117" s="23">
        <v>1</v>
      </c>
      <c r="D117" s="23">
        <v>1</v>
      </c>
      <c r="E117" s="23">
        <v>0</v>
      </c>
      <c r="F117" s="24">
        <v>5.8</v>
      </c>
      <c r="G117" s="25">
        <v>5.0999999999999996</v>
      </c>
      <c r="H117" s="24">
        <v>3.7</v>
      </c>
      <c r="I117" s="24">
        <v>5.8</v>
      </c>
      <c r="J117" s="24">
        <v>9.3000000000000007</v>
      </c>
      <c r="K117" s="24">
        <v>4.4000000000000004</v>
      </c>
      <c r="L117" s="24">
        <v>6.1</v>
      </c>
      <c r="M117" s="24">
        <v>4.5999999999999996</v>
      </c>
      <c r="N117" s="24">
        <v>6.7</v>
      </c>
      <c r="O117" s="24">
        <v>12.299999999999999</v>
      </c>
      <c r="P117" s="23">
        <v>1</v>
      </c>
    </row>
    <row r="118" spans="1:16" x14ac:dyDescent="0.15">
      <c r="A118" s="22" t="s">
        <v>227</v>
      </c>
      <c r="B118" s="23">
        <v>11</v>
      </c>
      <c r="C118" s="23">
        <v>0</v>
      </c>
      <c r="D118" s="23">
        <v>1</v>
      </c>
      <c r="E118" s="23">
        <v>1</v>
      </c>
      <c r="F118" s="24">
        <v>6.3</v>
      </c>
      <c r="G118" s="25">
        <v>6</v>
      </c>
      <c r="H118" s="24">
        <v>4.9000000000000004</v>
      </c>
      <c r="I118" s="24">
        <v>5.9</v>
      </c>
      <c r="J118" s="24">
        <v>8.8000000000000007</v>
      </c>
      <c r="K118" s="24">
        <v>6.4</v>
      </c>
      <c r="L118" s="24">
        <v>6.2</v>
      </c>
      <c r="M118" s="24">
        <v>5.2</v>
      </c>
      <c r="N118" s="24">
        <v>6.4</v>
      </c>
      <c r="O118" s="24">
        <v>12.149999999999999</v>
      </c>
      <c r="P118" s="23">
        <v>1</v>
      </c>
    </row>
    <row r="119" spans="1:16" x14ac:dyDescent="0.15">
      <c r="A119" s="22" t="s">
        <v>201</v>
      </c>
      <c r="B119" s="23">
        <v>1</v>
      </c>
      <c r="C119" s="23">
        <v>1</v>
      </c>
      <c r="D119" s="23">
        <v>0</v>
      </c>
      <c r="E119" s="23">
        <v>1</v>
      </c>
      <c r="F119" s="24">
        <v>9.4</v>
      </c>
      <c r="G119" s="25">
        <v>4.0999999999999996</v>
      </c>
      <c r="H119" s="24">
        <v>3.4</v>
      </c>
      <c r="I119" s="24">
        <v>4.7</v>
      </c>
      <c r="J119" s="24">
        <v>7.6</v>
      </c>
      <c r="K119" s="24">
        <v>5.0999999999999996</v>
      </c>
      <c r="L119" s="24">
        <v>3.7</v>
      </c>
      <c r="M119" s="24">
        <v>4.4000000000000004</v>
      </c>
      <c r="N119" s="24">
        <v>5.6</v>
      </c>
      <c r="O119" s="24">
        <v>10.5</v>
      </c>
      <c r="P119" s="23">
        <v>1</v>
      </c>
    </row>
    <row r="120" spans="1:16" x14ac:dyDescent="0.15">
      <c r="A120" s="22" t="s">
        <v>159</v>
      </c>
      <c r="B120" s="23">
        <v>11</v>
      </c>
      <c r="C120" s="23">
        <v>0</v>
      </c>
      <c r="D120" s="23">
        <v>1</v>
      </c>
      <c r="E120" s="23">
        <v>1</v>
      </c>
      <c r="F120" s="24">
        <v>9.3000000000000007</v>
      </c>
      <c r="G120" s="25">
        <v>5</v>
      </c>
      <c r="H120" s="24">
        <v>4.5999999999999996</v>
      </c>
      <c r="I120" s="24">
        <v>5.9</v>
      </c>
      <c r="J120" s="24">
        <v>4.5999999999999996</v>
      </c>
      <c r="K120" s="24">
        <v>4.8</v>
      </c>
      <c r="L120" s="24">
        <v>4.0999999999999996</v>
      </c>
      <c r="M120" s="24">
        <v>4.5999999999999996</v>
      </c>
      <c r="N120" s="24">
        <v>7</v>
      </c>
      <c r="O120" s="24">
        <v>13.350000000000001</v>
      </c>
      <c r="P120" s="23">
        <v>1</v>
      </c>
    </row>
    <row r="121" spans="1:16" x14ac:dyDescent="0.15">
      <c r="A121" s="22" t="s">
        <v>72</v>
      </c>
      <c r="B121" s="23">
        <v>2</v>
      </c>
      <c r="C121" s="23">
        <v>1</v>
      </c>
      <c r="D121" s="23">
        <v>1</v>
      </c>
      <c r="E121" s="23">
        <v>0</v>
      </c>
      <c r="F121" s="24">
        <v>6.9</v>
      </c>
      <c r="G121" s="25">
        <v>3.7</v>
      </c>
      <c r="H121" s="24">
        <v>2.1</v>
      </c>
      <c r="I121" s="24">
        <v>5.4</v>
      </c>
      <c r="J121" s="24">
        <v>8.9</v>
      </c>
      <c r="K121" s="24">
        <v>2.1</v>
      </c>
      <c r="L121" s="24">
        <v>4.2</v>
      </c>
      <c r="M121" s="24">
        <v>2</v>
      </c>
      <c r="N121" s="24">
        <v>2.6</v>
      </c>
      <c r="O121" s="24">
        <v>10.8</v>
      </c>
      <c r="P121" s="23">
        <v>1</v>
      </c>
    </row>
    <row r="122" spans="1:16" x14ac:dyDescent="0.15">
      <c r="A122" s="22" t="s">
        <v>87</v>
      </c>
      <c r="B122" s="23">
        <v>12</v>
      </c>
      <c r="C122" s="23">
        <v>1</v>
      </c>
      <c r="D122" s="23">
        <v>1</v>
      </c>
      <c r="E122" s="23">
        <v>1</v>
      </c>
      <c r="F122" s="24">
        <v>9.6</v>
      </c>
      <c r="G122" s="25">
        <v>7.2</v>
      </c>
      <c r="H122" s="24">
        <v>5.4</v>
      </c>
      <c r="I122" s="24">
        <v>7.8</v>
      </c>
      <c r="J122" s="24">
        <v>4.5</v>
      </c>
      <c r="K122" s="24">
        <v>4.3</v>
      </c>
      <c r="L122" s="24">
        <v>3</v>
      </c>
      <c r="M122" s="24">
        <v>4.3</v>
      </c>
      <c r="N122" s="24">
        <v>7.7</v>
      </c>
      <c r="O122" s="24">
        <v>14.850000000000001</v>
      </c>
      <c r="P122" s="23">
        <v>1</v>
      </c>
    </row>
    <row r="123" spans="1:16" x14ac:dyDescent="0.15">
      <c r="A123" s="22" t="s">
        <v>145</v>
      </c>
      <c r="B123" s="23">
        <v>10</v>
      </c>
      <c r="C123" s="23">
        <v>1</v>
      </c>
      <c r="D123" s="23">
        <v>1</v>
      </c>
      <c r="E123" s="23">
        <v>0</v>
      </c>
      <c r="F123" s="24">
        <v>7.1</v>
      </c>
      <c r="G123" s="25">
        <v>3.4</v>
      </c>
      <c r="H123" s="24">
        <v>4</v>
      </c>
      <c r="I123" s="24">
        <v>5.9</v>
      </c>
      <c r="J123" s="24">
        <v>7.8</v>
      </c>
      <c r="K123" s="24">
        <v>2.6</v>
      </c>
      <c r="L123" s="24">
        <v>3.1</v>
      </c>
      <c r="M123" s="24">
        <v>2.7</v>
      </c>
      <c r="N123" s="24">
        <v>4.0999999999999996</v>
      </c>
      <c r="O123" s="24">
        <v>11.399999999999999</v>
      </c>
      <c r="P123" s="23">
        <v>0</v>
      </c>
    </row>
    <row r="124" spans="1:16" x14ac:dyDescent="0.15">
      <c r="A124" s="22" t="s">
        <v>237</v>
      </c>
      <c r="B124" s="23">
        <v>1</v>
      </c>
      <c r="C124" s="23">
        <v>1</v>
      </c>
      <c r="D124" s="23">
        <v>0</v>
      </c>
      <c r="E124" s="23">
        <v>0</v>
      </c>
      <c r="F124" s="24">
        <v>9.6999999999999993</v>
      </c>
      <c r="G124" s="25">
        <v>2.6</v>
      </c>
      <c r="H124" s="24">
        <v>2.1</v>
      </c>
      <c r="I124" s="24">
        <v>3.3</v>
      </c>
      <c r="J124" s="24">
        <v>5.2</v>
      </c>
      <c r="K124" s="24">
        <v>4.5</v>
      </c>
      <c r="L124" s="24">
        <v>4.7</v>
      </c>
      <c r="M124" s="24">
        <v>3.8</v>
      </c>
      <c r="N124" s="24">
        <v>5.8</v>
      </c>
      <c r="O124" s="24">
        <v>11.25</v>
      </c>
      <c r="P124" s="23">
        <v>1</v>
      </c>
    </row>
    <row r="125" spans="1:16" x14ac:dyDescent="0.15">
      <c r="A125" s="22" t="s">
        <v>249</v>
      </c>
      <c r="B125" s="23">
        <v>14</v>
      </c>
      <c r="C125" s="23">
        <v>0</v>
      </c>
      <c r="D125" s="23">
        <v>1</v>
      </c>
      <c r="E125" s="23">
        <v>1</v>
      </c>
      <c r="F125" s="24">
        <v>9.3000000000000007</v>
      </c>
      <c r="G125" s="25">
        <v>6.6</v>
      </c>
      <c r="H125" s="24">
        <v>5.6</v>
      </c>
      <c r="I125" s="24">
        <v>6.3</v>
      </c>
      <c r="J125" s="24">
        <v>7.4</v>
      </c>
      <c r="K125" s="24">
        <v>4.4000000000000004</v>
      </c>
      <c r="L125" s="24">
        <v>4.5999999999999996</v>
      </c>
      <c r="M125" s="24">
        <v>4.3</v>
      </c>
      <c r="N125" s="24">
        <v>5.8</v>
      </c>
      <c r="O125" s="24">
        <v>14.100000000000001</v>
      </c>
      <c r="P125" s="23">
        <v>1</v>
      </c>
    </row>
    <row r="126" spans="1:16" x14ac:dyDescent="0.15">
      <c r="A126" s="22" t="s">
        <v>69</v>
      </c>
      <c r="B126" s="23">
        <v>14</v>
      </c>
      <c r="C126" s="23">
        <v>1</v>
      </c>
      <c r="D126" s="23">
        <v>1</v>
      </c>
      <c r="E126" s="23">
        <v>0</v>
      </c>
      <c r="F126" s="24">
        <v>6.4</v>
      </c>
      <c r="G126" s="25">
        <v>3.3</v>
      </c>
      <c r="H126" s="24">
        <v>4.7</v>
      </c>
      <c r="I126" s="24">
        <v>4.5</v>
      </c>
      <c r="J126" s="24">
        <v>8.8000000000000007</v>
      </c>
      <c r="K126" s="24">
        <v>4.3</v>
      </c>
      <c r="L126" s="24">
        <v>4.0999999999999996</v>
      </c>
      <c r="M126" s="24">
        <v>3</v>
      </c>
      <c r="N126" s="24">
        <v>3.7</v>
      </c>
      <c r="O126" s="24">
        <v>10.8</v>
      </c>
      <c r="P126" s="23">
        <v>0</v>
      </c>
    </row>
    <row r="127" spans="1:16" x14ac:dyDescent="0.15">
      <c r="A127" s="22" t="s">
        <v>217</v>
      </c>
      <c r="B127" s="23">
        <v>5</v>
      </c>
      <c r="C127" s="23">
        <v>0</v>
      </c>
      <c r="D127" s="23">
        <v>1</v>
      </c>
      <c r="E127" s="23">
        <v>0</v>
      </c>
      <c r="F127" s="24">
        <v>6.2</v>
      </c>
      <c r="G127" s="25">
        <v>3.3</v>
      </c>
      <c r="H127" s="24">
        <v>4</v>
      </c>
      <c r="I127" s="24">
        <v>5.0999999999999996</v>
      </c>
      <c r="J127" s="24">
        <v>6.9</v>
      </c>
      <c r="K127" s="24">
        <v>4</v>
      </c>
      <c r="L127" s="24">
        <v>6.3</v>
      </c>
      <c r="M127" s="24">
        <v>3.7</v>
      </c>
      <c r="N127" s="24">
        <v>5.4</v>
      </c>
      <c r="O127" s="24">
        <v>9.8999999999999986</v>
      </c>
      <c r="P127" s="23">
        <v>0</v>
      </c>
    </row>
    <row r="128" spans="1:16" x14ac:dyDescent="0.15">
      <c r="A128" s="22" t="s">
        <v>264</v>
      </c>
      <c r="B128" s="23">
        <v>6</v>
      </c>
      <c r="C128" s="23">
        <v>1</v>
      </c>
      <c r="D128" s="23">
        <v>1</v>
      </c>
      <c r="E128" s="23">
        <v>1</v>
      </c>
      <c r="F128" s="24">
        <v>5.5</v>
      </c>
      <c r="G128" s="25">
        <v>5.5</v>
      </c>
      <c r="H128" s="24">
        <v>6.5</v>
      </c>
      <c r="I128" s="24">
        <v>8.1999999999999993</v>
      </c>
      <c r="J128" s="24">
        <v>6.3</v>
      </c>
      <c r="K128" s="24">
        <v>5.9</v>
      </c>
      <c r="L128" s="24">
        <v>6.7</v>
      </c>
      <c r="M128" s="24">
        <v>4.9000000000000004</v>
      </c>
      <c r="N128" s="24">
        <v>6.6</v>
      </c>
      <c r="O128" s="24">
        <v>11.399999999999999</v>
      </c>
      <c r="P128" s="23">
        <v>1</v>
      </c>
    </row>
    <row r="129" spans="1:16" x14ac:dyDescent="0.15">
      <c r="A129" s="22" t="s">
        <v>220</v>
      </c>
      <c r="B129" s="23">
        <v>3</v>
      </c>
      <c r="C129" s="23">
        <v>0</v>
      </c>
      <c r="D129" s="23">
        <v>1</v>
      </c>
      <c r="E129" s="23">
        <v>0</v>
      </c>
      <c r="F129" s="24">
        <v>6.3</v>
      </c>
      <c r="G129" s="25">
        <v>5.0999999999999996</v>
      </c>
      <c r="H129" s="24">
        <v>3.7</v>
      </c>
      <c r="I129" s="24">
        <v>6.6</v>
      </c>
      <c r="J129" s="24">
        <v>8.4</v>
      </c>
      <c r="K129" s="24">
        <v>4.4000000000000004</v>
      </c>
      <c r="L129" s="24">
        <v>5.0999999999999996</v>
      </c>
      <c r="M129" s="24">
        <v>3.4</v>
      </c>
      <c r="N129" s="24">
        <v>5.3</v>
      </c>
      <c r="O129" s="24">
        <v>10.649999999999999</v>
      </c>
      <c r="P129" s="23">
        <v>0</v>
      </c>
    </row>
    <row r="130" spans="1:16" x14ac:dyDescent="0.15">
      <c r="A130" s="22" t="s">
        <v>171</v>
      </c>
      <c r="B130" s="23">
        <v>13</v>
      </c>
      <c r="C130" s="23">
        <v>1</v>
      </c>
      <c r="D130" s="23">
        <v>1</v>
      </c>
      <c r="E130" s="23">
        <v>0</v>
      </c>
      <c r="F130" s="24">
        <v>8.3000000000000007</v>
      </c>
      <c r="G130" s="25">
        <v>3.4</v>
      </c>
      <c r="H130" s="24">
        <v>3.4</v>
      </c>
      <c r="I130" s="24">
        <v>5.2</v>
      </c>
      <c r="J130" s="24">
        <v>9.1</v>
      </c>
      <c r="K130" s="24">
        <v>4.2</v>
      </c>
      <c r="L130" s="24">
        <v>5.8</v>
      </c>
      <c r="M130" s="24">
        <v>3.9</v>
      </c>
      <c r="N130" s="24">
        <v>5.9</v>
      </c>
      <c r="O130" s="24">
        <v>11.25</v>
      </c>
      <c r="P130" s="23">
        <v>1</v>
      </c>
    </row>
    <row r="131" spans="1:16" x14ac:dyDescent="0.15">
      <c r="A131" s="22" t="s">
        <v>96</v>
      </c>
      <c r="B131" s="23">
        <v>13</v>
      </c>
      <c r="C131" s="23">
        <v>1</v>
      </c>
      <c r="D131" s="23">
        <v>0</v>
      </c>
      <c r="E131" s="23">
        <v>1</v>
      </c>
      <c r="F131" s="24">
        <v>6.9</v>
      </c>
      <c r="G131" s="25">
        <v>3.4</v>
      </c>
      <c r="H131" s="24">
        <v>4.5</v>
      </c>
      <c r="I131" s="24">
        <v>4.7</v>
      </c>
      <c r="J131" s="24">
        <v>5.2</v>
      </c>
      <c r="K131" s="24">
        <v>3.7</v>
      </c>
      <c r="L131" s="24">
        <v>2.7</v>
      </c>
      <c r="M131" s="24">
        <v>3.3</v>
      </c>
      <c r="N131" s="24">
        <v>4.3</v>
      </c>
      <c r="O131" s="24">
        <v>10.649999999999999</v>
      </c>
      <c r="P131" s="23">
        <v>0</v>
      </c>
    </row>
    <row r="132" spans="1:16" x14ac:dyDescent="0.15">
      <c r="A132" s="22" t="s">
        <v>195</v>
      </c>
      <c r="B132" s="23">
        <v>4</v>
      </c>
      <c r="C132" s="23">
        <v>0</v>
      </c>
      <c r="D132" s="23">
        <v>0</v>
      </c>
      <c r="E132" s="23">
        <v>0</v>
      </c>
      <c r="F132" s="24">
        <v>8.3000000000000007</v>
      </c>
      <c r="G132" s="25">
        <v>2.8</v>
      </c>
      <c r="H132" s="24">
        <v>3</v>
      </c>
      <c r="I132" s="24">
        <v>2.5</v>
      </c>
      <c r="J132" s="24">
        <v>5.2</v>
      </c>
      <c r="K132" s="24">
        <v>1.2</v>
      </c>
      <c r="L132" s="24">
        <v>2.5</v>
      </c>
      <c r="M132" s="24">
        <v>2.1</v>
      </c>
      <c r="N132" s="24">
        <v>2.6</v>
      </c>
      <c r="O132" s="24">
        <v>9.3000000000000007</v>
      </c>
      <c r="P132" s="23">
        <v>0</v>
      </c>
    </row>
    <row r="133" spans="1:16" x14ac:dyDescent="0.15">
      <c r="A133" s="22" t="s">
        <v>231</v>
      </c>
      <c r="B133" s="23">
        <v>10</v>
      </c>
      <c r="C133" s="23">
        <v>0</v>
      </c>
      <c r="D133" s="23">
        <v>0</v>
      </c>
      <c r="E133" s="23">
        <v>1</v>
      </c>
      <c r="F133" s="24">
        <v>9</v>
      </c>
      <c r="G133" s="25">
        <v>5.6</v>
      </c>
      <c r="H133" s="24">
        <v>3.3</v>
      </c>
      <c r="I133" s="24">
        <v>5</v>
      </c>
      <c r="J133" s="24">
        <v>6</v>
      </c>
      <c r="K133" s="24">
        <v>4.3</v>
      </c>
      <c r="L133" s="24">
        <v>3.9</v>
      </c>
      <c r="M133" s="24">
        <v>3.1</v>
      </c>
      <c r="N133" s="24">
        <v>4.4000000000000004</v>
      </c>
      <c r="O133" s="24">
        <v>11.850000000000001</v>
      </c>
      <c r="P133" s="23">
        <v>0</v>
      </c>
    </row>
    <row r="134" spans="1:16" x14ac:dyDescent="0.15">
      <c r="A134" s="22" t="s">
        <v>187</v>
      </c>
      <c r="B134" s="23">
        <v>9</v>
      </c>
      <c r="C134" s="23">
        <v>1</v>
      </c>
      <c r="D134" s="23">
        <v>1</v>
      </c>
      <c r="E134" s="23">
        <v>0</v>
      </c>
      <c r="F134" s="24">
        <v>7.9</v>
      </c>
      <c r="G134" s="25">
        <v>4.5</v>
      </c>
      <c r="H134" s="24">
        <v>4.3</v>
      </c>
      <c r="I134" s="24">
        <v>4.8</v>
      </c>
      <c r="J134" s="24">
        <v>9.6999999999999993</v>
      </c>
      <c r="K134" s="24">
        <v>4.8</v>
      </c>
      <c r="L134" s="24">
        <v>5.4</v>
      </c>
      <c r="M134" s="24">
        <v>3.5</v>
      </c>
      <c r="N134" s="24">
        <v>6.2</v>
      </c>
      <c r="O134" s="24">
        <v>12</v>
      </c>
      <c r="P134" s="23">
        <v>0</v>
      </c>
    </row>
    <row r="135" spans="1:16" x14ac:dyDescent="0.15">
      <c r="A135" s="22" t="s">
        <v>232</v>
      </c>
      <c r="B135" s="23">
        <v>1</v>
      </c>
      <c r="C135" s="23">
        <v>1</v>
      </c>
      <c r="D135" s="23">
        <v>1</v>
      </c>
      <c r="E135" s="23">
        <v>0</v>
      </c>
      <c r="F135" s="24">
        <v>7.1</v>
      </c>
      <c r="G135" s="25">
        <v>3.4</v>
      </c>
      <c r="H135" s="24">
        <v>3.8</v>
      </c>
      <c r="I135" s="24">
        <v>5.9</v>
      </c>
      <c r="J135" s="24">
        <v>7.8</v>
      </c>
      <c r="K135" s="24">
        <v>3.6</v>
      </c>
      <c r="L135" s="24">
        <v>3.1</v>
      </c>
      <c r="M135" s="24">
        <v>2.7</v>
      </c>
      <c r="N135" s="24">
        <v>3.7</v>
      </c>
      <c r="O135" s="24">
        <v>10.8</v>
      </c>
      <c r="P135" s="23">
        <v>0</v>
      </c>
    </row>
    <row r="136" spans="1:16" x14ac:dyDescent="0.15">
      <c r="A136" s="22" t="s">
        <v>164</v>
      </c>
      <c r="B136" s="23">
        <v>1</v>
      </c>
      <c r="C136" s="23">
        <v>1</v>
      </c>
      <c r="D136" s="23">
        <v>1</v>
      </c>
      <c r="E136" s="23">
        <v>1</v>
      </c>
      <c r="F136" s="24">
        <v>7.8</v>
      </c>
      <c r="G136" s="25">
        <v>4.9000000000000004</v>
      </c>
      <c r="H136" s="24">
        <v>5.2</v>
      </c>
      <c r="I136" s="24">
        <v>7.1</v>
      </c>
      <c r="J136" s="24">
        <v>7.9</v>
      </c>
      <c r="K136" s="24">
        <v>4.3</v>
      </c>
      <c r="L136" s="24">
        <v>4.9000000000000004</v>
      </c>
      <c r="M136" s="24">
        <v>3.9</v>
      </c>
      <c r="N136" s="24">
        <v>5.3</v>
      </c>
      <c r="O136" s="24">
        <v>11.100000000000001</v>
      </c>
      <c r="P136" s="23">
        <v>1</v>
      </c>
    </row>
    <row r="137" spans="1:16" x14ac:dyDescent="0.15">
      <c r="A137" s="22" t="s">
        <v>88</v>
      </c>
      <c r="B137" s="23">
        <v>3</v>
      </c>
      <c r="C137" s="23">
        <v>0</v>
      </c>
      <c r="D137" s="23">
        <v>0</v>
      </c>
      <c r="E137" s="23">
        <v>1</v>
      </c>
      <c r="F137" s="24">
        <v>8.6</v>
      </c>
      <c r="G137" s="25">
        <v>5.0999999999999996</v>
      </c>
      <c r="H137" s="24">
        <v>3.5</v>
      </c>
      <c r="I137" s="24">
        <v>4.7</v>
      </c>
      <c r="J137" s="24">
        <v>3.7</v>
      </c>
      <c r="K137" s="24">
        <v>4.8</v>
      </c>
      <c r="L137" s="24">
        <v>3.4</v>
      </c>
      <c r="M137" s="24">
        <v>4</v>
      </c>
      <c r="N137" s="24">
        <v>5.0999999999999996</v>
      </c>
      <c r="O137" s="24">
        <v>12.149999999999999</v>
      </c>
      <c r="P137" s="23">
        <v>1</v>
      </c>
    </row>
    <row r="138" spans="1:16" x14ac:dyDescent="0.15">
      <c r="A138" s="22" t="s">
        <v>150</v>
      </c>
      <c r="B138" s="23">
        <v>4</v>
      </c>
      <c r="C138" s="23">
        <v>0</v>
      </c>
      <c r="D138" s="23">
        <v>0</v>
      </c>
      <c r="E138" s="23">
        <v>1</v>
      </c>
      <c r="F138" s="24">
        <v>7.7</v>
      </c>
      <c r="G138" s="25">
        <v>4.0999999999999996</v>
      </c>
      <c r="H138" s="24">
        <v>1.9</v>
      </c>
      <c r="I138" s="24">
        <v>4.3</v>
      </c>
      <c r="J138" s="24">
        <v>5.9</v>
      </c>
      <c r="K138" s="24">
        <v>4.7</v>
      </c>
      <c r="L138" s="24">
        <v>3.9</v>
      </c>
      <c r="M138" s="24">
        <v>4.3</v>
      </c>
      <c r="N138" s="24">
        <v>6.6</v>
      </c>
      <c r="O138" s="24">
        <v>11.55</v>
      </c>
      <c r="P138" s="23">
        <v>1</v>
      </c>
    </row>
    <row r="139" spans="1:16" x14ac:dyDescent="0.15">
      <c r="A139" s="22" t="s">
        <v>228</v>
      </c>
      <c r="B139" s="23">
        <v>13</v>
      </c>
      <c r="C139" s="23">
        <v>0</v>
      </c>
      <c r="D139" s="23">
        <v>0</v>
      </c>
      <c r="E139" s="23">
        <v>1</v>
      </c>
      <c r="F139" s="24">
        <v>8.3000000000000007</v>
      </c>
      <c r="G139" s="25">
        <v>3.7</v>
      </c>
      <c r="H139" s="24">
        <v>5.7</v>
      </c>
      <c r="I139" s="24">
        <v>6.1</v>
      </c>
      <c r="J139" s="24">
        <v>5.3</v>
      </c>
      <c r="K139" s="24">
        <v>3.6</v>
      </c>
      <c r="L139" s="24">
        <v>2.9</v>
      </c>
      <c r="M139" s="24">
        <v>3.1</v>
      </c>
      <c r="N139" s="24">
        <v>4.9000000000000004</v>
      </c>
      <c r="O139" s="24">
        <v>11.399999999999999</v>
      </c>
      <c r="P139" s="23">
        <v>1</v>
      </c>
    </row>
    <row r="140" spans="1:16" x14ac:dyDescent="0.15">
      <c r="A140" s="22" t="s">
        <v>192</v>
      </c>
      <c r="B140" s="23">
        <v>12</v>
      </c>
      <c r="C140" s="23">
        <v>1</v>
      </c>
      <c r="D140" s="23">
        <v>0</v>
      </c>
      <c r="E140" s="23">
        <v>0</v>
      </c>
      <c r="F140" s="24">
        <v>7.9</v>
      </c>
      <c r="G140" s="25">
        <v>5.4</v>
      </c>
      <c r="H140" s="24">
        <v>4.9000000000000004</v>
      </c>
      <c r="I140" s="24">
        <v>5.8</v>
      </c>
      <c r="J140" s="24">
        <v>4.7</v>
      </c>
      <c r="K140" s="24">
        <v>4.5999999999999996</v>
      </c>
      <c r="L140" s="24">
        <v>4.2</v>
      </c>
      <c r="M140" s="24">
        <v>4.3</v>
      </c>
      <c r="N140" s="24">
        <v>6.6</v>
      </c>
      <c r="O140" s="24">
        <v>12.149999999999999</v>
      </c>
      <c r="P140" s="23">
        <v>0</v>
      </c>
    </row>
    <row r="141" spans="1:16" x14ac:dyDescent="0.15">
      <c r="A141" s="22" t="s">
        <v>77</v>
      </c>
      <c r="B141" s="23">
        <v>4</v>
      </c>
      <c r="C141" s="23">
        <v>0</v>
      </c>
      <c r="D141" s="23">
        <v>1</v>
      </c>
      <c r="E141" s="23">
        <v>0</v>
      </c>
      <c r="F141" s="24">
        <v>6.1</v>
      </c>
      <c r="G141" s="25">
        <v>4.9000000000000004</v>
      </c>
      <c r="H141" s="24">
        <v>4.4000000000000004</v>
      </c>
      <c r="I141" s="24">
        <v>6.4</v>
      </c>
      <c r="J141" s="24">
        <v>8.1999999999999993</v>
      </c>
      <c r="K141" s="24">
        <v>3</v>
      </c>
      <c r="L141" s="24">
        <v>4.9000000000000004</v>
      </c>
      <c r="M141" s="24">
        <v>3.2</v>
      </c>
      <c r="N141" s="24">
        <v>3.9</v>
      </c>
      <c r="O141" s="24">
        <v>9.8999999999999986</v>
      </c>
      <c r="P141" s="23">
        <v>0</v>
      </c>
    </row>
    <row r="142" spans="1:16" x14ac:dyDescent="0.15">
      <c r="A142" s="22" t="s">
        <v>84</v>
      </c>
      <c r="B142" s="23">
        <v>12</v>
      </c>
      <c r="C142" s="23">
        <v>1</v>
      </c>
      <c r="D142" s="23">
        <v>1</v>
      </c>
      <c r="E142" s="23">
        <v>0</v>
      </c>
      <c r="F142" s="24">
        <v>5.6</v>
      </c>
      <c r="G142" s="25">
        <v>4.9000000000000004</v>
      </c>
      <c r="H142" s="24">
        <v>3.7</v>
      </c>
      <c r="I142" s="24">
        <v>5.6</v>
      </c>
      <c r="J142" s="24">
        <v>9.1</v>
      </c>
      <c r="K142" s="24">
        <v>5</v>
      </c>
      <c r="L142" s="24">
        <v>6</v>
      </c>
      <c r="M142" s="24">
        <v>4.5</v>
      </c>
      <c r="N142" s="24">
        <v>6.4</v>
      </c>
      <c r="O142" s="24">
        <v>11.850000000000001</v>
      </c>
      <c r="P142" s="23">
        <v>1</v>
      </c>
    </row>
    <row r="143" spans="1:16" x14ac:dyDescent="0.15">
      <c r="A143" s="22" t="s">
        <v>182</v>
      </c>
      <c r="B143" s="23">
        <v>10</v>
      </c>
      <c r="C143" s="23">
        <v>0</v>
      </c>
      <c r="D143" s="23">
        <v>1</v>
      </c>
      <c r="E143" s="23">
        <v>1</v>
      </c>
      <c r="F143" s="24">
        <v>9.1999999999999993</v>
      </c>
      <c r="G143" s="25">
        <v>6.5</v>
      </c>
      <c r="H143" s="24">
        <v>4.9000000000000004</v>
      </c>
      <c r="I143" s="24">
        <v>6.2</v>
      </c>
      <c r="J143" s="24">
        <v>7.3</v>
      </c>
      <c r="K143" s="24">
        <v>4.2</v>
      </c>
      <c r="L143" s="24">
        <v>4.5999999999999996</v>
      </c>
      <c r="M143" s="24">
        <v>4.2</v>
      </c>
      <c r="N143" s="24">
        <v>7.7</v>
      </c>
      <c r="O143" s="24">
        <v>14.25</v>
      </c>
      <c r="P143" s="23">
        <v>1</v>
      </c>
    </row>
    <row r="144" spans="1:16" x14ac:dyDescent="0.15">
      <c r="A144" s="22" t="s">
        <v>107</v>
      </c>
      <c r="B144" s="23">
        <v>2</v>
      </c>
      <c r="C144" s="23">
        <v>1</v>
      </c>
      <c r="D144" s="23">
        <v>0</v>
      </c>
      <c r="E144" s="23">
        <v>1</v>
      </c>
      <c r="F144" s="24">
        <v>9.4</v>
      </c>
      <c r="G144" s="25">
        <v>5.3</v>
      </c>
      <c r="H144" s="24">
        <v>3.8</v>
      </c>
      <c r="I144" s="24">
        <v>4.9000000000000004</v>
      </c>
      <c r="J144" s="24">
        <v>8.5</v>
      </c>
      <c r="K144" s="24">
        <v>4.0999999999999996</v>
      </c>
      <c r="L144" s="24">
        <v>4.5</v>
      </c>
      <c r="M144" s="24">
        <v>4.0999999999999996</v>
      </c>
      <c r="N144" s="24">
        <v>5.4</v>
      </c>
      <c r="O144" s="24">
        <v>11.850000000000001</v>
      </c>
      <c r="P144" s="23">
        <v>1</v>
      </c>
    </row>
    <row r="145" spans="1:16" x14ac:dyDescent="0.15">
      <c r="A145" s="22" t="s">
        <v>119</v>
      </c>
      <c r="B145" s="23">
        <v>11</v>
      </c>
      <c r="C145" s="23">
        <v>1</v>
      </c>
      <c r="D145" s="23">
        <v>0</v>
      </c>
      <c r="E145" s="23">
        <v>1</v>
      </c>
      <c r="F145" s="24">
        <v>6.9</v>
      </c>
      <c r="G145" s="25">
        <v>3.4</v>
      </c>
      <c r="H145" s="24">
        <v>3.3</v>
      </c>
      <c r="I145" s="24">
        <v>4.7</v>
      </c>
      <c r="J145" s="24">
        <v>5.2</v>
      </c>
      <c r="K145" s="24">
        <v>3.2</v>
      </c>
      <c r="L145" s="24">
        <v>2.7</v>
      </c>
      <c r="M145" s="24">
        <v>3.3</v>
      </c>
      <c r="N145" s="24">
        <v>4.4000000000000004</v>
      </c>
      <c r="O145" s="24">
        <v>10.8</v>
      </c>
      <c r="P145" s="23">
        <v>1</v>
      </c>
    </row>
    <row r="146" spans="1:16" x14ac:dyDescent="0.15">
      <c r="A146" s="22" t="s">
        <v>125</v>
      </c>
      <c r="B146" s="23">
        <v>6</v>
      </c>
      <c r="C146" s="23">
        <v>1</v>
      </c>
      <c r="D146" s="23">
        <v>1</v>
      </c>
      <c r="E146" s="23">
        <v>0</v>
      </c>
      <c r="F146" s="24">
        <v>9.9</v>
      </c>
      <c r="G146" s="25">
        <v>4.3</v>
      </c>
      <c r="H146" s="24">
        <v>2.6</v>
      </c>
      <c r="I146" s="24">
        <v>3.5</v>
      </c>
      <c r="J146" s="24">
        <v>5.4</v>
      </c>
      <c r="K146" s="24">
        <v>5.6</v>
      </c>
      <c r="L146" s="24">
        <v>4.9000000000000004</v>
      </c>
      <c r="M146" s="24">
        <v>4</v>
      </c>
      <c r="N146" s="24">
        <v>6.9</v>
      </c>
      <c r="O146" s="24">
        <v>12.75</v>
      </c>
      <c r="P146" s="23">
        <v>1</v>
      </c>
    </row>
    <row r="147" spans="1:16" x14ac:dyDescent="0.15">
      <c r="A147" s="22" t="s">
        <v>153</v>
      </c>
      <c r="B147" s="23">
        <v>11</v>
      </c>
      <c r="C147" s="23">
        <v>0</v>
      </c>
      <c r="D147" s="23">
        <v>0</v>
      </c>
      <c r="E147" s="23">
        <v>1</v>
      </c>
      <c r="F147" s="24">
        <v>7.7</v>
      </c>
      <c r="G147" s="25">
        <v>4.0999999999999996</v>
      </c>
      <c r="H147" s="24">
        <v>3.5</v>
      </c>
      <c r="I147" s="24">
        <v>4.3</v>
      </c>
      <c r="J147" s="24">
        <v>5.9</v>
      </c>
      <c r="K147" s="24">
        <v>5.0999999999999996</v>
      </c>
      <c r="L147" s="24">
        <v>3.9</v>
      </c>
      <c r="M147" s="24">
        <v>4.3</v>
      </c>
      <c r="N147" s="24">
        <v>6.7</v>
      </c>
      <c r="O147" s="24">
        <v>12.299999999999999</v>
      </c>
      <c r="P147" s="23">
        <v>1</v>
      </c>
    </row>
    <row r="148" spans="1:16" x14ac:dyDescent="0.15">
      <c r="A148" s="22" t="s">
        <v>163</v>
      </c>
      <c r="B148" s="23">
        <v>11</v>
      </c>
      <c r="C148" s="23">
        <v>0</v>
      </c>
      <c r="D148" s="23">
        <v>0</v>
      </c>
      <c r="E148" s="23">
        <v>1</v>
      </c>
      <c r="F148" s="24">
        <v>8.6999999999999993</v>
      </c>
      <c r="G148" s="25">
        <v>4.7</v>
      </c>
      <c r="H148" s="24">
        <v>3.1</v>
      </c>
      <c r="I148" s="24">
        <v>2.9</v>
      </c>
      <c r="J148" s="24">
        <v>5.6</v>
      </c>
      <c r="K148" s="24">
        <v>3.1</v>
      </c>
      <c r="L148" s="24">
        <v>2.9</v>
      </c>
      <c r="M148" s="24">
        <v>2.5</v>
      </c>
      <c r="N148" s="24">
        <v>3.2</v>
      </c>
      <c r="O148" s="24">
        <v>11.55</v>
      </c>
      <c r="P148" s="23">
        <v>1</v>
      </c>
    </row>
    <row r="149" spans="1:16" x14ac:dyDescent="0.15">
      <c r="A149" s="22" t="s">
        <v>161</v>
      </c>
      <c r="B149" s="23">
        <v>12</v>
      </c>
      <c r="C149" s="23">
        <v>1</v>
      </c>
      <c r="D149" s="23">
        <v>0</v>
      </c>
      <c r="E149" s="23">
        <v>1</v>
      </c>
      <c r="F149" s="24">
        <v>8.6</v>
      </c>
      <c r="G149" s="25">
        <v>6.3</v>
      </c>
      <c r="H149" s="24">
        <v>2.2999999999999998</v>
      </c>
      <c r="I149" s="24">
        <v>5.7</v>
      </c>
      <c r="J149" s="24">
        <v>6.7</v>
      </c>
      <c r="K149" s="24">
        <v>4.9000000000000004</v>
      </c>
      <c r="L149" s="24">
        <v>3.6</v>
      </c>
      <c r="M149" s="24">
        <v>3.6</v>
      </c>
      <c r="N149" s="24">
        <v>5.3</v>
      </c>
      <c r="O149" s="24">
        <v>12.149999999999999</v>
      </c>
      <c r="P149" s="23">
        <v>1</v>
      </c>
    </row>
    <row r="150" spans="1:16" x14ac:dyDescent="0.15">
      <c r="A150" s="22" t="s">
        <v>137</v>
      </c>
      <c r="B150" s="23">
        <v>8</v>
      </c>
      <c r="C150" s="23">
        <v>1</v>
      </c>
      <c r="D150" s="23">
        <v>0</v>
      </c>
      <c r="E150" s="23">
        <v>1</v>
      </c>
      <c r="F150" s="24">
        <v>6.7</v>
      </c>
      <c r="G150" s="25">
        <v>3.2</v>
      </c>
      <c r="H150" s="24">
        <v>4.8</v>
      </c>
      <c r="I150" s="24">
        <v>4.5</v>
      </c>
      <c r="J150" s="24">
        <v>5</v>
      </c>
      <c r="K150" s="24">
        <v>2.9</v>
      </c>
      <c r="L150" s="24">
        <v>2.6</v>
      </c>
      <c r="M150" s="24">
        <v>3.1</v>
      </c>
      <c r="N150" s="24">
        <v>3.7</v>
      </c>
      <c r="O150" s="24">
        <v>10.5</v>
      </c>
      <c r="P150" s="23">
        <v>0</v>
      </c>
    </row>
    <row r="151" spans="1:16" x14ac:dyDescent="0.15">
      <c r="A151" s="22" t="s">
        <v>174</v>
      </c>
      <c r="B151" s="23">
        <v>7</v>
      </c>
      <c r="C151" s="23">
        <v>0</v>
      </c>
      <c r="D151" s="23">
        <v>0</v>
      </c>
      <c r="E151" s="23">
        <v>1</v>
      </c>
      <c r="F151" s="24">
        <v>8.6999999999999993</v>
      </c>
      <c r="G151" s="25">
        <v>3.7</v>
      </c>
      <c r="H151" s="24">
        <v>4.5999999999999996</v>
      </c>
      <c r="I151" s="24">
        <v>4.8</v>
      </c>
      <c r="J151" s="24">
        <v>3.8</v>
      </c>
      <c r="K151" s="24">
        <v>4.5999999999999996</v>
      </c>
      <c r="L151" s="24">
        <v>3.5</v>
      </c>
      <c r="M151" s="24">
        <v>4.2</v>
      </c>
      <c r="N151" s="24">
        <v>5.5</v>
      </c>
      <c r="O151" s="24">
        <v>11.399999999999999</v>
      </c>
      <c r="P151" s="23">
        <v>1</v>
      </c>
    </row>
    <row r="152" spans="1:16" x14ac:dyDescent="0.15">
      <c r="A152" s="22" t="s">
        <v>156</v>
      </c>
      <c r="B152" s="23">
        <v>15</v>
      </c>
      <c r="C152" s="23">
        <v>1</v>
      </c>
      <c r="D152" s="23">
        <v>0</v>
      </c>
      <c r="E152" s="23">
        <v>0</v>
      </c>
      <c r="F152" s="24">
        <v>9.1</v>
      </c>
      <c r="G152" s="25">
        <v>5.2</v>
      </c>
      <c r="H152" s="24">
        <v>4.4000000000000004</v>
      </c>
      <c r="I152" s="24">
        <v>5.4</v>
      </c>
      <c r="J152" s="24">
        <v>7.3</v>
      </c>
      <c r="K152" s="24">
        <v>4.4000000000000004</v>
      </c>
      <c r="L152" s="24">
        <v>3</v>
      </c>
      <c r="M152" s="24">
        <v>3.3</v>
      </c>
      <c r="N152" s="24">
        <v>4.0999999999999996</v>
      </c>
      <c r="O152" s="24">
        <v>11.850000000000001</v>
      </c>
      <c r="P152" s="23">
        <v>1</v>
      </c>
    </row>
    <row r="153" spans="1:16" x14ac:dyDescent="0.15">
      <c r="A153" s="22" t="s">
        <v>122</v>
      </c>
      <c r="B153" s="23">
        <v>14</v>
      </c>
      <c r="C153" s="23">
        <v>0</v>
      </c>
      <c r="D153" s="23">
        <v>1</v>
      </c>
      <c r="E153" s="23">
        <v>1</v>
      </c>
      <c r="F153" s="24">
        <v>7.4</v>
      </c>
      <c r="G153" s="25">
        <v>6.6</v>
      </c>
      <c r="H153" s="24">
        <v>4.5</v>
      </c>
      <c r="I153" s="24">
        <v>6.9</v>
      </c>
      <c r="J153" s="24">
        <v>9.6</v>
      </c>
      <c r="K153" s="24">
        <v>5.7</v>
      </c>
      <c r="L153" s="24">
        <v>6.5</v>
      </c>
      <c r="M153" s="24">
        <v>5.5</v>
      </c>
      <c r="N153" s="24">
        <v>7.7</v>
      </c>
      <c r="O153" s="24">
        <v>13.200000000000001</v>
      </c>
      <c r="P153" s="23">
        <v>1</v>
      </c>
    </row>
    <row r="154" spans="1:16" x14ac:dyDescent="0.15">
      <c r="A154" s="22" t="s">
        <v>106</v>
      </c>
      <c r="B154" s="23">
        <v>6</v>
      </c>
      <c r="C154" s="23">
        <v>1</v>
      </c>
      <c r="D154" s="23">
        <v>1</v>
      </c>
      <c r="E154" s="23">
        <v>0</v>
      </c>
      <c r="F154" s="24">
        <v>8.3000000000000007</v>
      </c>
      <c r="G154" s="25">
        <v>4.9000000000000004</v>
      </c>
      <c r="H154" s="24">
        <v>3.1</v>
      </c>
      <c r="I154" s="24">
        <v>5.2</v>
      </c>
      <c r="J154" s="24">
        <v>9.1</v>
      </c>
      <c r="K154" s="24">
        <v>4.5999999999999996</v>
      </c>
      <c r="L154" s="24">
        <v>5.8</v>
      </c>
      <c r="M154" s="24">
        <v>3.9</v>
      </c>
      <c r="N154" s="24">
        <v>5.5</v>
      </c>
      <c r="O154" s="24">
        <v>12.600000000000001</v>
      </c>
      <c r="P154" s="23">
        <v>1</v>
      </c>
    </row>
    <row r="155" spans="1:16" x14ac:dyDescent="0.15">
      <c r="A155" s="22" t="s">
        <v>149</v>
      </c>
      <c r="B155" s="23">
        <v>5</v>
      </c>
      <c r="C155" s="23">
        <v>1</v>
      </c>
      <c r="D155" s="23">
        <v>1</v>
      </c>
      <c r="E155" s="23">
        <v>0</v>
      </c>
      <c r="F155" s="24">
        <v>6.4</v>
      </c>
      <c r="G155" s="25">
        <v>3.2</v>
      </c>
      <c r="H155" s="24">
        <v>2.2000000000000002</v>
      </c>
      <c r="I155" s="24">
        <v>5</v>
      </c>
      <c r="J155" s="24">
        <v>8.4</v>
      </c>
      <c r="K155" s="24">
        <v>2</v>
      </c>
      <c r="L155" s="24">
        <v>3.7</v>
      </c>
      <c r="M155" s="24">
        <v>1.6</v>
      </c>
      <c r="N155" s="24">
        <v>3.6</v>
      </c>
      <c r="O155" s="24">
        <v>9.75</v>
      </c>
      <c r="P155" s="23">
        <v>0</v>
      </c>
    </row>
    <row r="156" spans="1:16" x14ac:dyDescent="0.15">
      <c r="A156" s="22" t="s">
        <v>103</v>
      </c>
      <c r="B156" s="23">
        <v>10</v>
      </c>
      <c r="C156" s="23">
        <v>0</v>
      </c>
      <c r="D156" s="23">
        <v>1</v>
      </c>
      <c r="E156" s="23">
        <v>1</v>
      </c>
      <c r="F156" s="24">
        <v>9.6</v>
      </c>
      <c r="G156" s="25">
        <v>5.6</v>
      </c>
      <c r="H156" s="24">
        <v>2.9</v>
      </c>
      <c r="I156" s="24">
        <v>5.5</v>
      </c>
      <c r="J156" s="24">
        <v>7.7</v>
      </c>
      <c r="K156" s="24">
        <v>5.2</v>
      </c>
      <c r="L156" s="24">
        <v>4.5999999999999996</v>
      </c>
      <c r="M156" s="24">
        <v>4.9000000000000004</v>
      </c>
      <c r="N156" s="24">
        <v>8.1</v>
      </c>
      <c r="O156" s="24">
        <v>14.850000000000001</v>
      </c>
      <c r="P156" s="23">
        <v>1</v>
      </c>
    </row>
    <row r="157" spans="1:16" x14ac:dyDescent="0.15">
      <c r="A157" s="22" t="s">
        <v>186</v>
      </c>
      <c r="B157" s="23">
        <v>9</v>
      </c>
      <c r="C157" s="23">
        <v>0</v>
      </c>
      <c r="D157" s="23">
        <v>1</v>
      </c>
      <c r="E157" s="23">
        <v>1</v>
      </c>
      <c r="F157" s="24">
        <v>7.4</v>
      </c>
      <c r="G157" s="25">
        <v>6.6</v>
      </c>
      <c r="H157" s="24">
        <v>5</v>
      </c>
      <c r="I157" s="24">
        <v>6.9</v>
      </c>
      <c r="J157" s="24">
        <v>9.6</v>
      </c>
      <c r="K157" s="24">
        <v>5.7</v>
      </c>
      <c r="L157" s="24">
        <v>6.5</v>
      </c>
      <c r="M157" s="24">
        <v>5.5</v>
      </c>
      <c r="N157" s="24">
        <v>7</v>
      </c>
      <c r="O157" s="24">
        <v>13.200000000000001</v>
      </c>
      <c r="P157" s="23">
        <v>1</v>
      </c>
    </row>
    <row r="158" spans="1:16" x14ac:dyDescent="0.15">
      <c r="A158" s="22" t="s">
        <v>258</v>
      </c>
      <c r="B158" s="23">
        <v>13</v>
      </c>
      <c r="C158" s="23">
        <v>0</v>
      </c>
      <c r="D158" s="23">
        <v>1</v>
      </c>
      <c r="E158" s="23">
        <v>0</v>
      </c>
      <c r="F158" s="24">
        <v>6.7</v>
      </c>
      <c r="G158" s="25">
        <v>3.6</v>
      </c>
      <c r="H158" s="24">
        <v>3.3</v>
      </c>
      <c r="I158" s="24">
        <v>4.8</v>
      </c>
      <c r="J158" s="24">
        <v>7.2</v>
      </c>
      <c r="K158" s="24">
        <v>2.9</v>
      </c>
      <c r="L158" s="24">
        <v>3.6</v>
      </c>
      <c r="M158" s="24">
        <v>2.8</v>
      </c>
      <c r="N158" s="24">
        <v>3.2</v>
      </c>
      <c r="O158" s="24">
        <v>10.8</v>
      </c>
      <c r="P158" s="23">
        <v>0</v>
      </c>
    </row>
    <row r="159" spans="1:16" x14ac:dyDescent="0.15">
      <c r="A159" s="22" t="s">
        <v>265</v>
      </c>
      <c r="B159" s="23">
        <v>4</v>
      </c>
      <c r="C159" s="23">
        <v>1</v>
      </c>
      <c r="D159" s="23">
        <v>1</v>
      </c>
      <c r="E159" s="23">
        <v>1</v>
      </c>
      <c r="F159" s="24">
        <v>9.6999999999999993</v>
      </c>
      <c r="G159" s="25">
        <v>6.5</v>
      </c>
      <c r="H159" s="24">
        <v>5.3</v>
      </c>
      <c r="I159" s="24">
        <v>6.1</v>
      </c>
      <c r="J159" s="24">
        <v>6.8</v>
      </c>
      <c r="K159" s="24">
        <v>4.3</v>
      </c>
      <c r="L159" s="24">
        <v>3.5</v>
      </c>
      <c r="M159" s="24">
        <v>4.2</v>
      </c>
      <c r="N159" s="24">
        <v>5.9</v>
      </c>
      <c r="O159" s="24">
        <v>12.75</v>
      </c>
      <c r="P159" s="23">
        <v>0</v>
      </c>
    </row>
    <row r="160" spans="1:16" x14ac:dyDescent="0.15">
      <c r="A160" s="22" t="s">
        <v>226</v>
      </c>
      <c r="B160" s="23">
        <v>5</v>
      </c>
      <c r="C160" s="23">
        <v>1</v>
      </c>
      <c r="D160" s="23">
        <v>1</v>
      </c>
      <c r="E160" s="23">
        <v>0</v>
      </c>
      <c r="F160" s="24">
        <v>6.7</v>
      </c>
      <c r="G160" s="25">
        <v>3.7</v>
      </c>
      <c r="H160" s="24">
        <v>5.0999999999999996</v>
      </c>
      <c r="I160" s="24">
        <v>4.9000000000000004</v>
      </c>
      <c r="J160" s="24">
        <v>9.1999999999999993</v>
      </c>
      <c r="K160" s="24">
        <v>3.7</v>
      </c>
      <c r="L160" s="24">
        <v>4.5</v>
      </c>
      <c r="M160" s="24">
        <v>3.4</v>
      </c>
      <c r="N160" s="24">
        <v>4.9000000000000004</v>
      </c>
      <c r="O160" s="24">
        <v>10.350000000000001</v>
      </c>
      <c r="P160" s="23">
        <v>0</v>
      </c>
    </row>
    <row r="161" spans="1:16" x14ac:dyDescent="0.15">
      <c r="A161" s="22" t="s">
        <v>151</v>
      </c>
      <c r="B161" s="23">
        <v>13</v>
      </c>
      <c r="C161" s="23">
        <v>1</v>
      </c>
      <c r="D161" s="23">
        <v>1</v>
      </c>
      <c r="E161" s="23">
        <v>0</v>
      </c>
      <c r="F161" s="24">
        <v>7.5</v>
      </c>
      <c r="G161" s="25">
        <v>3.5</v>
      </c>
      <c r="H161" s="24">
        <v>3.5</v>
      </c>
      <c r="I161" s="24">
        <v>4.5</v>
      </c>
      <c r="J161" s="24">
        <v>7.6</v>
      </c>
      <c r="K161" s="24">
        <v>3.4</v>
      </c>
      <c r="L161" s="24">
        <v>5.4</v>
      </c>
      <c r="M161" s="24">
        <v>3.4</v>
      </c>
      <c r="N161" s="24">
        <v>4.5</v>
      </c>
      <c r="O161" s="24">
        <v>10.8</v>
      </c>
      <c r="P161" s="23">
        <v>0</v>
      </c>
    </row>
    <row r="162" spans="1:16" x14ac:dyDescent="0.15">
      <c r="A162" s="22" t="s">
        <v>257</v>
      </c>
      <c r="B162" s="23">
        <v>8</v>
      </c>
      <c r="C162" s="23">
        <v>0</v>
      </c>
      <c r="D162" s="23">
        <v>1</v>
      </c>
      <c r="E162" s="23">
        <v>0</v>
      </c>
      <c r="F162" s="24">
        <v>6.4</v>
      </c>
      <c r="G162" s="25">
        <v>4.5</v>
      </c>
      <c r="H162" s="24">
        <v>4</v>
      </c>
      <c r="I162" s="24">
        <v>5.7</v>
      </c>
      <c r="J162" s="24">
        <v>8.4</v>
      </c>
      <c r="K162" s="24">
        <v>4</v>
      </c>
      <c r="L162" s="24">
        <v>5.8</v>
      </c>
      <c r="M162" s="24">
        <v>4.4000000000000004</v>
      </c>
      <c r="N162" s="24">
        <v>5.8</v>
      </c>
      <c r="O162" s="24">
        <v>10.050000000000001</v>
      </c>
      <c r="P162" s="23">
        <v>0</v>
      </c>
    </row>
    <row r="163" spans="1:16" x14ac:dyDescent="0.15">
      <c r="A163" s="22" t="s">
        <v>255</v>
      </c>
      <c r="B163" s="23">
        <v>11</v>
      </c>
      <c r="C163" s="23">
        <v>0</v>
      </c>
      <c r="D163" s="23">
        <v>0</v>
      </c>
      <c r="E163" s="23">
        <v>1</v>
      </c>
      <c r="F163" s="24">
        <v>8.6999999999999993</v>
      </c>
      <c r="G163" s="25">
        <v>3.7</v>
      </c>
      <c r="H163" s="24">
        <v>4.2</v>
      </c>
      <c r="I163" s="24">
        <v>4.8</v>
      </c>
      <c r="J163" s="24">
        <v>3.8</v>
      </c>
      <c r="K163" s="24">
        <v>5.5</v>
      </c>
      <c r="L163" s="24">
        <v>3.5</v>
      </c>
      <c r="M163" s="24">
        <v>4.2</v>
      </c>
      <c r="N163" s="24">
        <v>5.6</v>
      </c>
      <c r="O163" s="24">
        <v>10.649999999999999</v>
      </c>
      <c r="P163" s="23">
        <v>0</v>
      </c>
    </row>
    <row r="164" spans="1:16" x14ac:dyDescent="0.15">
      <c r="A164" s="22" t="s">
        <v>85</v>
      </c>
      <c r="B164" s="23">
        <v>13</v>
      </c>
      <c r="C164" s="23">
        <v>0</v>
      </c>
      <c r="D164" s="23">
        <v>1</v>
      </c>
      <c r="E164" s="23">
        <v>0</v>
      </c>
      <c r="F164" s="24">
        <v>9.1</v>
      </c>
      <c r="G164" s="25">
        <v>6</v>
      </c>
      <c r="H164" s="24">
        <v>5.3</v>
      </c>
      <c r="I164" s="24">
        <v>7.1</v>
      </c>
      <c r="J164" s="24">
        <v>8.4</v>
      </c>
      <c r="K164" s="24">
        <v>4.5</v>
      </c>
      <c r="L164" s="24">
        <v>6.1</v>
      </c>
      <c r="M164" s="24">
        <v>4.4000000000000004</v>
      </c>
      <c r="N164" s="24">
        <v>6</v>
      </c>
      <c r="O164" s="24">
        <v>13.200000000000001</v>
      </c>
      <c r="P164" s="23">
        <v>1</v>
      </c>
    </row>
    <row r="165" spans="1:16" x14ac:dyDescent="0.15">
      <c r="A165" s="22" t="s">
        <v>197</v>
      </c>
      <c r="B165" s="23">
        <v>9</v>
      </c>
      <c r="C165" s="23">
        <v>1</v>
      </c>
      <c r="D165" s="23">
        <v>0</v>
      </c>
      <c r="E165" s="23">
        <v>0</v>
      </c>
      <c r="F165" s="24">
        <v>8</v>
      </c>
      <c r="G165" s="25">
        <v>2.5</v>
      </c>
      <c r="H165" s="24">
        <v>3.4</v>
      </c>
      <c r="I165" s="24">
        <v>3</v>
      </c>
      <c r="J165" s="24">
        <v>5.2</v>
      </c>
      <c r="K165" s="24">
        <v>4.5999999999999996</v>
      </c>
      <c r="L165" s="24">
        <v>4.2</v>
      </c>
      <c r="M165" s="24">
        <v>4.7</v>
      </c>
      <c r="N165" s="24">
        <v>6.9</v>
      </c>
      <c r="O165" s="24">
        <v>10.649999999999999</v>
      </c>
      <c r="P165" s="23">
        <v>0</v>
      </c>
    </row>
    <row r="166" spans="1:16" x14ac:dyDescent="0.15">
      <c r="A166" s="22" t="s">
        <v>73</v>
      </c>
      <c r="B166" s="23">
        <v>9</v>
      </c>
      <c r="C166" s="23">
        <v>0</v>
      </c>
      <c r="D166" s="23">
        <v>1</v>
      </c>
      <c r="E166" s="23">
        <v>0</v>
      </c>
      <c r="F166" s="24">
        <v>6.2</v>
      </c>
      <c r="G166" s="25">
        <v>4.8</v>
      </c>
      <c r="H166" s="24">
        <v>4.5999999999999996</v>
      </c>
      <c r="I166" s="24">
        <v>5.0999999999999996</v>
      </c>
      <c r="J166" s="24">
        <v>6.9</v>
      </c>
      <c r="K166" s="24">
        <v>4.3</v>
      </c>
      <c r="L166" s="24">
        <v>6.3</v>
      </c>
      <c r="M166" s="24">
        <v>3.7</v>
      </c>
      <c r="N166" s="24">
        <v>4.8</v>
      </c>
      <c r="O166" s="24">
        <v>11.55</v>
      </c>
      <c r="P166" s="23">
        <v>0</v>
      </c>
    </row>
    <row r="167" spans="1:16" x14ac:dyDescent="0.15">
      <c r="A167" s="22" t="s">
        <v>184</v>
      </c>
      <c r="B167" s="23">
        <v>11</v>
      </c>
      <c r="C167" s="23">
        <v>0</v>
      </c>
      <c r="D167" s="23">
        <v>0</v>
      </c>
      <c r="E167" s="23">
        <v>1</v>
      </c>
      <c r="F167" s="24">
        <v>9</v>
      </c>
      <c r="G167" s="25">
        <v>5.6</v>
      </c>
      <c r="H167" s="24">
        <v>3</v>
      </c>
      <c r="I167" s="24">
        <v>5</v>
      </c>
      <c r="J167" s="24">
        <v>6</v>
      </c>
      <c r="K167" s="24">
        <v>3.3</v>
      </c>
      <c r="L167" s="24">
        <v>3.9</v>
      </c>
      <c r="M167" s="24">
        <v>3.1</v>
      </c>
      <c r="N167" s="24">
        <v>4.2</v>
      </c>
      <c r="O167" s="24">
        <v>12</v>
      </c>
      <c r="P167" s="23">
        <v>1</v>
      </c>
    </row>
    <row r="168" spans="1:16" x14ac:dyDescent="0.15">
      <c r="A168" s="22" t="s">
        <v>168</v>
      </c>
      <c r="B168" s="23">
        <v>14</v>
      </c>
      <c r="C168" s="23">
        <v>1</v>
      </c>
      <c r="D168" s="23">
        <v>1</v>
      </c>
      <c r="E168" s="23">
        <v>1</v>
      </c>
      <c r="F168" s="24">
        <v>7.7</v>
      </c>
      <c r="G168" s="25">
        <v>4.7</v>
      </c>
      <c r="H168" s="24">
        <v>5.2</v>
      </c>
      <c r="I168" s="24">
        <v>7</v>
      </c>
      <c r="J168" s="24">
        <v>7.7</v>
      </c>
      <c r="K168" s="24">
        <v>4</v>
      </c>
      <c r="L168" s="24">
        <v>4.7</v>
      </c>
      <c r="M168" s="24">
        <v>3.7</v>
      </c>
      <c r="N168" s="24">
        <v>4.7</v>
      </c>
      <c r="O168" s="24">
        <v>11.399999999999999</v>
      </c>
      <c r="P168" s="23">
        <v>1</v>
      </c>
    </row>
    <row r="169" spans="1:16" x14ac:dyDescent="0.15">
      <c r="A169" s="22" t="s">
        <v>138</v>
      </c>
      <c r="B169" s="23">
        <v>13</v>
      </c>
      <c r="C169" s="23">
        <v>0</v>
      </c>
      <c r="D169" s="23">
        <v>1</v>
      </c>
      <c r="E169" s="23">
        <v>0</v>
      </c>
      <c r="F169" s="24">
        <v>6.5</v>
      </c>
      <c r="G169" s="25">
        <v>5.8</v>
      </c>
      <c r="H169" s="24">
        <v>6.5</v>
      </c>
      <c r="I169" s="24">
        <v>6</v>
      </c>
      <c r="J169" s="24">
        <v>8.6999999999999993</v>
      </c>
      <c r="K169" s="24">
        <v>4.5999999999999996</v>
      </c>
      <c r="L169" s="24">
        <v>5.6</v>
      </c>
      <c r="M169" s="24">
        <v>4.5999999999999996</v>
      </c>
      <c r="N169" s="24">
        <v>6.6</v>
      </c>
      <c r="O169" s="24">
        <v>11.850000000000001</v>
      </c>
      <c r="P169" s="23">
        <v>0</v>
      </c>
    </row>
    <row r="170" spans="1:16" x14ac:dyDescent="0.15">
      <c r="A170" s="22" t="s">
        <v>157</v>
      </c>
      <c r="B170" s="23">
        <v>7</v>
      </c>
      <c r="C170" s="23">
        <v>1</v>
      </c>
      <c r="D170" s="23">
        <v>1</v>
      </c>
      <c r="E170" s="23">
        <v>0</v>
      </c>
      <c r="F170" s="24">
        <v>7.1</v>
      </c>
      <c r="G170" s="25">
        <v>4.2</v>
      </c>
      <c r="H170" s="24">
        <v>2.1</v>
      </c>
      <c r="I170" s="24">
        <v>4.5</v>
      </c>
      <c r="J170" s="24">
        <v>9.9</v>
      </c>
      <c r="K170" s="24">
        <v>2</v>
      </c>
      <c r="L170" s="24">
        <v>4</v>
      </c>
      <c r="M170" s="24">
        <v>2.4</v>
      </c>
      <c r="N170" s="24">
        <v>2.6</v>
      </c>
      <c r="O170" s="24">
        <v>9.75</v>
      </c>
      <c r="P170" s="23">
        <v>0</v>
      </c>
    </row>
    <row r="171" spans="1:16" x14ac:dyDescent="0.15">
      <c r="A171" s="22" t="s">
        <v>175</v>
      </c>
      <c r="B171" s="23">
        <v>2</v>
      </c>
      <c r="C171" s="23">
        <v>1</v>
      </c>
      <c r="D171" s="23">
        <v>0</v>
      </c>
      <c r="E171" s="23">
        <v>0</v>
      </c>
      <c r="F171" s="24">
        <v>6.7</v>
      </c>
      <c r="G171" s="25">
        <v>3.2</v>
      </c>
      <c r="H171" s="24">
        <v>2.2999999999999998</v>
      </c>
      <c r="I171" s="24">
        <v>4.5</v>
      </c>
      <c r="J171" s="24">
        <v>5</v>
      </c>
      <c r="K171" s="24">
        <v>3.8</v>
      </c>
      <c r="L171" s="24">
        <v>2.6</v>
      </c>
      <c r="M171" s="24">
        <v>3.1</v>
      </c>
      <c r="N171" s="24">
        <v>5.5</v>
      </c>
      <c r="O171" s="24">
        <v>10.649999999999999</v>
      </c>
      <c r="P171" s="23">
        <v>0</v>
      </c>
    </row>
    <row r="172" spans="1:16" x14ac:dyDescent="0.15">
      <c r="A172" s="22" t="s">
        <v>135</v>
      </c>
      <c r="B172" s="23">
        <v>9</v>
      </c>
      <c r="C172" s="23">
        <v>0</v>
      </c>
      <c r="D172" s="23">
        <v>1</v>
      </c>
      <c r="E172" s="23">
        <v>0</v>
      </c>
      <c r="F172" s="24">
        <v>6.4</v>
      </c>
      <c r="G172" s="25">
        <v>5.0999999999999996</v>
      </c>
      <c r="H172" s="24">
        <v>3.9</v>
      </c>
      <c r="I172" s="24">
        <v>5.3</v>
      </c>
      <c r="J172" s="24">
        <v>7.1</v>
      </c>
      <c r="K172" s="24">
        <v>4.7</v>
      </c>
      <c r="L172" s="24">
        <v>6.6</v>
      </c>
      <c r="M172" s="24">
        <v>3.9</v>
      </c>
      <c r="N172" s="24">
        <v>5.3</v>
      </c>
      <c r="O172" s="24">
        <v>12</v>
      </c>
      <c r="P172" s="23">
        <v>0</v>
      </c>
    </row>
    <row r="173" spans="1:16" x14ac:dyDescent="0.15">
      <c r="A173" s="22" t="s">
        <v>104</v>
      </c>
      <c r="B173" s="23">
        <v>12</v>
      </c>
      <c r="C173" s="23">
        <v>1</v>
      </c>
      <c r="D173" s="23">
        <v>1</v>
      </c>
      <c r="E173" s="23">
        <v>0</v>
      </c>
      <c r="F173" s="24">
        <v>8.1999999999999993</v>
      </c>
      <c r="G173" s="25">
        <v>3.6</v>
      </c>
      <c r="H173" s="24">
        <v>5.8</v>
      </c>
      <c r="I173" s="24">
        <v>5</v>
      </c>
      <c r="J173" s="24">
        <v>9</v>
      </c>
      <c r="K173" s="24">
        <v>4.7</v>
      </c>
      <c r="L173" s="24">
        <v>6.9</v>
      </c>
      <c r="M173" s="24">
        <v>4.5</v>
      </c>
      <c r="N173" s="24">
        <v>6.2</v>
      </c>
      <c r="O173" s="24">
        <v>11.399999999999999</v>
      </c>
      <c r="P173" s="23">
        <v>0</v>
      </c>
    </row>
    <row r="174" spans="1:16" x14ac:dyDescent="0.15">
      <c r="A174" s="22" t="s">
        <v>111</v>
      </c>
      <c r="B174" s="23">
        <v>5</v>
      </c>
      <c r="C174" s="23">
        <v>0</v>
      </c>
      <c r="D174" s="23">
        <v>1</v>
      </c>
      <c r="E174" s="23">
        <v>0</v>
      </c>
      <c r="F174" s="24">
        <v>5.9</v>
      </c>
      <c r="G174" s="25">
        <v>5.6</v>
      </c>
      <c r="H174" s="24">
        <v>5.8</v>
      </c>
      <c r="I174" s="24">
        <v>5.5</v>
      </c>
      <c r="J174" s="24">
        <v>8.4</v>
      </c>
      <c r="K174" s="24">
        <v>5.2</v>
      </c>
      <c r="L174" s="24">
        <v>5.8</v>
      </c>
      <c r="M174" s="24">
        <v>4.8</v>
      </c>
      <c r="N174" s="24">
        <v>5.9</v>
      </c>
      <c r="O174" s="24">
        <v>11.55</v>
      </c>
      <c r="P174" s="23">
        <v>1</v>
      </c>
    </row>
    <row r="175" spans="1:16" x14ac:dyDescent="0.15">
      <c r="A175" s="22" t="s">
        <v>262</v>
      </c>
      <c r="B175" s="23">
        <v>8</v>
      </c>
      <c r="C175" s="23">
        <v>1</v>
      </c>
      <c r="D175" s="23">
        <v>1</v>
      </c>
      <c r="E175" s="23">
        <v>0</v>
      </c>
      <c r="F175" s="24">
        <v>5.9</v>
      </c>
      <c r="G175" s="25">
        <v>5.5</v>
      </c>
      <c r="H175" s="24">
        <v>3.3</v>
      </c>
      <c r="I175" s="24">
        <v>6.2</v>
      </c>
      <c r="J175" s="24">
        <v>8.4</v>
      </c>
      <c r="K175" s="24">
        <v>6</v>
      </c>
      <c r="L175" s="24">
        <v>7.5</v>
      </c>
      <c r="M175" s="24">
        <v>5.4</v>
      </c>
      <c r="N175" s="24">
        <v>6</v>
      </c>
      <c r="O175" s="24">
        <v>12.899999999999999</v>
      </c>
      <c r="P175" s="23">
        <v>1</v>
      </c>
    </row>
    <row r="176" spans="1:16" x14ac:dyDescent="0.15">
      <c r="A176" s="22" t="s">
        <v>260</v>
      </c>
      <c r="B176" s="23">
        <v>3</v>
      </c>
      <c r="C176" s="23">
        <v>1</v>
      </c>
      <c r="D176" s="23">
        <v>1</v>
      </c>
      <c r="E176" s="23">
        <v>0</v>
      </c>
      <c r="F176" s="24">
        <v>6.4</v>
      </c>
      <c r="G176" s="25">
        <v>3.3</v>
      </c>
      <c r="H176" s="24">
        <v>5.3</v>
      </c>
      <c r="I176" s="24">
        <v>4.5</v>
      </c>
      <c r="J176" s="24">
        <v>8.8000000000000007</v>
      </c>
      <c r="K176" s="24">
        <v>3.6</v>
      </c>
      <c r="L176" s="24">
        <v>4.0999999999999996</v>
      </c>
      <c r="M176" s="24">
        <v>3</v>
      </c>
      <c r="N176" s="24">
        <v>4</v>
      </c>
      <c r="O176" s="24">
        <v>9</v>
      </c>
      <c r="P176" s="23">
        <v>0</v>
      </c>
    </row>
    <row r="177" spans="1:16" x14ac:dyDescent="0.15">
      <c r="A177" s="22" t="s">
        <v>235</v>
      </c>
      <c r="B177" s="23">
        <v>9</v>
      </c>
      <c r="C177" s="23">
        <v>0</v>
      </c>
      <c r="D177" s="23">
        <v>1</v>
      </c>
      <c r="E177" s="23">
        <v>0</v>
      </c>
      <c r="F177" s="24">
        <v>6.7</v>
      </c>
      <c r="G177" s="25">
        <v>4</v>
      </c>
      <c r="H177" s="24">
        <v>4.2</v>
      </c>
      <c r="I177" s="24">
        <v>6.8</v>
      </c>
      <c r="J177" s="24">
        <v>8.4</v>
      </c>
      <c r="K177" s="24">
        <v>3.8</v>
      </c>
      <c r="L177" s="24">
        <v>4.3</v>
      </c>
      <c r="M177" s="24">
        <v>3.5</v>
      </c>
      <c r="N177" s="24">
        <v>4.3</v>
      </c>
      <c r="O177" s="24">
        <v>11.100000000000001</v>
      </c>
      <c r="P177" s="23">
        <v>1</v>
      </c>
    </row>
    <row r="178" spans="1:16" x14ac:dyDescent="0.15">
      <c r="A178" s="22" t="s">
        <v>152</v>
      </c>
      <c r="B178" s="23">
        <v>4</v>
      </c>
      <c r="C178" s="23">
        <v>0</v>
      </c>
      <c r="D178" s="23">
        <v>1</v>
      </c>
      <c r="E178" s="23">
        <v>0</v>
      </c>
      <c r="F178" s="24">
        <v>5</v>
      </c>
      <c r="G178" s="25">
        <v>3.6</v>
      </c>
      <c r="H178" s="24">
        <v>3.5</v>
      </c>
      <c r="I178" s="24">
        <v>4.9000000000000004</v>
      </c>
      <c r="J178" s="24">
        <v>8.1999999999999993</v>
      </c>
      <c r="K178" s="24">
        <v>2.4</v>
      </c>
      <c r="L178" s="24">
        <v>4.8</v>
      </c>
      <c r="M178" s="24">
        <v>3.1</v>
      </c>
      <c r="N178" s="24">
        <v>3</v>
      </c>
      <c r="O178" s="24">
        <v>9</v>
      </c>
      <c r="P178" s="23">
        <v>0</v>
      </c>
    </row>
    <row r="179" spans="1:16" x14ac:dyDescent="0.15">
      <c r="A179" s="22" t="s">
        <v>245</v>
      </c>
      <c r="B179" s="23">
        <v>5</v>
      </c>
      <c r="C179" s="23">
        <v>1</v>
      </c>
      <c r="D179" s="23">
        <v>0</v>
      </c>
      <c r="E179" s="23">
        <v>1</v>
      </c>
      <c r="F179" s="24">
        <v>9.6</v>
      </c>
      <c r="G179" s="25">
        <v>7.2</v>
      </c>
      <c r="H179" s="24">
        <v>6.9</v>
      </c>
      <c r="I179" s="24">
        <v>7.8</v>
      </c>
      <c r="J179" s="24">
        <v>4.5</v>
      </c>
      <c r="K179" s="24">
        <v>4</v>
      </c>
      <c r="L179" s="24">
        <v>3</v>
      </c>
      <c r="M179" s="24">
        <v>4.3</v>
      </c>
      <c r="N179" s="24">
        <v>6.1</v>
      </c>
      <c r="O179" s="24">
        <v>12.299999999999999</v>
      </c>
      <c r="P179" s="23">
        <v>1</v>
      </c>
    </row>
    <row r="180" spans="1:16" x14ac:dyDescent="0.15">
      <c r="A180" s="22" t="s">
        <v>120</v>
      </c>
      <c r="B180" s="23">
        <v>14</v>
      </c>
      <c r="C180" s="23">
        <v>1</v>
      </c>
      <c r="D180" s="23">
        <v>1</v>
      </c>
      <c r="E180" s="23">
        <v>0</v>
      </c>
      <c r="F180" s="24">
        <v>8</v>
      </c>
      <c r="G180" s="25">
        <v>4.8</v>
      </c>
      <c r="H180" s="24">
        <v>3.2</v>
      </c>
      <c r="I180" s="24">
        <v>4.7</v>
      </c>
      <c r="J180" s="24">
        <v>8.6999999999999993</v>
      </c>
      <c r="K180" s="24">
        <v>4.9000000000000004</v>
      </c>
      <c r="L180" s="24">
        <v>6.6</v>
      </c>
      <c r="M180" s="24">
        <v>4.2</v>
      </c>
      <c r="N180" s="24">
        <v>5.8</v>
      </c>
      <c r="O180" s="24">
        <v>12.149999999999999</v>
      </c>
      <c r="P180" s="23">
        <v>1</v>
      </c>
    </row>
    <row r="181" spans="1:16" x14ac:dyDescent="0.15">
      <c r="A181" s="22" t="s">
        <v>189</v>
      </c>
      <c r="B181" s="23">
        <v>5</v>
      </c>
      <c r="C181" s="23">
        <v>0</v>
      </c>
      <c r="D181" s="23">
        <v>1</v>
      </c>
      <c r="E181" s="23">
        <v>1</v>
      </c>
      <c r="F181" s="24">
        <v>9.4</v>
      </c>
      <c r="G181" s="25">
        <v>4</v>
      </c>
      <c r="H181" s="24">
        <v>3.2</v>
      </c>
      <c r="I181" s="24">
        <v>4.5999999999999996</v>
      </c>
      <c r="J181" s="24">
        <v>6.3</v>
      </c>
      <c r="K181" s="24">
        <v>5.8</v>
      </c>
      <c r="L181" s="24">
        <v>4.5999999999999996</v>
      </c>
      <c r="M181" s="24">
        <v>4.5999999999999996</v>
      </c>
      <c r="N181" s="24">
        <v>7</v>
      </c>
      <c r="O181" s="24">
        <v>12.299999999999999</v>
      </c>
      <c r="P181" s="23">
        <v>1</v>
      </c>
    </row>
    <row r="182" spans="1:16" x14ac:dyDescent="0.15">
      <c r="A182" s="22" t="s">
        <v>76</v>
      </c>
      <c r="B182" s="23">
        <v>10</v>
      </c>
      <c r="C182" s="23">
        <v>0</v>
      </c>
      <c r="D182" s="23">
        <v>0</v>
      </c>
      <c r="E182" s="23">
        <v>1</v>
      </c>
      <c r="F182" s="24">
        <v>8.6999999999999993</v>
      </c>
      <c r="G182" s="25">
        <v>4.7</v>
      </c>
      <c r="H182" s="24">
        <v>2.7</v>
      </c>
      <c r="I182" s="24">
        <v>4.5999999999999996</v>
      </c>
      <c r="J182" s="24">
        <v>6.8</v>
      </c>
      <c r="K182" s="24">
        <v>3.8</v>
      </c>
      <c r="L182" s="24">
        <v>3.7</v>
      </c>
      <c r="M182" s="24">
        <v>4</v>
      </c>
      <c r="N182" s="24">
        <v>4.8</v>
      </c>
      <c r="O182" s="24">
        <v>12.600000000000001</v>
      </c>
      <c r="P182" s="23">
        <v>1</v>
      </c>
    </row>
    <row r="183" spans="1:16" x14ac:dyDescent="0.15">
      <c r="A183" s="22" t="s">
        <v>80</v>
      </c>
      <c r="B183" s="23">
        <v>15</v>
      </c>
      <c r="C183" s="23">
        <v>0</v>
      </c>
      <c r="D183" s="23">
        <v>1</v>
      </c>
      <c r="E183" s="23">
        <v>1</v>
      </c>
      <c r="F183" s="24">
        <v>6.3</v>
      </c>
      <c r="G183" s="25">
        <v>4.5</v>
      </c>
      <c r="H183" s="24">
        <v>4.5</v>
      </c>
      <c r="I183" s="24">
        <v>5.9</v>
      </c>
      <c r="J183" s="24">
        <v>8.8000000000000007</v>
      </c>
      <c r="K183" s="24">
        <v>4.8</v>
      </c>
      <c r="L183" s="24">
        <v>6.2</v>
      </c>
      <c r="M183" s="24">
        <v>5.2</v>
      </c>
      <c r="N183" s="24">
        <v>6.9</v>
      </c>
      <c r="O183" s="24">
        <v>11.399999999999999</v>
      </c>
      <c r="P183" s="23">
        <v>1</v>
      </c>
    </row>
    <row r="184" spans="1:16" x14ac:dyDescent="0.15">
      <c r="A184" s="22" t="s">
        <v>185</v>
      </c>
      <c r="B184" s="23">
        <v>6</v>
      </c>
      <c r="C184" s="23">
        <v>0</v>
      </c>
      <c r="D184" s="23">
        <v>1</v>
      </c>
      <c r="E184" s="23">
        <v>0</v>
      </c>
      <c r="F184" s="24">
        <v>8.1</v>
      </c>
      <c r="G184" s="25">
        <v>2.5</v>
      </c>
      <c r="H184" s="24">
        <v>4.0999999999999996</v>
      </c>
      <c r="I184" s="24">
        <v>3.8</v>
      </c>
      <c r="J184" s="24">
        <v>6.6</v>
      </c>
      <c r="K184" s="24">
        <v>2.6</v>
      </c>
      <c r="L184" s="24">
        <v>3.5</v>
      </c>
      <c r="M184" s="24">
        <v>3</v>
      </c>
      <c r="N184" s="24">
        <v>3.9</v>
      </c>
      <c r="O184" s="24">
        <v>10.649999999999999</v>
      </c>
      <c r="P184" s="23">
        <v>0</v>
      </c>
    </row>
    <row r="185" spans="1:16" x14ac:dyDescent="0.15">
      <c r="A185" s="22" t="s">
        <v>210</v>
      </c>
      <c r="B185" s="23">
        <v>7</v>
      </c>
      <c r="C185" s="23">
        <v>1</v>
      </c>
      <c r="D185" s="23">
        <v>0</v>
      </c>
      <c r="E185" s="23">
        <v>0</v>
      </c>
      <c r="F185" s="24">
        <v>9.9</v>
      </c>
      <c r="G185" s="25">
        <v>5.7</v>
      </c>
      <c r="H185" s="24">
        <v>3.4</v>
      </c>
      <c r="I185" s="24">
        <v>4.5</v>
      </c>
      <c r="J185" s="24">
        <v>3.8</v>
      </c>
      <c r="K185" s="24">
        <v>3.8</v>
      </c>
      <c r="L185" s="24">
        <v>4</v>
      </c>
      <c r="M185" s="24">
        <v>3.5</v>
      </c>
      <c r="N185" s="24">
        <v>5.4</v>
      </c>
      <c r="O185" s="24">
        <v>13.200000000000001</v>
      </c>
      <c r="P185" s="23">
        <v>1</v>
      </c>
    </row>
    <row r="186" spans="1:16" x14ac:dyDescent="0.15">
      <c r="A186" s="22" t="s">
        <v>203</v>
      </c>
      <c r="B186" s="23">
        <v>13</v>
      </c>
      <c r="C186" s="23">
        <v>1</v>
      </c>
      <c r="D186" s="23">
        <v>1</v>
      </c>
      <c r="E186" s="23">
        <v>1</v>
      </c>
      <c r="F186" s="24">
        <v>7.8</v>
      </c>
      <c r="G186" s="25">
        <v>4.9000000000000004</v>
      </c>
      <c r="H186" s="24">
        <v>5.8</v>
      </c>
      <c r="I186" s="24">
        <v>7.1</v>
      </c>
      <c r="J186" s="24">
        <v>7.9</v>
      </c>
      <c r="K186" s="24">
        <v>4.0999999999999996</v>
      </c>
      <c r="L186" s="24">
        <v>4.9000000000000004</v>
      </c>
      <c r="M186" s="24">
        <v>3.9</v>
      </c>
      <c r="N186" s="24">
        <v>5.7</v>
      </c>
      <c r="O186" s="24">
        <v>11.25</v>
      </c>
      <c r="P186" s="23">
        <v>0</v>
      </c>
    </row>
    <row r="187" spans="1:16" x14ac:dyDescent="0.15">
      <c r="A187" s="22" t="s">
        <v>146</v>
      </c>
      <c r="B187" s="23">
        <v>8</v>
      </c>
      <c r="C187" s="23">
        <v>0</v>
      </c>
      <c r="D187" s="23">
        <v>0</v>
      </c>
      <c r="E187" s="23">
        <v>0</v>
      </c>
      <c r="F187" s="24">
        <v>9.9</v>
      </c>
      <c r="G187" s="25">
        <v>4.5</v>
      </c>
      <c r="H187" s="24">
        <v>4</v>
      </c>
      <c r="I187" s="24">
        <v>4.8</v>
      </c>
      <c r="J187" s="24">
        <v>4.9000000000000004</v>
      </c>
      <c r="K187" s="24">
        <v>3.2</v>
      </c>
      <c r="L187" s="24">
        <v>4.3</v>
      </c>
      <c r="M187" s="24">
        <v>3.8</v>
      </c>
      <c r="N187" s="24">
        <v>4.8</v>
      </c>
      <c r="O187" s="24">
        <v>13.200000000000001</v>
      </c>
      <c r="P187" s="23">
        <v>1</v>
      </c>
    </row>
    <row r="188" spans="1:16" x14ac:dyDescent="0.15">
      <c r="A188" s="22" t="s">
        <v>199</v>
      </c>
      <c r="B188" s="23">
        <v>10</v>
      </c>
      <c r="C188" s="23">
        <v>0</v>
      </c>
      <c r="D188" s="23">
        <v>1</v>
      </c>
      <c r="E188" s="23">
        <v>0</v>
      </c>
      <c r="F188" s="24">
        <v>6.6</v>
      </c>
      <c r="G188" s="25">
        <v>3.8</v>
      </c>
      <c r="H188" s="24">
        <v>3.2</v>
      </c>
      <c r="I188" s="24">
        <v>6.6</v>
      </c>
      <c r="J188" s="24">
        <v>8.1999999999999993</v>
      </c>
      <c r="K188" s="24">
        <v>4.3</v>
      </c>
      <c r="L188" s="24">
        <v>4.0999999999999996</v>
      </c>
      <c r="M188" s="24">
        <v>3.3</v>
      </c>
      <c r="N188" s="24">
        <v>6.3</v>
      </c>
      <c r="O188" s="24">
        <v>10.649999999999999</v>
      </c>
      <c r="P188" s="23">
        <v>0</v>
      </c>
    </row>
    <row r="189" spans="1:16" x14ac:dyDescent="0.15">
      <c r="A189" s="22" t="s">
        <v>108</v>
      </c>
      <c r="B189" s="23">
        <v>10</v>
      </c>
      <c r="C189" s="23">
        <v>0</v>
      </c>
      <c r="D189" s="23">
        <v>0</v>
      </c>
      <c r="E189" s="23">
        <v>1</v>
      </c>
      <c r="F189" s="24">
        <v>9.3000000000000007</v>
      </c>
      <c r="G189" s="25">
        <v>5.0999999999999996</v>
      </c>
      <c r="H189" s="24">
        <v>5.8</v>
      </c>
      <c r="I189" s="24">
        <v>6.3</v>
      </c>
      <c r="J189" s="24">
        <v>7.4</v>
      </c>
      <c r="K189" s="24">
        <v>4.5999999999999996</v>
      </c>
      <c r="L189" s="24">
        <v>4.5999999999999996</v>
      </c>
      <c r="M189" s="24">
        <v>4.3</v>
      </c>
      <c r="N189" s="24">
        <v>6.8</v>
      </c>
      <c r="O189" s="24">
        <v>11.399999999999999</v>
      </c>
      <c r="P189" s="23">
        <v>1</v>
      </c>
    </row>
    <row r="190" spans="1:16" x14ac:dyDescent="0.15">
      <c r="A190" s="22" t="s">
        <v>101</v>
      </c>
      <c r="B190" s="23">
        <v>3</v>
      </c>
      <c r="C190" s="23">
        <v>0</v>
      </c>
      <c r="D190" s="23">
        <v>0</v>
      </c>
      <c r="E190" s="23">
        <v>0</v>
      </c>
      <c r="F190" s="24">
        <v>8.6999999999999993</v>
      </c>
      <c r="G190" s="25">
        <v>3.2</v>
      </c>
      <c r="H190" s="24">
        <v>3.5</v>
      </c>
      <c r="I190" s="24">
        <v>2.9</v>
      </c>
      <c r="J190" s="24">
        <v>5.6</v>
      </c>
      <c r="K190" s="24">
        <v>3.1</v>
      </c>
      <c r="L190" s="24">
        <v>2.9</v>
      </c>
      <c r="M190" s="24">
        <v>2.5</v>
      </c>
      <c r="N190" s="24">
        <v>4.3</v>
      </c>
      <c r="O190" s="24">
        <v>10.649999999999999</v>
      </c>
      <c r="P190" s="23">
        <v>0</v>
      </c>
    </row>
    <row r="191" spans="1:16" x14ac:dyDescent="0.15">
      <c r="A191" s="22" t="s">
        <v>243</v>
      </c>
      <c r="B191" s="23">
        <v>12</v>
      </c>
      <c r="C191" s="23">
        <v>1</v>
      </c>
      <c r="D191" s="23">
        <v>0</v>
      </c>
      <c r="E191" s="23">
        <v>1</v>
      </c>
      <c r="F191" s="24">
        <v>9.6999999999999993</v>
      </c>
      <c r="G191" s="25">
        <v>6.5</v>
      </c>
      <c r="H191" s="24">
        <v>5.2</v>
      </c>
      <c r="I191" s="24">
        <v>6.1</v>
      </c>
      <c r="J191" s="24">
        <v>6.7</v>
      </c>
      <c r="K191" s="24">
        <v>4.9000000000000004</v>
      </c>
      <c r="L191" s="24">
        <v>3.4</v>
      </c>
      <c r="M191" s="24">
        <v>4.0999999999999996</v>
      </c>
      <c r="N191" s="24">
        <v>5.8</v>
      </c>
      <c r="O191" s="24">
        <v>12</v>
      </c>
      <c r="P191" s="23">
        <v>1</v>
      </c>
    </row>
    <row r="192" spans="1:16" x14ac:dyDescent="0.15">
      <c r="A192" s="22" t="s">
        <v>71</v>
      </c>
      <c r="B192" s="23">
        <v>8</v>
      </c>
      <c r="C192" s="23">
        <v>1</v>
      </c>
      <c r="D192" s="23">
        <v>1</v>
      </c>
      <c r="E192" s="23">
        <v>0</v>
      </c>
      <c r="F192" s="24">
        <v>6.5</v>
      </c>
      <c r="G192" s="25">
        <v>2.8</v>
      </c>
      <c r="H192" s="24">
        <v>4</v>
      </c>
      <c r="I192" s="24">
        <v>3.7</v>
      </c>
      <c r="J192" s="24">
        <v>8.5</v>
      </c>
      <c r="K192" s="24">
        <v>3.6</v>
      </c>
      <c r="L192" s="24">
        <v>4.7</v>
      </c>
      <c r="M192" s="24">
        <v>3.3</v>
      </c>
      <c r="N192" s="24">
        <v>4.0999999999999996</v>
      </c>
      <c r="O192" s="24">
        <v>9.1499999999999986</v>
      </c>
      <c r="P192" s="23">
        <v>0</v>
      </c>
    </row>
    <row r="193" spans="1:16" x14ac:dyDescent="0.15">
      <c r="A193" s="22" t="s">
        <v>167</v>
      </c>
      <c r="B193" s="23">
        <v>14</v>
      </c>
      <c r="C193" s="23">
        <v>0</v>
      </c>
      <c r="D193" s="23">
        <v>1</v>
      </c>
      <c r="E193" s="23">
        <v>1</v>
      </c>
      <c r="F193" s="24">
        <v>9.1999999999999993</v>
      </c>
      <c r="G193" s="25">
        <v>5</v>
      </c>
      <c r="H193" s="24">
        <v>5.2</v>
      </c>
      <c r="I193" s="24">
        <v>6.2</v>
      </c>
      <c r="J193" s="24">
        <v>7.3</v>
      </c>
      <c r="K193" s="24">
        <v>5.0999999999999996</v>
      </c>
      <c r="L193" s="24">
        <v>4.5999999999999996</v>
      </c>
      <c r="M193" s="24">
        <v>4.2</v>
      </c>
      <c r="N193" s="24">
        <v>5.2</v>
      </c>
      <c r="O193" s="24">
        <v>10.649999999999999</v>
      </c>
      <c r="P193" s="23">
        <v>1</v>
      </c>
    </row>
    <row r="194" spans="1:16" x14ac:dyDescent="0.15">
      <c r="A194" s="22" t="s">
        <v>143</v>
      </c>
      <c r="B194" s="23">
        <v>5</v>
      </c>
      <c r="C194" s="23">
        <v>1</v>
      </c>
      <c r="D194" s="23">
        <v>0</v>
      </c>
      <c r="E194" s="23">
        <v>1</v>
      </c>
      <c r="F194" s="24">
        <v>9.4</v>
      </c>
      <c r="G194" s="25">
        <v>5.3</v>
      </c>
      <c r="H194" s="24">
        <v>4.7</v>
      </c>
      <c r="I194" s="24">
        <v>4.9000000000000004</v>
      </c>
      <c r="J194" s="24">
        <v>8.5</v>
      </c>
      <c r="K194" s="24">
        <v>4.3</v>
      </c>
      <c r="L194" s="24">
        <v>4.5</v>
      </c>
      <c r="M194" s="24">
        <v>4.0999999999999996</v>
      </c>
      <c r="N194" s="24">
        <v>6.2</v>
      </c>
      <c r="O194" s="24">
        <v>12</v>
      </c>
      <c r="P194" s="23">
        <v>1</v>
      </c>
    </row>
    <row r="195" spans="1:16" x14ac:dyDescent="0.15">
      <c r="A195" s="22" t="s">
        <v>116</v>
      </c>
      <c r="B195" s="23">
        <v>10</v>
      </c>
      <c r="C195" s="23">
        <v>0</v>
      </c>
      <c r="D195" s="23">
        <v>1</v>
      </c>
      <c r="E195" s="23">
        <v>0</v>
      </c>
      <c r="F195" s="24">
        <v>6.7</v>
      </c>
      <c r="G195" s="25">
        <v>3.6</v>
      </c>
      <c r="H195" s="24">
        <v>3.4</v>
      </c>
      <c r="I195" s="24">
        <v>4.8</v>
      </c>
      <c r="J195" s="24">
        <v>7.2</v>
      </c>
      <c r="K195" s="24">
        <v>4</v>
      </c>
      <c r="L195" s="24">
        <v>3.6</v>
      </c>
      <c r="M195" s="24">
        <v>2.8</v>
      </c>
      <c r="N195" s="24">
        <v>4.2</v>
      </c>
      <c r="O195" s="24">
        <v>10.8</v>
      </c>
      <c r="P195" s="23">
        <v>1</v>
      </c>
    </row>
    <row r="196" spans="1:16" x14ac:dyDescent="0.15">
      <c r="A196" s="22" t="s">
        <v>180</v>
      </c>
      <c r="B196" s="23">
        <v>14</v>
      </c>
      <c r="C196" s="23">
        <v>0</v>
      </c>
      <c r="D196" s="23">
        <v>1</v>
      </c>
      <c r="E196" s="23">
        <v>1</v>
      </c>
      <c r="F196" s="24">
        <v>8.4</v>
      </c>
      <c r="G196" s="25">
        <v>5.3</v>
      </c>
      <c r="H196" s="24">
        <v>3.2</v>
      </c>
      <c r="I196" s="24">
        <v>5.9</v>
      </c>
      <c r="J196" s="24">
        <v>6.7</v>
      </c>
      <c r="K196" s="24">
        <v>4</v>
      </c>
      <c r="L196" s="24">
        <v>5</v>
      </c>
      <c r="M196" s="24">
        <v>3.6</v>
      </c>
      <c r="N196" s="24">
        <v>4.9000000000000004</v>
      </c>
      <c r="O196" s="24">
        <v>11.850000000000001</v>
      </c>
      <c r="P196" s="23">
        <v>1</v>
      </c>
    </row>
    <row r="197" spans="1:16" x14ac:dyDescent="0.15">
      <c r="A197" s="22" t="s">
        <v>114</v>
      </c>
      <c r="B197" s="23">
        <v>13</v>
      </c>
      <c r="C197" s="23">
        <v>0</v>
      </c>
      <c r="D197" s="23">
        <v>1</v>
      </c>
      <c r="E197" s="23">
        <v>1</v>
      </c>
      <c r="F197" s="24">
        <v>9.9</v>
      </c>
      <c r="G197" s="25">
        <v>5.2</v>
      </c>
      <c r="H197" s="24">
        <v>4.2</v>
      </c>
      <c r="I197" s="24">
        <v>6.7</v>
      </c>
      <c r="J197" s="24">
        <v>6.8</v>
      </c>
      <c r="K197" s="24">
        <v>4.5</v>
      </c>
      <c r="L197" s="24">
        <v>3.4</v>
      </c>
      <c r="M197" s="24">
        <v>3.9</v>
      </c>
      <c r="N197" s="24">
        <v>6.1</v>
      </c>
      <c r="O197" s="24">
        <v>12.75</v>
      </c>
      <c r="P197" s="23">
        <v>1</v>
      </c>
    </row>
    <row r="198" spans="1:16" x14ac:dyDescent="0.15">
      <c r="A198" s="22" t="s">
        <v>127</v>
      </c>
      <c r="B198" s="23">
        <v>13</v>
      </c>
      <c r="C198" s="23">
        <v>0</v>
      </c>
      <c r="D198" s="23">
        <v>1</v>
      </c>
      <c r="E198" s="23">
        <v>1</v>
      </c>
      <c r="F198" s="24">
        <v>8.4</v>
      </c>
      <c r="G198" s="25">
        <v>5.3</v>
      </c>
      <c r="H198" s="24">
        <v>4.5</v>
      </c>
      <c r="I198" s="24">
        <v>5.9</v>
      </c>
      <c r="J198" s="24">
        <v>6.7</v>
      </c>
      <c r="K198" s="24">
        <v>2.7</v>
      </c>
      <c r="L198" s="24">
        <v>5</v>
      </c>
      <c r="M198" s="24">
        <v>3.6</v>
      </c>
      <c r="N198" s="24">
        <v>5</v>
      </c>
      <c r="O198" s="24">
        <v>13.200000000000001</v>
      </c>
      <c r="P198" s="23">
        <v>1</v>
      </c>
    </row>
    <row r="199" spans="1:16" x14ac:dyDescent="0.15">
      <c r="A199" s="22" t="s">
        <v>110</v>
      </c>
      <c r="B199" s="23">
        <v>6</v>
      </c>
      <c r="C199" s="23">
        <v>1</v>
      </c>
      <c r="D199" s="23">
        <v>0</v>
      </c>
      <c r="E199" s="23">
        <v>0</v>
      </c>
      <c r="F199" s="24">
        <v>8</v>
      </c>
      <c r="G199" s="25">
        <v>2.5</v>
      </c>
      <c r="H199" s="24">
        <v>3.6</v>
      </c>
      <c r="I199" s="24">
        <v>3</v>
      </c>
      <c r="J199" s="24">
        <v>5.2</v>
      </c>
      <c r="K199" s="24">
        <v>4.3</v>
      </c>
      <c r="L199" s="24">
        <v>4.2</v>
      </c>
      <c r="M199" s="24">
        <v>4.7</v>
      </c>
      <c r="N199" s="24">
        <v>6.5</v>
      </c>
      <c r="O199" s="24">
        <v>9.75</v>
      </c>
      <c r="P199" s="23">
        <v>0</v>
      </c>
    </row>
    <row r="200" spans="1:16" x14ac:dyDescent="0.15">
      <c r="A200" s="22" t="s">
        <v>211</v>
      </c>
      <c r="B200" s="23">
        <v>14</v>
      </c>
      <c r="C200" s="23">
        <v>1</v>
      </c>
      <c r="D200" s="23">
        <v>0</v>
      </c>
      <c r="E200" s="23">
        <v>1</v>
      </c>
      <c r="F200" s="24">
        <v>9.9</v>
      </c>
      <c r="G200" s="25">
        <v>5.7</v>
      </c>
      <c r="H200" s="24">
        <v>3.2</v>
      </c>
      <c r="I200" s="24">
        <v>4.5</v>
      </c>
      <c r="J200" s="24">
        <v>3.8</v>
      </c>
      <c r="K200" s="24">
        <v>4.0999999999999996</v>
      </c>
      <c r="L200" s="24">
        <v>4</v>
      </c>
      <c r="M200" s="24">
        <v>3.5</v>
      </c>
      <c r="N200" s="24">
        <v>4.0999999999999996</v>
      </c>
      <c r="O200" s="24">
        <v>11.850000000000001</v>
      </c>
      <c r="P200" s="23">
        <v>1</v>
      </c>
    </row>
    <row r="201" spans="1:16" x14ac:dyDescent="0.15">
      <c r="A201" s="22" t="s">
        <v>131</v>
      </c>
      <c r="B201" s="23">
        <v>12</v>
      </c>
      <c r="C201" s="23">
        <v>1</v>
      </c>
      <c r="D201" s="23">
        <v>1</v>
      </c>
      <c r="E201" s="23">
        <v>0</v>
      </c>
      <c r="F201" s="24">
        <v>5.7</v>
      </c>
      <c r="G201" s="25">
        <v>5.3</v>
      </c>
      <c r="H201" s="24">
        <v>5.4</v>
      </c>
      <c r="I201" s="24">
        <v>6</v>
      </c>
      <c r="J201" s="24">
        <v>8.1999999999999993</v>
      </c>
      <c r="K201" s="24">
        <v>4.7</v>
      </c>
      <c r="L201" s="24">
        <v>7.3</v>
      </c>
      <c r="M201" s="24">
        <v>5.2</v>
      </c>
      <c r="N201" s="24">
        <v>6.7</v>
      </c>
      <c r="O201" s="24">
        <v>13.5</v>
      </c>
      <c r="P201" s="23">
        <v>0</v>
      </c>
    </row>
    <row r="202" spans="1:16" x14ac:dyDescent="0.15">
      <c r="B202" s="26"/>
      <c r="P202" s="26"/>
    </row>
    <row r="203" spans="1:16" x14ac:dyDescent="0.15">
      <c r="B203" s="26"/>
      <c r="P203" s="26"/>
    </row>
    <row r="204" spans="1:16" x14ac:dyDescent="0.15">
      <c r="B204" s="26"/>
      <c r="P204" s="26"/>
    </row>
    <row r="205" spans="1:16" x14ac:dyDescent="0.15">
      <c r="B205" s="26"/>
      <c r="P205" s="26"/>
    </row>
    <row r="206" spans="1:16" x14ac:dyDescent="0.15">
      <c r="B206" s="26"/>
      <c r="P206" s="26"/>
    </row>
    <row r="207" spans="1:16" x14ac:dyDescent="0.15">
      <c r="P207" s="26"/>
    </row>
    <row r="208" spans="1:16" x14ac:dyDescent="0.15">
      <c r="P208" s="26"/>
    </row>
    <row r="209" spans="16:16" x14ac:dyDescent="0.15">
      <c r="P209" s="26"/>
    </row>
    <row r="210" spans="16:16" x14ac:dyDescent="0.15">
      <c r="P210" s="26"/>
    </row>
    <row r="211" spans="16:16" x14ac:dyDescent="0.15">
      <c r="P211" s="26"/>
    </row>
    <row r="212" spans="16:16" x14ac:dyDescent="0.15">
      <c r="P212" s="26"/>
    </row>
    <row r="213" spans="16:16" x14ac:dyDescent="0.15">
      <c r="P213" s="26"/>
    </row>
    <row r="214" spans="16:16" x14ac:dyDescent="0.15">
      <c r="P214" s="26"/>
    </row>
    <row r="215" spans="16:16" x14ac:dyDescent="0.15">
      <c r="P215" s="26"/>
    </row>
    <row r="216" spans="16:16" x14ac:dyDescent="0.15">
      <c r="P216" s="26"/>
    </row>
    <row r="217" spans="16:16" x14ac:dyDescent="0.15">
      <c r="P217" s="26"/>
    </row>
    <row r="218" spans="16:16" x14ac:dyDescent="0.15">
      <c r="P218" s="26"/>
    </row>
    <row r="219" spans="16:16" x14ac:dyDescent="0.15">
      <c r="P219" s="26"/>
    </row>
    <row r="220" spans="16:16" x14ac:dyDescent="0.15">
      <c r="P220" s="26"/>
    </row>
    <row r="221" spans="16:16" x14ac:dyDescent="0.15">
      <c r="P221" s="26"/>
    </row>
    <row r="222" spans="16:16" x14ac:dyDescent="0.15">
      <c r="P222" s="26"/>
    </row>
    <row r="223" spans="16:16" x14ac:dyDescent="0.15">
      <c r="P223" s="26"/>
    </row>
    <row r="224" spans="16:16" x14ac:dyDescent="0.15">
      <c r="P224" s="26"/>
    </row>
    <row r="225" spans="16:16" x14ac:dyDescent="0.15">
      <c r="P225" s="26"/>
    </row>
    <row r="226" spans="16:16" x14ac:dyDescent="0.15">
      <c r="P226" s="26"/>
    </row>
    <row r="227" spans="16:16" x14ac:dyDescent="0.15">
      <c r="P227" s="26"/>
    </row>
    <row r="228" spans="16:16" x14ac:dyDescent="0.15">
      <c r="P228" s="26"/>
    </row>
    <row r="229" spans="16:16" x14ac:dyDescent="0.15">
      <c r="P229" s="26"/>
    </row>
    <row r="230" spans="16:16" x14ac:dyDescent="0.15">
      <c r="P230" s="26"/>
    </row>
    <row r="231" spans="16:16" x14ac:dyDescent="0.15">
      <c r="P231" s="26"/>
    </row>
    <row r="232" spans="16:16" x14ac:dyDescent="0.15">
      <c r="P232" s="26"/>
    </row>
    <row r="233" spans="16:16" x14ac:dyDescent="0.15">
      <c r="P233" s="26"/>
    </row>
    <row r="234" spans="16:16" x14ac:dyDescent="0.15">
      <c r="P234" s="26"/>
    </row>
    <row r="235" spans="16:16" x14ac:dyDescent="0.15">
      <c r="P235" s="26"/>
    </row>
    <row r="236" spans="16:16" x14ac:dyDescent="0.15">
      <c r="P236" s="26"/>
    </row>
    <row r="237" spans="16:16" x14ac:dyDescent="0.15">
      <c r="P237" s="26"/>
    </row>
    <row r="238" spans="16:16" x14ac:dyDescent="0.15">
      <c r="P238" s="26"/>
    </row>
    <row r="239" spans="16:16" x14ac:dyDescent="0.15">
      <c r="P239" s="26"/>
    </row>
    <row r="240" spans="16:16" x14ac:dyDescent="0.15">
      <c r="P240" s="26"/>
    </row>
    <row r="241" spans="16:16" x14ac:dyDescent="0.15">
      <c r="P241" s="26"/>
    </row>
    <row r="242" spans="16:16" x14ac:dyDescent="0.15">
      <c r="P242" s="26"/>
    </row>
    <row r="243" spans="16:16" x14ac:dyDescent="0.15">
      <c r="P243" s="26"/>
    </row>
    <row r="244" spans="16:16" x14ac:dyDescent="0.15">
      <c r="P244" s="26"/>
    </row>
    <row r="245" spans="16:16" x14ac:dyDescent="0.15">
      <c r="P245" s="26"/>
    </row>
  </sheetData>
  <pageMargins left="0.7" right="0.7" top="0.75" bottom="0.75" header="0.3" footer="0.3"/>
  <pageSetup paperSize="9"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8" tint="-0.249977111117893"/>
  </sheetPr>
  <dimension ref="A1:M41"/>
  <sheetViews>
    <sheetView zoomScale="90" zoomScaleNormal="90" workbookViewId="0">
      <selection activeCell="I19" sqref="I19"/>
    </sheetView>
  </sheetViews>
  <sheetFormatPr defaultColWidth="8.76171875" defaultRowHeight="14.25" x14ac:dyDescent="0.15"/>
  <cols>
    <col min="1" max="1" width="5.66015625" style="17" bestFit="1" customWidth="1"/>
    <col min="2" max="2" width="8.62890625" style="17" bestFit="1" customWidth="1"/>
    <col min="3" max="3" width="28.72265625" style="17" bestFit="1" customWidth="1"/>
    <col min="4" max="16384" width="8.76171875" style="17"/>
  </cols>
  <sheetData>
    <row r="1" spans="1:3" ht="25.5" customHeight="1" x14ac:dyDescent="0.15">
      <c r="A1" s="21" t="s">
        <v>21</v>
      </c>
      <c r="B1" s="21" t="s">
        <v>20</v>
      </c>
      <c r="C1" s="21" t="s">
        <v>285</v>
      </c>
    </row>
    <row r="2" spans="1:3" x14ac:dyDescent="0.15">
      <c r="A2" s="26">
        <v>2016</v>
      </c>
      <c r="B2" s="26" t="s">
        <v>18</v>
      </c>
      <c r="C2" s="17">
        <v>1175</v>
      </c>
    </row>
    <row r="3" spans="1:3" x14ac:dyDescent="0.15">
      <c r="A3" s="26"/>
      <c r="B3" s="26" t="s">
        <v>19</v>
      </c>
      <c r="C3" s="17">
        <v>1227</v>
      </c>
    </row>
    <row r="4" spans="1:3" x14ac:dyDescent="0.15">
      <c r="A4" s="26"/>
      <c r="B4" s="26" t="s">
        <v>16</v>
      </c>
      <c r="C4" s="17">
        <v>1536</v>
      </c>
    </row>
    <row r="5" spans="1:3" x14ac:dyDescent="0.15">
      <c r="A5" s="26"/>
      <c r="B5" s="26" t="s">
        <v>17</v>
      </c>
      <c r="C5" s="17">
        <v>1132</v>
      </c>
    </row>
    <row r="6" spans="1:3" x14ac:dyDescent="0.15">
      <c r="A6" s="26">
        <v>2017</v>
      </c>
      <c r="B6" s="26" t="s">
        <v>18</v>
      </c>
      <c r="C6" s="17">
        <v>1279</v>
      </c>
    </row>
    <row r="7" spans="1:3" x14ac:dyDescent="0.15">
      <c r="A7" s="26"/>
      <c r="B7" s="26" t="s">
        <v>19</v>
      </c>
      <c r="C7" s="17">
        <v>1239</v>
      </c>
    </row>
    <row r="8" spans="1:3" x14ac:dyDescent="0.15">
      <c r="A8" s="26"/>
      <c r="B8" s="26" t="s">
        <v>16</v>
      </c>
      <c r="C8" s="17">
        <v>1640</v>
      </c>
    </row>
    <row r="9" spans="1:3" x14ac:dyDescent="0.15">
      <c r="A9" s="26"/>
      <c r="B9" s="26" t="s">
        <v>17</v>
      </c>
      <c r="C9" s="17">
        <v>1263</v>
      </c>
    </row>
    <row r="10" spans="1:3" x14ac:dyDescent="0.15">
      <c r="A10" s="26">
        <v>2018</v>
      </c>
      <c r="B10" s="26" t="s">
        <v>18</v>
      </c>
      <c r="C10" s="17">
        <v>1499</v>
      </c>
    </row>
    <row r="11" spans="1:3" x14ac:dyDescent="0.15">
      <c r="A11" s="26"/>
      <c r="B11" s="26" t="s">
        <v>19</v>
      </c>
      <c r="C11" s="17">
        <v>1517</v>
      </c>
    </row>
    <row r="12" spans="1:3" x14ac:dyDescent="0.15">
      <c r="A12" s="26"/>
      <c r="B12" s="26" t="s">
        <v>16</v>
      </c>
      <c r="C12" s="17">
        <v>1931</v>
      </c>
    </row>
    <row r="13" spans="1:3" x14ac:dyDescent="0.15">
      <c r="A13" s="26"/>
      <c r="B13" s="26" t="s">
        <v>17</v>
      </c>
      <c r="C13" s="17">
        <v>1349</v>
      </c>
    </row>
    <row r="14" spans="1:3" x14ac:dyDescent="0.15">
      <c r="A14" s="26">
        <v>2019</v>
      </c>
      <c r="B14" s="26" t="s">
        <v>18</v>
      </c>
      <c r="C14" s="17">
        <v>1569</v>
      </c>
    </row>
    <row r="15" spans="1:3" x14ac:dyDescent="0.15">
      <c r="A15" s="26"/>
      <c r="B15" s="26" t="s">
        <v>19</v>
      </c>
      <c r="C15" s="17">
        <v>1548</v>
      </c>
    </row>
    <row r="16" spans="1:3" x14ac:dyDescent="0.15">
      <c r="A16" s="26"/>
      <c r="B16" s="26" t="s">
        <v>16</v>
      </c>
      <c r="C16" s="17">
        <v>1831</v>
      </c>
    </row>
    <row r="17" spans="1:13" x14ac:dyDescent="0.15">
      <c r="A17" s="26"/>
      <c r="B17" s="26" t="s">
        <v>17</v>
      </c>
      <c r="C17" s="17">
        <v>1318</v>
      </c>
    </row>
    <row r="18" spans="1:13" x14ac:dyDescent="0.15">
      <c r="A18" s="26">
        <v>2020</v>
      </c>
      <c r="B18" s="26" t="s">
        <v>18</v>
      </c>
      <c r="C18" s="17">
        <v>1508</v>
      </c>
    </row>
    <row r="19" spans="1:13" x14ac:dyDescent="0.15">
      <c r="A19" s="26"/>
      <c r="B19" s="26" t="s">
        <v>19</v>
      </c>
      <c r="C19" s="17">
        <v>1587</v>
      </c>
    </row>
    <row r="20" spans="1:13" x14ac:dyDescent="0.15">
      <c r="A20" s="26"/>
      <c r="B20" s="26" t="s">
        <v>16</v>
      </c>
      <c r="C20" s="17">
        <v>1964</v>
      </c>
    </row>
    <row r="21" spans="1:13" x14ac:dyDescent="0.15">
      <c r="A21" s="26"/>
      <c r="B21" s="26" t="s">
        <v>17</v>
      </c>
      <c r="C21" s="17">
        <v>1502</v>
      </c>
    </row>
    <row r="22" spans="1:13" x14ac:dyDescent="0.15">
      <c r="A22" s="26">
        <v>2021</v>
      </c>
      <c r="B22" s="26" t="s">
        <v>18</v>
      </c>
      <c r="C22" s="17">
        <v>1562</v>
      </c>
    </row>
    <row r="23" spans="1:13" x14ac:dyDescent="0.15">
      <c r="B23" s="26" t="s">
        <v>19</v>
      </c>
      <c r="C23" s="17">
        <v>1577</v>
      </c>
    </row>
    <row r="24" spans="1:13" x14ac:dyDescent="0.15">
      <c r="B24" s="26" t="s">
        <v>16</v>
      </c>
      <c r="C24" s="17">
        <v>2023</v>
      </c>
    </row>
    <row r="25" spans="1:13" x14ac:dyDescent="0.15">
      <c r="B25" s="26" t="s">
        <v>17</v>
      </c>
      <c r="C25" s="17">
        <v>1593</v>
      </c>
    </row>
    <row r="26" spans="1:13" x14ac:dyDescent="0.15">
      <c r="A26" s="26">
        <v>2022</v>
      </c>
      <c r="B26" s="26" t="s">
        <v>18</v>
      </c>
      <c r="C26" s="17">
        <v>1857</v>
      </c>
    </row>
    <row r="27" spans="1:13" x14ac:dyDescent="0.15">
      <c r="B27" s="26" t="s">
        <v>19</v>
      </c>
      <c r="C27" s="17">
        <v>1912</v>
      </c>
    </row>
    <row r="28" spans="1:13" x14ac:dyDescent="0.15">
      <c r="B28" s="26" t="s">
        <v>16</v>
      </c>
      <c r="C28" s="17">
        <v>2308</v>
      </c>
    </row>
    <row r="29" spans="1:13" x14ac:dyDescent="0.15">
      <c r="B29" s="26" t="s">
        <v>17</v>
      </c>
      <c r="C29" s="17">
        <v>1806</v>
      </c>
    </row>
    <row r="30" spans="1:13" x14ac:dyDescent="0.15">
      <c r="A30" s="26">
        <v>2023</v>
      </c>
      <c r="B30" s="26" t="s">
        <v>18</v>
      </c>
      <c r="C30" s="17">
        <v>1919</v>
      </c>
    </row>
    <row r="31" spans="1:13" x14ac:dyDescent="0.15">
      <c r="B31" s="26" t="s">
        <v>19</v>
      </c>
      <c r="C31" s="17">
        <v>1889</v>
      </c>
    </row>
    <row r="32" spans="1:13" x14ac:dyDescent="0.15">
      <c r="B32" s="26" t="s">
        <v>16</v>
      </c>
      <c r="C32" s="17">
        <v>2211</v>
      </c>
      <c r="M32" s="26"/>
    </row>
    <row r="33" spans="1:13" x14ac:dyDescent="0.15">
      <c r="B33" s="26" t="s">
        <v>17</v>
      </c>
      <c r="C33" s="17">
        <v>1719</v>
      </c>
      <c r="M33" s="26"/>
    </row>
    <row r="34" spans="1:13" x14ac:dyDescent="0.15">
      <c r="A34" s="26">
        <v>2024</v>
      </c>
      <c r="B34" s="26" t="s">
        <v>18</v>
      </c>
      <c r="C34" s="17">
        <v>1830</v>
      </c>
    </row>
    <row r="35" spans="1:13" x14ac:dyDescent="0.15">
      <c r="B35" s="26" t="s">
        <v>19</v>
      </c>
      <c r="C35" s="17">
        <v>1880</v>
      </c>
    </row>
    <row r="36" spans="1:13" x14ac:dyDescent="0.15">
      <c r="B36" s="26" t="s">
        <v>16</v>
      </c>
      <c r="C36" s="17">
        <v>2344</v>
      </c>
    </row>
    <row r="37" spans="1:13" x14ac:dyDescent="0.15">
      <c r="B37" s="26" t="s">
        <v>17</v>
      </c>
      <c r="C37" s="17">
        <v>1839</v>
      </c>
    </row>
    <row r="38" spans="1:13" x14ac:dyDescent="0.15">
      <c r="A38" s="26">
        <v>2025</v>
      </c>
      <c r="B38" s="26" t="s">
        <v>18</v>
      </c>
      <c r="C38" s="17">
        <v>2028</v>
      </c>
    </row>
    <row r="39" spans="1:13" x14ac:dyDescent="0.15">
      <c r="B39" s="26"/>
    </row>
    <row r="40" spans="1:13" x14ac:dyDescent="0.15">
      <c r="B40" s="26"/>
    </row>
    <row r="41" spans="1:13" x14ac:dyDescent="0.15">
      <c r="B41" s="26"/>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1EAE1F-3B67-BC4F-B342-311C2B1C8EDC}">
  <dimension ref="A1:BI239"/>
  <sheetViews>
    <sheetView zoomScale="32" zoomScaleNormal="51" workbookViewId="0">
      <selection activeCell="AV80" sqref="AV80"/>
    </sheetView>
  </sheetViews>
  <sheetFormatPr defaultColWidth="10.78515625" defaultRowHeight="14.25" x14ac:dyDescent="0.15"/>
  <cols>
    <col min="1" max="1" width="8.4921875" style="17" bestFit="1" customWidth="1"/>
    <col min="2" max="2" width="11.59375" style="17" bestFit="1" customWidth="1"/>
    <col min="3" max="3" width="12.67578125" style="17" customWidth="1"/>
    <col min="4" max="4" width="12.13671875" style="17" bestFit="1" customWidth="1"/>
    <col min="5" max="5" width="11.59375" style="17" bestFit="1" customWidth="1"/>
    <col min="6" max="6" width="12.13671875" style="17" customWidth="1"/>
    <col min="7" max="7" width="8.22265625" style="17" bestFit="1" customWidth="1"/>
    <col min="8" max="8" width="11.59375" style="17" bestFit="1" customWidth="1"/>
    <col min="9" max="9" width="8.22265625" style="17" customWidth="1"/>
    <col min="10" max="10" width="14.83203125" style="17" bestFit="1" customWidth="1"/>
    <col min="11" max="11" width="11.59375" style="17" bestFit="1" customWidth="1"/>
    <col min="12" max="12" width="14.83203125" style="17" customWidth="1"/>
    <col min="13" max="13" width="8.22265625" style="17" bestFit="1" customWidth="1"/>
    <col min="14" max="14" width="11.59375" style="17" bestFit="1" customWidth="1"/>
    <col min="15" max="15" width="8.22265625" style="17" customWidth="1"/>
    <col min="16" max="16" width="15.5078125" style="17" bestFit="1" customWidth="1"/>
    <col min="17" max="17" width="11.59375" style="17" bestFit="1" customWidth="1"/>
    <col min="18" max="18" width="15.5078125" style="17" customWidth="1"/>
    <col min="19" max="19" width="7.68359375" style="17" bestFit="1" customWidth="1"/>
    <col min="20" max="20" width="11.59375" style="17" bestFit="1" customWidth="1"/>
    <col min="21" max="21" width="7.68359375" style="17" customWidth="1"/>
    <col min="22" max="22" width="14.83203125" style="17" bestFit="1" customWidth="1"/>
    <col min="23" max="23" width="11.59375" style="17" bestFit="1" customWidth="1"/>
    <col min="24" max="24" width="14.83203125" style="17" customWidth="1"/>
    <col min="25" max="25" width="15.640625" style="17" bestFit="1" customWidth="1"/>
    <col min="26" max="26" width="11.59375" style="17" bestFit="1" customWidth="1"/>
    <col min="27" max="27" width="15.640625" style="17" customWidth="1"/>
    <col min="28" max="28" width="19.1484375" style="17" bestFit="1" customWidth="1"/>
    <col min="29" max="29" width="11.59375" style="17" bestFit="1" customWidth="1"/>
    <col min="30" max="30" width="19.1484375" style="17" customWidth="1"/>
    <col min="31" max="31" width="11.8671875" style="17" bestFit="1" customWidth="1"/>
    <col min="32" max="32" width="11.59375" style="17" bestFit="1" customWidth="1"/>
    <col min="33" max="33" width="11.8671875" style="17" customWidth="1"/>
    <col min="34" max="34" width="18.203125" style="17" bestFit="1" customWidth="1"/>
    <col min="35" max="35" width="11.59375" style="17" bestFit="1" customWidth="1"/>
    <col min="36" max="36" width="18.203125" style="17" customWidth="1"/>
    <col min="37" max="37" width="16.31640625" style="17" bestFit="1" customWidth="1"/>
    <col min="38" max="38" width="11.59375" style="17" bestFit="1" customWidth="1"/>
    <col min="43" max="43" width="8.4921875" style="17" bestFit="1" customWidth="1"/>
    <col min="44" max="44" width="12.13671875" style="17" bestFit="1" customWidth="1"/>
    <col min="45" max="45" width="8.22265625" style="17" bestFit="1" customWidth="1"/>
    <col min="46" max="46" width="14.83203125" style="17" bestFit="1" customWidth="1"/>
    <col min="47" max="47" width="8.22265625" style="17" bestFit="1" customWidth="1"/>
    <col min="48" max="48" width="15.5078125" style="17" bestFit="1" customWidth="1"/>
    <col min="49" max="49" width="7.68359375" style="17" bestFit="1" customWidth="1"/>
    <col min="50" max="50" width="14.83203125" style="17" bestFit="1" customWidth="1"/>
    <col min="51" max="51" width="15.640625" style="17" bestFit="1" customWidth="1"/>
    <col min="52" max="52" width="19.1484375" style="17" bestFit="1" customWidth="1"/>
    <col min="53" max="53" width="11.8671875" style="17" bestFit="1" customWidth="1"/>
    <col min="54" max="54" width="18.203125" style="17" bestFit="1" customWidth="1"/>
    <col min="55" max="55" width="16.31640625" style="17" bestFit="1" customWidth="1"/>
    <col min="56" max="56" width="11.59375" style="17" bestFit="1" customWidth="1"/>
    <col min="78" max="78" width="13.6171875" customWidth="1"/>
  </cols>
  <sheetData>
    <row r="1" spans="1:58" x14ac:dyDescent="0.15">
      <c r="A1" s="36"/>
      <c r="B1" s="57" t="s">
        <v>355</v>
      </c>
      <c r="C1" s="58"/>
    </row>
    <row r="4" spans="1:58" x14ac:dyDescent="0.15">
      <c r="AQ4" s="57" t="s">
        <v>354</v>
      </c>
      <c r="AR4" s="57"/>
    </row>
    <row r="5" spans="1:58" x14ac:dyDescent="0.15">
      <c r="AQ5"/>
      <c r="AR5"/>
      <c r="AS5"/>
      <c r="AT5"/>
      <c r="AU5"/>
      <c r="AV5"/>
      <c r="AW5"/>
      <c r="AX5"/>
      <c r="AY5"/>
      <c r="AZ5"/>
      <c r="BA5"/>
      <c r="BB5"/>
      <c r="BC5"/>
      <c r="BD5"/>
    </row>
    <row r="6" spans="1:58" ht="15" thickBot="1" x14ac:dyDescent="0.2">
      <c r="AP6" s="37"/>
      <c r="AQ6" s="37"/>
      <c r="AR6" s="37"/>
      <c r="AS6" s="37"/>
      <c r="AT6" s="37"/>
      <c r="AU6" s="37"/>
      <c r="AV6" s="37"/>
      <c r="AW6" s="37"/>
      <c r="AX6" s="37"/>
      <c r="AY6" s="37"/>
      <c r="AZ6" s="37"/>
      <c r="BA6" s="37"/>
      <c r="BB6" s="37"/>
      <c r="BC6" s="37"/>
      <c r="BD6" s="37"/>
      <c r="BE6" s="37"/>
      <c r="BF6" s="37"/>
    </row>
    <row r="7" spans="1:58" x14ac:dyDescent="0.15">
      <c r="AP7" s="37"/>
      <c r="AQ7" s="40"/>
      <c r="AR7" s="40" t="s">
        <v>266</v>
      </c>
      <c r="AS7" s="43" t="s">
        <v>51</v>
      </c>
      <c r="AT7" s="43" t="s">
        <v>3</v>
      </c>
      <c r="AU7" s="40" t="s">
        <v>52</v>
      </c>
      <c r="AV7" s="40" t="s">
        <v>54</v>
      </c>
      <c r="AW7" s="40" t="s">
        <v>57</v>
      </c>
      <c r="AX7" s="43" t="s">
        <v>8</v>
      </c>
      <c r="AY7" s="40" t="s">
        <v>60</v>
      </c>
      <c r="AZ7" s="43" t="s">
        <v>62</v>
      </c>
      <c r="BA7" s="40" t="s">
        <v>267</v>
      </c>
      <c r="BB7" s="43" t="s">
        <v>63</v>
      </c>
      <c r="BC7" s="43" t="s">
        <v>271</v>
      </c>
      <c r="BD7" s="40" t="s">
        <v>272</v>
      </c>
      <c r="BE7" s="40" t="s">
        <v>277</v>
      </c>
      <c r="BF7" s="37"/>
    </row>
    <row r="8" spans="1:58" x14ac:dyDescent="0.15">
      <c r="AP8" s="37"/>
      <c r="AQ8" s="37" t="s">
        <v>266</v>
      </c>
      <c r="AR8" s="37">
        <v>1</v>
      </c>
      <c r="AS8" s="37"/>
      <c r="AT8" s="37"/>
      <c r="AU8" s="37"/>
      <c r="AV8" s="37"/>
      <c r="AW8" s="37"/>
      <c r="AX8" s="37"/>
      <c r="AY8" s="37"/>
      <c r="AZ8" s="37"/>
      <c r="BA8" s="37"/>
      <c r="BB8" s="37"/>
      <c r="BC8" s="37"/>
      <c r="BD8" s="37"/>
      <c r="BE8" s="37"/>
      <c r="BF8" s="37"/>
    </row>
    <row r="9" spans="1:58" x14ac:dyDescent="0.15">
      <c r="AP9" s="37"/>
      <c r="AQ9" s="37" t="s">
        <v>51</v>
      </c>
      <c r="AR9" s="37">
        <v>-5.062078312219901E-2</v>
      </c>
      <c r="AS9" s="37">
        <v>1</v>
      </c>
      <c r="AT9" s="37"/>
      <c r="AU9" s="37"/>
      <c r="AV9" s="37"/>
      <c r="AW9" s="37"/>
      <c r="AX9" s="37"/>
      <c r="AY9" s="37"/>
      <c r="AZ9" s="37"/>
      <c r="BA9" s="37"/>
      <c r="BB9" s="37"/>
      <c r="BC9" s="37"/>
      <c r="BD9" s="37"/>
      <c r="BE9" s="37"/>
      <c r="BF9" s="37"/>
    </row>
    <row r="10" spans="1:58" x14ac:dyDescent="0.15">
      <c r="AP10" s="37"/>
      <c r="AQ10" s="37" t="s">
        <v>3</v>
      </c>
      <c r="AR10" s="37">
        <v>7.1938469689458606E-2</v>
      </c>
      <c r="AS10" s="37">
        <v>-3.0556616567607026E-2</v>
      </c>
      <c r="AT10" s="37">
        <v>1</v>
      </c>
      <c r="AU10" s="37"/>
      <c r="AV10" s="37"/>
      <c r="AW10" s="37"/>
      <c r="AX10" s="37"/>
      <c r="AY10" s="37"/>
      <c r="AZ10" s="37"/>
      <c r="BA10" s="37"/>
      <c r="BB10" s="37"/>
      <c r="BC10" s="37"/>
      <c r="BD10" s="37"/>
      <c r="BE10" s="37"/>
      <c r="BF10" s="37"/>
    </row>
    <row r="11" spans="1:58" x14ac:dyDescent="0.15">
      <c r="AP11" s="37"/>
      <c r="AQ11" s="37" t="s">
        <v>52</v>
      </c>
      <c r="AR11" s="37">
        <v>0.22344762586797345</v>
      </c>
      <c r="AS11" s="37">
        <v>-0.14045016193339743</v>
      </c>
      <c r="AT11" s="37">
        <v>-0.26036202586679985</v>
      </c>
      <c r="AU11" s="37">
        <v>1</v>
      </c>
      <c r="AV11" s="37"/>
      <c r="AW11" s="37"/>
      <c r="AX11" s="37"/>
      <c r="AY11" s="37"/>
      <c r="AZ11" s="37"/>
      <c r="BA11" s="37"/>
      <c r="BB11" s="37"/>
      <c r="BC11" s="37"/>
      <c r="BD11" s="37"/>
      <c r="BE11" s="37"/>
      <c r="BF11" s="37"/>
    </row>
    <row r="12" spans="1:58" x14ac:dyDescent="0.15">
      <c r="AP12" s="37"/>
      <c r="AQ12" s="37" t="s">
        <v>54</v>
      </c>
      <c r="AR12" s="37">
        <v>8.4010954071201113E-2</v>
      </c>
      <c r="AS12" s="37">
        <v>-4.9291360536159907E-2</v>
      </c>
      <c r="AT12" s="37">
        <v>-0.54404006595038634</v>
      </c>
      <c r="AU12" s="37">
        <v>0.38216010748078638</v>
      </c>
      <c r="AV12" s="37">
        <v>1</v>
      </c>
      <c r="AW12" s="37"/>
      <c r="AX12" s="37"/>
      <c r="AY12" s="37"/>
      <c r="AZ12" s="37"/>
      <c r="BA12" s="37"/>
      <c r="BB12" s="37"/>
      <c r="BC12" s="37"/>
      <c r="BD12" s="37"/>
      <c r="BE12" s="37"/>
      <c r="BF12" s="37"/>
    </row>
    <row r="13" spans="1:58" x14ac:dyDescent="0.15">
      <c r="AP13" s="37"/>
      <c r="AQ13" s="37" t="s">
        <v>57</v>
      </c>
      <c r="AR13" s="37">
        <v>0.31150628660692986</v>
      </c>
      <c r="AS13" s="37">
        <v>7.0488101906724152E-2</v>
      </c>
      <c r="AT13" s="37">
        <v>2.4818346202132142E-2</v>
      </c>
      <c r="AU13" s="37">
        <v>0.4094471462474531</v>
      </c>
      <c r="AV13" s="37">
        <v>0.24008303587735005</v>
      </c>
      <c r="AW13" s="37">
        <v>1</v>
      </c>
      <c r="AX13" s="37"/>
      <c r="AY13" s="37"/>
      <c r="AZ13" s="37"/>
      <c r="BA13" s="37"/>
      <c r="BB13" s="37"/>
      <c r="BC13" s="37"/>
      <c r="BD13" s="37"/>
      <c r="BE13" s="37"/>
      <c r="BF13" s="37"/>
    </row>
    <row r="14" spans="1:58" x14ac:dyDescent="0.15">
      <c r="AP14" s="37"/>
      <c r="AQ14" s="37" t="s">
        <v>8</v>
      </c>
      <c r="AR14" s="37">
        <v>0.25882412347017736</v>
      </c>
      <c r="AS14" s="37">
        <v>5.6808812020891939E-3</v>
      </c>
      <c r="AT14" s="37">
        <v>0.22327488102127227</v>
      </c>
      <c r="AU14" s="37">
        <v>0.1669587252654772</v>
      </c>
      <c r="AV14" s="37">
        <v>-5.3901000870002783E-2</v>
      </c>
      <c r="AW14" s="37">
        <v>0.40378099452801092</v>
      </c>
      <c r="AX14" s="37">
        <v>1</v>
      </c>
      <c r="AY14" s="37"/>
      <c r="AZ14" s="37"/>
      <c r="BA14" s="37"/>
      <c r="BB14" s="37"/>
      <c r="BC14" s="37"/>
      <c r="BD14" s="37"/>
      <c r="BE14" s="37"/>
      <c r="BF14" s="37"/>
    </row>
    <row r="15" spans="1:58" x14ac:dyDescent="0.15">
      <c r="AP15" s="37"/>
      <c r="AQ15" s="37" t="s">
        <v>60</v>
      </c>
      <c r="AR15" s="37">
        <v>0.2584721662844337</v>
      </c>
      <c r="AS15" s="37">
        <v>5.3298160257429991E-3</v>
      </c>
      <c r="AT15" s="37">
        <v>0.37899597934034424</v>
      </c>
      <c r="AU15" s="37">
        <v>0.29037523455308045</v>
      </c>
      <c r="AV15" s="37">
        <v>-0.11610408266796428</v>
      </c>
      <c r="AW15" s="37">
        <v>0.66812277795998209</v>
      </c>
      <c r="AX15" s="37">
        <v>0.62675411687401694</v>
      </c>
      <c r="AY15" s="37">
        <v>1</v>
      </c>
      <c r="AZ15" s="37"/>
      <c r="BA15" s="37"/>
      <c r="BB15" s="37"/>
      <c r="BC15" s="37"/>
      <c r="BD15" s="37"/>
      <c r="BE15" s="37"/>
      <c r="BF15" s="37"/>
    </row>
    <row r="16" spans="1:58" x14ac:dyDescent="0.15">
      <c r="AP16" s="37"/>
      <c r="AQ16" s="37" t="s">
        <v>62</v>
      </c>
      <c r="AR16" s="37">
        <v>7.5602924212676739E-2</v>
      </c>
      <c r="AS16" s="37">
        <v>0.14898926606548613</v>
      </c>
      <c r="AT16" s="37">
        <v>0.589262441531054</v>
      </c>
      <c r="AU16" s="37">
        <v>-0.33157800460067477</v>
      </c>
      <c r="AV16" s="37">
        <v>-0.44811201416139151</v>
      </c>
      <c r="AW16" s="37">
        <v>2.6482510498173329E-3</v>
      </c>
      <c r="AX16" s="37">
        <v>9.9175058593524115E-2</v>
      </c>
      <c r="AY16" s="37">
        <v>0.19998110994560409</v>
      </c>
      <c r="AZ16" s="37">
        <v>1</v>
      </c>
      <c r="BA16" s="37"/>
      <c r="BB16" s="37"/>
      <c r="BC16" s="37"/>
      <c r="BD16" s="37"/>
      <c r="BE16" s="37"/>
      <c r="BF16" s="37"/>
    </row>
    <row r="17" spans="42:61" x14ac:dyDescent="0.15">
      <c r="AP17" s="37"/>
      <c r="AQ17" s="37" t="s">
        <v>267</v>
      </c>
      <c r="AR17" s="37">
        <v>0.13869987735032929</v>
      </c>
      <c r="AS17" s="37">
        <v>-8.7947354639766884E-3</v>
      </c>
      <c r="AT17" s="37">
        <v>4.5013507697200805E-3</v>
      </c>
      <c r="AU17" s="37">
        <v>0.26288171491565648</v>
      </c>
      <c r="AV17" s="37">
        <v>8.3036826228071736E-2</v>
      </c>
      <c r="AW17" s="37">
        <v>0.36420547315613971</v>
      </c>
      <c r="AX17" s="37">
        <v>0.23012907303143551</v>
      </c>
      <c r="AY17" s="37">
        <v>0.28367167827287898</v>
      </c>
      <c r="AZ17" s="37">
        <v>-6.0485262137173285E-2</v>
      </c>
      <c r="BA17" s="37">
        <v>1</v>
      </c>
      <c r="BB17" s="37"/>
      <c r="BC17" s="37"/>
      <c r="BD17" s="37"/>
      <c r="BE17" s="37"/>
      <c r="BF17" s="37"/>
    </row>
    <row r="18" spans="42:61" x14ac:dyDescent="0.15">
      <c r="AP18" s="37"/>
      <c r="AQ18" s="37" t="s">
        <v>63</v>
      </c>
      <c r="AR18" s="37">
        <v>5.7807803695791353E-2</v>
      </c>
      <c r="AS18" s="37">
        <v>4.0347475851030289E-2</v>
      </c>
      <c r="AT18" s="37">
        <v>0.57520810929599497</v>
      </c>
      <c r="AU18" s="37">
        <v>-0.21662053998458394</v>
      </c>
      <c r="AV18" s="37">
        <v>-0.48721258910472243</v>
      </c>
      <c r="AW18" s="37">
        <v>0.14530966434092665</v>
      </c>
      <c r="AX18" s="37">
        <v>0.26007458906201314</v>
      </c>
      <c r="AY18" s="37">
        <v>0.27218675859299535</v>
      </c>
      <c r="AZ18" s="37">
        <v>0.4697457827224516</v>
      </c>
      <c r="BA18" s="37">
        <v>0.41926459785297504</v>
      </c>
      <c r="BB18" s="37">
        <v>1</v>
      </c>
      <c r="BC18" s="37"/>
      <c r="BD18" s="37"/>
      <c r="BE18" s="37"/>
      <c r="BF18" s="37"/>
    </row>
    <row r="19" spans="42:61" x14ac:dyDescent="0.15">
      <c r="AP19" s="37"/>
      <c r="AQ19" s="37" t="s">
        <v>271</v>
      </c>
      <c r="AR19" s="37">
        <v>0.19597125096323073</v>
      </c>
      <c r="AS19" s="37">
        <v>1.6053687684703347E-2</v>
      </c>
      <c r="AT19" s="37">
        <v>1.3571783154480082E-2</v>
      </c>
      <c r="AU19" s="37">
        <v>0.25403438193711053</v>
      </c>
      <c r="AV19" s="37">
        <v>6.6617281568383507E-2</v>
      </c>
      <c r="AW19" s="37">
        <v>0.41334613198610742</v>
      </c>
      <c r="AX19" s="37">
        <v>0.32307395472715261</v>
      </c>
      <c r="AY19" s="37">
        <v>0.2986773702565903</v>
      </c>
      <c r="AZ19" s="37">
        <v>-5.5161301508333177E-2</v>
      </c>
      <c r="BA19" s="37">
        <v>0.7729715962664987</v>
      </c>
      <c r="BB19" s="37">
        <v>0.51298082235073961</v>
      </c>
      <c r="BC19" s="37">
        <v>1</v>
      </c>
      <c r="BD19" s="37"/>
      <c r="BE19" s="37"/>
      <c r="BF19" s="37"/>
    </row>
    <row r="20" spans="42:61" x14ac:dyDescent="0.15">
      <c r="AP20" s="37"/>
      <c r="AQ20" s="37" t="s">
        <v>272</v>
      </c>
      <c r="AR20" s="37">
        <v>0.17450983034678083</v>
      </c>
      <c r="AS20" s="37">
        <v>1.645251696099365E-2</v>
      </c>
      <c r="AT20" s="37">
        <v>1.7746054121384337E-3</v>
      </c>
      <c r="AU20" s="37">
        <v>0.23989568595000763</v>
      </c>
      <c r="AV20" s="37">
        <v>0.14092171384459598</v>
      </c>
      <c r="AW20" s="37">
        <v>0.41924186212617176</v>
      </c>
      <c r="AX20" s="37">
        <v>0.24668087584748435</v>
      </c>
      <c r="AY20" s="37">
        <v>0.29634197572513482</v>
      </c>
      <c r="AZ20" s="37">
        <v>-9.4274238873547023E-2</v>
      </c>
      <c r="BA20" s="37">
        <v>0.69608476670485053</v>
      </c>
      <c r="BB20" s="37">
        <v>0.35830118588848986</v>
      </c>
      <c r="BC20" s="44">
        <v>0.83985199756983675</v>
      </c>
      <c r="BD20" s="37">
        <v>1</v>
      </c>
      <c r="BE20" s="37"/>
      <c r="BF20" s="37"/>
    </row>
    <row r="21" spans="42:61" ht="15" thickBot="1" x14ac:dyDescent="0.2">
      <c r="AP21" s="37"/>
      <c r="AQ21" s="39" t="s">
        <v>277</v>
      </c>
      <c r="AR21" s="45">
        <v>0.4051355308935945</v>
      </c>
      <c r="AS21" s="47">
        <v>-4.8260563966092428E-2</v>
      </c>
      <c r="AT21" s="47">
        <v>-0.12271848800459788</v>
      </c>
      <c r="AU21" s="45">
        <v>0.39993655636829739</v>
      </c>
      <c r="AV21" s="45">
        <v>0.43337152682552654</v>
      </c>
      <c r="AW21" s="45">
        <v>0.66922489563277232</v>
      </c>
      <c r="AX21" s="47">
        <v>0.23703778509769377</v>
      </c>
      <c r="AY21" s="45">
        <v>0.33800492996689013</v>
      </c>
      <c r="AZ21" s="47">
        <v>-0.21771221938500476</v>
      </c>
      <c r="BA21" s="45">
        <v>0.31459065307077133</v>
      </c>
      <c r="BB21" s="47">
        <v>-2.839654911302743E-3</v>
      </c>
      <c r="BC21" s="47">
        <v>0.42508199546192676</v>
      </c>
      <c r="BD21" s="45">
        <v>0.50441271527576903</v>
      </c>
      <c r="BE21" s="39">
        <v>1</v>
      </c>
      <c r="BF21" s="37"/>
    </row>
    <row r="22" spans="42:61" x14ac:dyDescent="0.15">
      <c r="AP22" s="37"/>
      <c r="AQ22" s="37"/>
      <c r="AR22" s="37"/>
      <c r="AS22" s="37"/>
      <c r="AT22" s="37"/>
      <c r="AU22" s="37"/>
      <c r="AV22" s="37"/>
      <c r="AW22" s="37"/>
      <c r="AX22" s="37"/>
      <c r="AY22" s="37"/>
      <c r="AZ22" s="37"/>
      <c r="BA22" s="37"/>
      <c r="BB22" s="37"/>
      <c r="BC22" s="37"/>
      <c r="BD22" s="37"/>
      <c r="BE22" s="37"/>
      <c r="BF22" s="37"/>
    </row>
    <row r="26" spans="42:61" x14ac:dyDescent="0.15">
      <c r="AQ26" s="48" t="s">
        <v>331</v>
      </c>
      <c r="AR26" s="48"/>
      <c r="AS26" s="48"/>
      <c r="AT26" s="48"/>
      <c r="AU26" s="48"/>
      <c r="AV26" s="48"/>
      <c r="AW26" s="48"/>
      <c r="AX26" s="48"/>
      <c r="AY26" s="48"/>
      <c r="AZ26"/>
      <c r="BA26"/>
      <c r="BB26"/>
      <c r="BC26"/>
      <c r="BD26" s="48" t="s">
        <v>337</v>
      </c>
      <c r="BE26" s="48"/>
      <c r="BF26" s="48"/>
      <c r="BG26" s="48"/>
      <c r="BH26" s="48"/>
      <c r="BI26" s="48"/>
    </row>
    <row r="27" spans="42:61" x14ac:dyDescent="0.15">
      <c r="AQ27" s="48" t="s">
        <v>332</v>
      </c>
      <c r="AR27" s="48"/>
      <c r="AS27" s="48"/>
      <c r="AT27" s="48"/>
      <c r="AU27" s="48"/>
      <c r="AV27" s="48"/>
      <c r="AW27" s="48"/>
      <c r="AX27" s="48"/>
      <c r="AY27" s="48"/>
      <c r="AZ27"/>
      <c r="BA27"/>
      <c r="BB27"/>
      <c r="BC27"/>
      <c r="BD27" s="48" t="s">
        <v>338</v>
      </c>
      <c r="BE27" s="48"/>
      <c r="BF27" s="48"/>
      <c r="BG27" s="48"/>
      <c r="BH27" s="48"/>
      <c r="BI27" s="48"/>
    </row>
    <row r="28" spans="42:61" x14ac:dyDescent="0.15">
      <c r="AQ28"/>
      <c r="AR28"/>
      <c r="AS28"/>
      <c r="AT28"/>
      <c r="AU28"/>
      <c r="AV28"/>
      <c r="AW28"/>
      <c r="AX28"/>
      <c r="AY28"/>
      <c r="AZ28"/>
      <c r="BA28"/>
      <c r="BB28"/>
      <c r="BC28"/>
      <c r="BD28" s="48" t="s">
        <v>339</v>
      </c>
      <c r="BE28" s="48"/>
      <c r="BF28" s="48"/>
      <c r="BG28" s="48"/>
      <c r="BH28" s="48"/>
      <c r="BI28" s="48"/>
    </row>
    <row r="29" spans="42:61" x14ac:dyDescent="0.15">
      <c r="AQ29" s="48" t="s">
        <v>333</v>
      </c>
      <c r="AR29" s="48"/>
      <c r="AS29" s="48"/>
      <c r="AT29" s="48"/>
      <c r="AU29" s="48"/>
      <c r="AV29" s="48"/>
      <c r="AW29" s="48"/>
      <c r="AX29" s="48"/>
      <c r="AY29" s="48"/>
      <c r="AZ29" s="48"/>
      <c r="BA29" s="48"/>
      <c r="BB29"/>
      <c r="BC29"/>
      <c r="BD29" s="48" t="s">
        <v>340</v>
      </c>
      <c r="BE29" s="48"/>
      <c r="BF29" s="48"/>
      <c r="BG29" s="48"/>
      <c r="BH29" s="48"/>
      <c r="BI29" s="48"/>
    </row>
    <row r="30" spans="42:61" x14ac:dyDescent="0.15">
      <c r="AQ30" s="48" t="s">
        <v>334</v>
      </c>
      <c r="AR30" s="48"/>
      <c r="AS30" s="48"/>
      <c r="AT30" s="48"/>
      <c r="AU30" s="48"/>
      <c r="AV30" s="48"/>
      <c r="AW30" s="48"/>
      <c r="AX30" s="48"/>
      <c r="AY30" s="48"/>
      <c r="AZ30" s="48"/>
      <c r="BA30" s="48"/>
      <c r="BB30"/>
      <c r="BC30"/>
      <c r="BD30"/>
    </row>
    <row r="31" spans="42:61" x14ac:dyDescent="0.15">
      <c r="AQ31"/>
      <c r="AR31"/>
      <c r="AS31"/>
      <c r="AT31"/>
      <c r="AU31"/>
      <c r="AV31"/>
      <c r="AW31"/>
      <c r="AX31"/>
      <c r="AY31"/>
      <c r="AZ31"/>
      <c r="BA31"/>
      <c r="BB31"/>
      <c r="BC31"/>
      <c r="BD31" s="48" t="s">
        <v>341</v>
      </c>
      <c r="BE31" s="48"/>
      <c r="BF31" s="48"/>
      <c r="BG31" s="48"/>
      <c r="BH31" s="48"/>
      <c r="BI31" s="48"/>
    </row>
    <row r="32" spans="42:61" x14ac:dyDescent="0.15">
      <c r="AQ32" s="48" t="s">
        <v>335</v>
      </c>
      <c r="AR32" s="48"/>
      <c r="AS32" s="48"/>
      <c r="AT32" s="48"/>
      <c r="AU32" s="48"/>
      <c r="AV32" s="48"/>
      <c r="AW32" s="48"/>
      <c r="AX32" s="48"/>
      <c r="AY32" s="48"/>
      <c r="AZ32" s="48"/>
      <c r="BA32" s="48"/>
      <c r="BB32" s="48"/>
      <c r="BC32"/>
      <c r="BD32" s="48" t="s">
        <v>342</v>
      </c>
      <c r="BE32" s="48"/>
      <c r="BF32" s="48"/>
      <c r="BG32" s="48"/>
      <c r="BH32" s="48"/>
      <c r="BI32" s="48"/>
    </row>
    <row r="33" spans="1:61" x14ac:dyDescent="0.15">
      <c r="AQ33" s="48" t="s">
        <v>336</v>
      </c>
      <c r="AR33" s="48"/>
      <c r="AS33" s="48"/>
      <c r="AT33" s="48"/>
      <c r="AU33" s="48"/>
      <c r="AV33" s="48"/>
      <c r="AW33" s="48"/>
      <c r="AX33" s="48"/>
      <c r="AY33" s="48"/>
      <c r="AZ33" s="48"/>
      <c r="BA33" s="48"/>
      <c r="BB33" s="48"/>
      <c r="BC33"/>
      <c r="BD33" s="48" t="s">
        <v>343</v>
      </c>
      <c r="BE33" s="48"/>
      <c r="BF33" s="48"/>
      <c r="BG33" s="48"/>
      <c r="BH33" s="48"/>
      <c r="BI33" s="48"/>
    </row>
    <row r="34" spans="1:61" x14ac:dyDescent="0.15">
      <c r="A34" s="53" t="s">
        <v>266</v>
      </c>
      <c r="B34" s="53" t="s">
        <v>277</v>
      </c>
      <c r="C34" s="21"/>
      <c r="D34" s="53" t="s">
        <v>51</v>
      </c>
      <c r="E34" s="53" t="s">
        <v>277</v>
      </c>
      <c r="F34" s="21"/>
      <c r="G34" s="53" t="s">
        <v>3</v>
      </c>
      <c r="H34" s="53" t="s">
        <v>277</v>
      </c>
      <c r="I34" s="21"/>
      <c r="J34" s="53" t="s">
        <v>52</v>
      </c>
      <c r="K34" s="53" t="s">
        <v>277</v>
      </c>
      <c r="L34" s="21"/>
      <c r="M34" s="53" t="s">
        <v>54</v>
      </c>
      <c r="N34" s="53" t="s">
        <v>277</v>
      </c>
      <c r="O34" s="21"/>
      <c r="P34" s="53" t="s">
        <v>57</v>
      </c>
      <c r="Q34" s="53" t="s">
        <v>277</v>
      </c>
      <c r="R34" s="21"/>
      <c r="S34" s="53" t="s">
        <v>8</v>
      </c>
      <c r="T34" s="53" t="s">
        <v>277</v>
      </c>
      <c r="U34" s="21"/>
      <c r="V34" s="53" t="s">
        <v>60</v>
      </c>
      <c r="W34" s="53" t="s">
        <v>277</v>
      </c>
      <c r="X34" s="21"/>
      <c r="Y34" s="53" t="s">
        <v>62</v>
      </c>
      <c r="Z34" s="53" t="s">
        <v>277</v>
      </c>
      <c r="AA34" s="21"/>
      <c r="AB34" s="53" t="s">
        <v>267</v>
      </c>
      <c r="AC34" s="53" t="s">
        <v>277</v>
      </c>
      <c r="AD34" s="21"/>
      <c r="AE34" s="53" t="s">
        <v>63</v>
      </c>
      <c r="AF34" s="53" t="s">
        <v>277</v>
      </c>
      <c r="AG34" s="21"/>
      <c r="AH34" s="53" t="s">
        <v>271</v>
      </c>
      <c r="AI34" s="53" t="s">
        <v>277</v>
      </c>
      <c r="AJ34" s="21"/>
      <c r="AK34" s="53" t="s">
        <v>272</v>
      </c>
      <c r="AL34" s="53" t="s">
        <v>277</v>
      </c>
      <c r="AQ34"/>
      <c r="AR34"/>
      <c r="AS34"/>
      <c r="AT34"/>
      <c r="AU34"/>
      <c r="AV34"/>
      <c r="AW34"/>
      <c r="AX34"/>
      <c r="AY34"/>
      <c r="AZ34"/>
      <c r="BA34"/>
      <c r="BB34"/>
      <c r="BC34"/>
      <c r="BD34"/>
    </row>
    <row r="35" spans="1:61" x14ac:dyDescent="0.15">
      <c r="A35" s="54">
        <v>9</v>
      </c>
      <c r="B35" s="55">
        <v>10.5</v>
      </c>
      <c r="C35" s="23"/>
      <c r="D35" s="54">
        <v>0</v>
      </c>
      <c r="E35" s="55">
        <v>10.5</v>
      </c>
      <c r="F35" s="23"/>
      <c r="G35" s="54">
        <v>0</v>
      </c>
      <c r="H35" s="55">
        <v>10.5</v>
      </c>
      <c r="I35" s="23"/>
      <c r="J35" s="54">
        <v>0</v>
      </c>
      <c r="K35" s="55">
        <v>10.5</v>
      </c>
      <c r="L35" s="23"/>
      <c r="M35" s="55">
        <v>8.5</v>
      </c>
      <c r="N35" s="55">
        <v>10.5</v>
      </c>
      <c r="O35" s="24"/>
      <c r="P35" s="56">
        <v>3</v>
      </c>
      <c r="Q35" s="55">
        <v>10.5</v>
      </c>
      <c r="R35" s="25"/>
      <c r="S35" s="55">
        <v>4.0999999999999996</v>
      </c>
      <c r="T35" s="55">
        <v>10.5</v>
      </c>
      <c r="U35" s="24"/>
      <c r="V35" s="55">
        <v>3.7</v>
      </c>
      <c r="W35" s="55">
        <v>10.5</v>
      </c>
      <c r="X35" s="24"/>
      <c r="Y35" s="55">
        <v>4.8</v>
      </c>
      <c r="Z35" s="55">
        <v>10.5</v>
      </c>
      <c r="AA35" s="24"/>
      <c r="AB35" s="55">
        <v>5.3</v>
      </c>
      <c r="AC35" s="55">
        <v>10.5</v>
      </c>
      <c r="AD35" s="24"/>
      <c r="AE35" s="55">
        <v>3.8</v>
      </c>
      <c r="AF35" s="55">
        <v>10.5</v>
      </c>
      <c r="AG35" s="24"/>
      <c r="AH35" s="55">
        <v>4.4000000000000004</v>
      </c>
      <c r="AI35" s="55">
        <v>10.5</v>
      </c>
      <c r="AJ35" s="24"/>
      <c r="AK35" s="55">
        <v>5.8</v>
      </c>
      <c r="AL35" s="55">
        <v>10.5</v>
      </c>
      <c r="AR35" s="23"/>
      <c r="BA35" s="24"/>
      <c r="BB35" s="24"/>
    </row>
    <row r="36" spans="1:61" x14ac:dyDescent="0.15">
      <c r="A36" s="54">
        <v>1</v>
      </c>
      <c r="B36" s="55">
        <v>11.850000000000001</v>
      </c>
      <c r="C36" s="23"/>
      <c r="D36" s="54">
        <v>1</v>
      </c>
      <c r="E36" s="55">
        <v>11.850000000000001</v>
      </c>
      <c r="F36" s="23"/>
      <c r="G36" s="54">
        <v>0</v>
      </c>
      <c r="H36" s="55">
        <v>11.850000000000001</v>
      </c>
      <c r="I36" s="23"/>
      <c r="J36" s="54">
        <v>1</v>
      </c>
      <c r="K36" s="55">
        <v>11.850000000000001</v>
      </c>
      <c r="L36" s="23"/>
      <c r="M36" s="55">
        <v>8.6</v>
      </c>
      <c r="N36" s="55">
        <v>11.850000000000001</v>
      </c>
      <c r="O36" s="24"/>
      <c r="P36" s="56">
        <v>6.3</v>
      </c>
      <c r="Q36" s="55">
        <v>11.850000000000001</v>
      </c>
      <c r="R36" s="25"/>
      <c r="S36" s="55">
        <v>3.3</v>
      </c>
      <c r="T36" s="55">
        <v>11.850000000000001</v>
      </c>
      <c r="U36" s="24"/>
      <c r="V36" s="55">
        <v>5.7</v>
      </c>
      <c r="W36" s="55">
        <v>11.850000000000001</v>
      </c>
      <c r="X36" s="24"/>
      <c r="Y36" s="55">
        <v>6.7</v>
      </c>
      <c r="Z36" s="55">
        <v>11.850000000000001</v>
      </c>
      <c r="AA36" s="24"/>
      <c r="AB36" s="55">
        <v>4.8</v>
      </c>
      <c r="AC36" s="55">
        <v>11.850000000000001</v>
      </c>
      <c r="AD36" s="24"/>
      <c r="AE36" s="55">
        <v>3.6</v>
      </c>
      <c r="AF36" s="55">
        <v>11.850000000000001</v>
      </c>
      <c r="AG36" s="24"/>
      <c r="AH36" s="55">
        <v>3.6</v>
      </c>
      <c r="AI36" s="55">
        <v>11.850000000000001</v>
      </c>
      <c r="AJ36" s="24"/>
      <c r="AK36" s="55">
        <v>4.2</v>
      </c>
      <c r="AL36" s="55">
        <v>11.850000000000001</v>
      </c>
      <c r="AR36" s="23"/>
      <c r="BA36" s="24"/>
      <c r="BB36" s="24"/>
    </row>
    <row r="37" spans="1:61" x14ac:dyDescent="0.15">
      <c r="A37" s="54">
        <v>6</v>
      </c>
      <c r="B37" s="55">
        <v>10.050000000000001</v>
      </c>
      <c r="C37" s="23"/>
      <c r="D37" s="54">
        <v>0</v>
      </c>
      <c r="E37" s="55">
        <v>10.050000000000001</v>
      </c>
      <c r="F37" s="23"/>
      <c r="G37" s="54">
        <v>1</v>
      </c>
      <c r="H37" s="55">
        <v>10.050000000000001</v>
      </c>
      <c r="I37" s="23"/>
      <c r="J37" s="54">
        <v>0</v>
      </c>
      <c r="K37" s="55">
        <v>10.050000000000001</v>
      </c>
      <c r="L37" s="23"/>
      <c r="M37" s="55">
        <v>6.7</v>
      </c>
      <c r="N37" s="55">
        <v>10.050000000000001</v>
      </c>
      <c r="O37" s="24"/>
      <c r="P37" s="56">
        <v>4</v>
      </c>
      <c r="Q37" s="55">
        <v>10.050000000000001</v>
      </c>
      <c r="R37" s="25"/>
      <c r="S37" s="55">
        <v>3</v>
      </c>
      <c r="T37" s="55">
        <v>10.050000000000001</v>
      </c>
      <c r="U37" s="24"/>
      <c r="V37" s="55">
        <v>6.8</v>
      </c>
      <c r="W37" s="55">
        <v>10.050000000000001</v>
      </c>
      <c r="X37" s="24"/>
      <c r="Y37" s="55">
        <v>8.4</v>
      </c>
      <c r="Z37" s="55">
        <v>10.050000000000001</v>
      </c>
      <c r="AA37" s="24"/>
      <c r="AB37" s="55">
        <v>2.5</v>
      </c>
      <c r="AC37" s="55">
        <v>10.050000000000001</v>
      </c>
      <c r="AD37" s="24"/>
      <c r="AE37" s="55">
        <v>4.3</v>
      </c>
      <c r="AF37" s="55">
        <v>10.050000000000001</v>
      </c>
      <c r="AG37" s="24"/>
      <c r="AH37" s="55">
        <v>3.5</v>
      </c>
      <c r="AI37" s="55">
        <v>10.050000000000001</v>
      </c>
      <c r="AJ37" s="24"/>
      <c r="AK37" s="55">
        <v>5</v>
      </c>
      <c r="AL37" s="55">
        <v>10.050000000000001</v>
      </c>
      <c r="AR37" s="23"/>
      <c r="BA37" s="24"/>
      <c r="BB37" s="24"/>
    </row>
    <row r="38" spans="1:61" x14ac:dyDescent="0.15">
      <c r="A38" s="54">
        <v>2</v>
      </c>
      <c r="B38" s="55">
        <v>9.9</v>
      </c>
      <c r="C38" s="23"/>
      <c r="D38" s="54">
        <v>0</v>
      </c>
      <c r="E38" s="55">
        <v>9.8999999999999986</v>
      </c>
      <c r="F38" s="23"/>
      <c r="G38" s="54">
        <v>1</v>
      </c>
      <c r="H38" s="55">
        <v>9.8999999999999986</v>
      </c>
      <c r="I38" s="23"/>
      <c r="J38" s="54">
        <v>0</v>
      </c>
      <c r="K38" s="55">
        <v>9.8999999999999986</v>
      </c>
      <c r="L38" s="23"/>
      <c r="M38" s="55">
        <v>6.6</v>
      </c>
      <c r="N38" s="55">
        <v>9.8999999999999986</v>
      </c>
      <c r="O38" s="24"/>
      <c r="P38" s="56">
        <v>3.6</v>
      </c>
      <c r="Q38" s="55">
        <v>9.8999999999999986</v>
      </c>
      <c r="R38" s="25"/>
      <c r="S38" s="55">
        <v>1.7</v>
      </c>
      <c r="T38" s="55">
        <v>9.8999999999999986</v>
      </c>
      <c r="U38" s="24"/>
      <c r="V38" s="55">
        <v>4.8</v>
      </c>
      <c r="W38" s="55">
        <v>9.8999999999999986</v>
      </c>
      <c r="X38" s="24"/>
      <c r="Y38" s="55">
        <v>7.2</v>
      </c>
      <c r="Z38" s="55">
        <v>9.8999999999999986</v>
      </c>
      <c r="AA38" s="24"/>
      <c r="AB38" s="55">
        <v>3.2</v>
      </c>
      <c r="AC38" s="55">
        <v>9.8999999999999986</v>
      </c>
      <c r="AD38" s="24"/>
      <c r="AE38" s="55">
        <v>3.6</v>
      </c>
      <c r="AF38" s="55">
        <v>9.8999999999999986</v>
      </c>
      <c r="AG38" s="24"/>
      <c r="AH38" s="55">
        <v>2.8</v>
      </c>
      <c r="AI38" s="55">
        <v>9.8999999999999986</v>
      </c>
      <c r="AJ38" s="24"/>
      <c r="AK38" s="55">
        <v>4</v>
      </c>
      <c r="AL38" s="55">
        <v>9.8999999999999986</v>
      </c>
      <c r="AR38" s="23"/>
      <c r="BA38" s="24"/>
      <c r="BB38" s="24"/>
    </row>
    <row r="39" spans="1:61" x14ac:dyDescent="0.15">
      <c r="A39" s="54">
        <v>8</v>
      </c>
      <c r="B39" s="55">
        <v>10.649999999999999</v>
      </c>
      <c r="C39" s="23"/>
      <c r="D39" s="54">
        <v>1</v>
      </c>
      <c r="E39" s="55">
        <v>10.649999999999999</v>
      </c>
      <c r="F39" s="23"/>
      <c r="G39" s="54">
        <v>1</v>
      </c>
      <c r="H39" s="55">
        <v>10.649999999999999</v>
      </c>
      <c r="I39" s="23"/>
      <c r="J39" s="54">
        <v>0</v>
      </c>
      <c r="K39" s="55">
        <v>10.649999999999999</v>
      </c>
      <c r="L39" s="23"/>
      <c r="M39" s="55">
        <v>5.7</v>
      </c>
      <c r="N39" s="55">
        <v>10.649999999999999</v>
      </c>
      <c r="O39" s="24"/>
      <c r="P39" s="56">
        <v>3.8</v>
      </c>
      <c r="Q39" s="55">
        <v>10.649999999999999</v>
      </c>
      <c r="R39" s="25"/>
      <c r="S39" s="55">
        <v>5.7</v>
      </c>
      <c r="T39" s="55">
        <v>10.649999999999999</v>
      </c>
      <c r="U39" s="24"/>
      <c r="V39" s="55">
        <v>6</v>
      </c>
      <c r="W39" s="55">
        <v>10.649999999999999</v>
      </c>
      <c r="X39" s="24"/>
      <c r="Y39" s="55">
        <v>8.1999999999999993</v>
      </c>
      <c r="Z39" s="55">
        <v>10.649999999999999</v>
      </c>
      <c r="AA39" s="24"/>
      <c r="AB39" s="55">
        <v>6.5</v>
      </c>
      <c r="AC39" s="55">
        <v>10.649999999999999</v>
      </c>
      <c r="AD39" s="24"/>
      <c r="AE39" s="55">
        <v>7.3</v>
      </c>
      <c r="AF39" s="55">
        <v>10.649999999999999</v>
      </c>
      <c r="AG39" s="24"/>
      <c r="AH39" s="55">
        <v>5.2</v>
      </c>
      <c r="AI39" s="55">
        <v>10.649999999999999</v>
      </c>
      <c r="AJ39" s="24"/>
      <c r="AK39" s="55">
        <v>7.5</v>
      </c>
      <c r="AL39" s="55">
        <v>10.649999999999999</v>
      </c>
      <c r="AR39" s="23"/>
      <c r="BA39" s="24"/>
      <c r="BB39" s="24"/>
    </row>
    <row r="40" spans="1:61" x14ac:dyDescent="0.15">
      <c r="A40" s="54">
        <v>15</v>
      </c>
      <c r="B40" s="55">
        <v>12.149999999999999</v>
      </c>
      <c r="C40" s="23"/>
      <c r="D40" s="54">
        <v>0</v>
      </c>
      <c r="E40" s="55">
        <v>12.149999999999999</v>
      </c>
      <c r="F40" s="23"/>
      <c r="G40" s="54">
        <v>0</v>
      </c>
      <c r="H40" s="55">
        <v>12.149999999999999</v>
      </c>
      <c r="I40" s="23"/>
      <c r="J40" s="54">
        <v>1</v>
      </c>
      <c r="K40" s="55">
        <v>12.149999999999999</v>
      </c>
      <c r="L40" s="23"/>
      <c r="M40" s="55">
        <v>8.3000000000000007</v>
      </c>
      <c r="N40" s="55">
        <v>12.149999999999999</v>
      </c>
      <c r="O40" s="24"/>
      <c r="P40" s="56">
        <v>5.2</v>
      </c>
      <c r="Q40" s="55">
        <v>12.149999999999999</v>
      </c>
      <c r="R40" s="25"/>
      <c r="S40" s="55">
        <v>5.3</v>
      </c>
      <c r="T40" s="55">
        <v>12.149999999999999</v>
      </c>
      <c r="U40" s="24"/>
      <c r="V40" s="55">
        <v>6.1</v>
      </c>
      <c r="W40" s="55">
        <v>12.149999999999999</v>
      </c>
      <c r="X40" s="24"/>
      <c r="Y40" s="55">
        <v>5.3</v>
      </c>
      <c r="Z40" s="55">
        <v>12.149999999999999</v>
      </c>
      <c r="AA40" s="24"/>
      <c r="AB40" s="55">
        <v>4.0999999999999996</v>
      </c>
      <c r="AC40" s="55">
        <v>12.149999999999999</v>
      </c>
      <c r="AD40" s="24"/>
      <c r="AE40" s="55">
        <v>2.9</v>
      </c>
      <c r="AF40" s="55">
        <v>12.149999999999999</v>
      </c>
      <c r="AG40" s="24"/>
      <c r="AH40" s="55">
        <v>3.1</v>
      </c>
      <c r="AI40" s="55">
        <v>12.149999999999999</v>
      </c>
      <c r="AJ40" s="24"/>
      <c r="AK40" s="55">
        <v>4</v>
      </c>
      <c r="AL40" s="55">
        <v>12.149999999999999</v>
      </c>
      <c r="AR40" s="23"/>
      <c r="BA40" s="24"/>
      <c r="BB40" s="24"/>
    </row>
    <row r="41" spans="1:61" x14ac:dyDescent="0.15">
      <c r="A41" s="54">
        <v>15</v>
      </c>
      <c r="B41" s="55">
        <v>12.600000000000001</v>
      </c>
      <c r="C41" s="23"/>
      <c r="D41" s="54">
        <v>1</v>
      </c>
      <c r="E41" s="55">
        <v>12.600000000000001</v>
      </c>
      <c r="F41" s="23"/>
      <c r="G41" s="54">
        <v>1</v>
      </c>
      <c r="H41" s="55">
        <v>12.600000000000001</v>
      </c>
      <c r="I41" s="23"/>
      <c r="J41" s="54">
        <v>1</v>
      </c>
      <c r="K41" s="55">
        <v>12.600000000000001</v>
      </c>
      <c r="L41" s="23"/>
      <c r="M41" s="55">
        <v>5.0999999999999996</v>
      </c>
      <c r="N41" s="55">
        <v>12.600000000000001</v>
      </c>
      <c r="O41" s="24"/>
      <c r="P41" s="56">
        <v>6.6</v>
      </c>
      <c r="Q41" s="55">
        <v>12.600000000000001</v>
      </c>
      <c r="R41" s="25"/>
      <c r="S41" s="55">
        <v>4.4000000000000004</v>
      </c>
      <c r="T41" s="55">
        <v>12.600000000000001</v>
      </c>
      <c r="U41" s="24"/>
      <c r="V41" s="55">
        <v>7.8</v>
      </c>
      <c r="W41" s="55">
        <v>12.600000000000001</v>
      </c>
      <c r="X41" s="24"/>
      <c r="Y41" s="55">
        <v>5.9</v>
      </c>
      <c r="Z41" s="55">
        <v>12.600000000000001</v>
      </c>
      <c r="AA41" s="24"/>
      <c r="AB41" s="55">
        <v>4.9000000000000004</v>
      </c>
      <c r="AC41" s="55">
        <v>12.600000000000001</v>
      </c>
      <c r="AD41" s="24"/>
      <c r="AE41" s="55">
        <v>6.3</v>
      </c>
      <c r="AF41" s="55">
        <v>12.600000000000001</v>
      </c>
      <c r="AG41" s="24"/>
      <c r="AH41" s="55">
        <v>4.5</v>
      </c>
      <c r="AI41" s="55">
        <v>12.600000000000001</v>
      </c>
      <c r="AJ41" s="24"/>
      <c r="AK41" s="55">
        <v>6.9</v>
      </c>
      <c r="AL41" s="55">
        <v>12.600000000000001</v>
      </c>
      <c r="AR41" s="23"/>
      <c r="BA41" s="24"/>
      <c r="BB41" s="24"/>
    </row>
    <row r="42" spans="1:61" x14ac:dyDescent="0.15">
      <c r="A42" s="54">
        <v>13</v>
      </c>
      <c r="B42" s="55">
        <v>10.8</v>
      </c>
      <c r="C42" s="23"/>
      <c r="D42" s="54">
        <v>0</v>
      </c>
      <c r="E42" s="55">
        <v>10.8</v>
      </c>
      <c r="F42" s="23"/>
      <c r="G42" s="54">
        <v>0</v>
      </c>
      <c r="H42" s="55">
        <v>10.8</v>
      </c>
      <c r="I42" s="23"/>
      <c r="J42" s="54">
        <v>0</v>
      </c>
      <c r="K42" s="55">
        <v>10.8</v>
      </c>
      <c r="L42" s="23"/>
      <c r="M42" s="55">
        <v>8.5</v>
      </c>
      <c r="N42" s="55">
        <v>10.8</v>
      </c>
      <c r="O42" s="24"/>
      <c r="P42" s="56">
        <v>3</v>
      </c>
      <c r="Q42" s="55">
        <v>10.8</v>
      </c>
      <c r="R42" s="25"/>
      <c r="S42" s="55">
        <v>2.2999999999999998</v>
      </c>
      <c r="T42" s="55">
        <v>10.8</v>
      </c>
      <c r="U42" s="24"/>
      <c r="V42" s="55">
        <v>3.7</v>
      </c>
      <c r="W42" s="55">
        <v>10.8</v>
      </c>
      <c r="X42" s="24"/>
      <c r="Y42" s="55">
        <v>4.8</v>
      </c>
      <c r="Z42" s="55">
        <v>10.8</v>
      </c>
      <c r="AA42" s="24"/>
      <c r="AB42" s="55">
        <v>5.7</v>
      </c>
      <c r="AC42" s="55">
        <v>10.8</v>
      </c>
      <c r="AD42" s="24"/>
      <c r="AE42" s="55">
        <v>3.8</v>
      </c>
      <c r="AF42" s="55">
        <v>10.8</v>
      </c>
      <c r="AG42" s="24"/>
      <c r="AH42" s="55">
        <v>4.4000000000000004</v>
      </c>
      <c r="AI42" s="55">
        <v>10.8</v>
      </c>
      <c r="AJ42" s="24"/>
      <c r="AK42" s="55">
        <v>6</v>
      </c>
      <c r="AL42" s="55">
        <v>10.8</v>
      </c>
      <c r="AR42" s="23"/>
      <c r="BA42" s="24"/>
      <c r="BB42" s="24"/>
    </row>
    <row r="43" spans="1:61" x14ac:dyDescent="0.15">
      <c r="A43" s="54">
        <v>4</v>
      </c>
      <c r="B43" s="55">
        <v>8.3999999999999986</v>
      </c>
      <c r="C43" s="23"/>
      <c r="D43" s="54">
        <v>1</v>
      </c>
      <c r="E43" s="55">
        <v>8.3999999999999986</v>
      </c>
      <c r="F43" s="23"/>
      <c r="G43" s="54">
        <v>1</v>
      </c>
      <c r="H43" s="55">
        <v>8.3999999999999986</v>
      </c>
      <c r="I43" s="23"/>
      <c r="J43" s="54">
        <v>0</v>
      </c>
      <c r="K43" s="55">
        <v>8.3999999999999986</v>
      </c>
      <c r="L43" s="23"/>
      <c r="M43" s="55">
        <v>7</v>
      </c>
      <c r="N43" s="55">
        <v>8.3999999999999986</v>
      </c>
      <c r="O43" s="24"/>
      <c r="P43" s="56">
        <v>3.3</v>
      </c>
      <c r="Q43" s="55">
        <v>8.3999999999999986</v>
      </c>
      <c r="R43" s="25"/>
      <c r="S43" s="55">
        <v>2.6</v>
      </c>
      <c r="T43" s="55">
        <v>8.3999999999999986</v>
      </c>
      <c r="U43" s="24"/>
      <c r="V43" s="55">
        <v>4.2</v>
      </c>
      <c r="W43" s="55">
        <v>8.3999999999999986</v>
      </c>
      <c r="X43" s="24"/>
      <c r="Y43" s="55">
        <v>9</v>
      </c>
      <c r="Z43" s="55">
        <v>8.3999999999999986</v>
      </c>
      <c r="AA43" s="24"/>
      <c r="AB43" s="55">
        <v>4.3</v>
      </c>
      <c r="AC43" s="55">
        <v>8.3999999999999986</v>
      </c>
      <c r="AD43" s="24"/>
      <c r="AE43" s="55">
        <v>5.2</v>
      </c>
      <c r="AF43" s="55">
        <v>8.3999999999999986</v>
      </c>
      <c r="AG43" s="24"/>
      <c r="AH43" s="55">
        <v>3.7</v>
      </c>
      <c r="AI43" s="55">
        <v>8.3999999999999986</v>
      </c>
      <c r="AJ43" s="24"/>
      <c r="AK43" s="55">
        <v>5.5</v>
      </c>
      <c r="AL43" s="55">
        <v>8.3999999999999986</v>
      </c>
      <c r="AR43" s="23"/>
      <c r="BA43" s="24"/>
      <c r="BB43" s="24"/>
    </row>
    <row r="44" spans="1:61" x14ac:dyDescent="0.15">
      <c r="A44" s="54">
        <v>7</v>
      </c>
      <c r="B44" s="55">
        <v>10.350000000000001</v>
      </c>
      <c r="C44" s="23"/>
      <c r="D44" s="54">
        <v>1</v>
      </c>
      <c r="E44" s="55">
        <v>10.350000000000001</v>
      </c>
      <c r="F44" s="23"/>
      <c r="G44" s="54">
        <v>1</v>
      </c>
      <c r="H44" s="55">
        <v>10.350000000000001</v>
      </c>
      <c r="I44" s="23"/>
      <c r="J44" s="54">
        <v>0</v>
      </c>
      <c r="K44" s="55">
        <v>10.350000000000001</v>
      </c>
      <c r="L44" s="23"/>
      <c r="M44" s="55">
        <v>7.3</v>
      </c>
      <c r="N44" s="55">
        <v>10.350000000000001</v>
      </c>
      <c r="O44" s="24"/>
      <c r="P44" s="56">
        <v>3.6</v>
      </c>
      <c r="Q44" s="55">
        <v>10.350000000000001</v>
      </c>
      <c r="R44" s="25"/>
      <c r="S44" s="55">
        <v>3.6</v>
      </c>
      <c r="T44" s="55">
        <v>10.350000000000001</v>
      </c>
      <c r="U44" s="24"/>
      <c r="V44" s="55">
        <v>6.1</v>
      </c>
      <c r="W44" s="55">
        <v>10.350000000000001</v>
      </c>
      <c r="X44" s="24"/>
      <c r="Y44" s="55">
        <v>8</v>
      </c>
      <c r="Z44" s="55">
        <v>10.350000000000001</v>
      </c>
      <c r="AA44" s="24"/>
      <c r="AB44" s="55">
        <v>3.3</v>
      </c>
      <c r="AC44" s="55">
        <v>10.350000000000001</v>
      </c>
      <c r="AD44" s="24"/>
      <c r="AE44" s="55">
        <v>3.3</v>
      </c>
      <c r="AF44" s="55">
        <v>10.350000000000001</v>
      </c>
      <c r="AG44" s="24"/>
      <c r="AH44" s="55">
        <v>2.9</v>
      </c>
      <c r="AI44" s="55">
        <v>10.350000000000001</v>
      </c>
      <c r="AJ44" s="24"/>
      <c r="AK44" s="55">
        <v>4</v>
      </c>
      <c r="AL44" s="55">
        <v>10.350000000000001</v>
      </c>
      <c r="AR44" s="23"/>
      <c r="BA44" s="24"/>
      <c r="BB44" s="24"/>
    </row>
    <row r="45" spans="1:61" x14ac:dyDescent="0.15">
      <c r="A45" s="54">
        <v>15</v>
      </c>
      <c r="B45" s="55">
        <v>13.950000000000001</v>
      </c>
      <c r="C45" s="23"/>
      <c r="D45" s="54">
        <v>0</v>
      </c>
      <c r="E45" s="55">
        <v>13.950000000000001</v>
      </c>
      <c r="F45" s="23"/>
      <c r="G45" s="54">
        <v>0</v>
      </c>
      <c r="H45" s="55">
        <v>13.950000000000001</v>
      </c>
      <c r="I45" s="23"/>
      <c r="J45" s="54">
        <v>1</v>
      </c>
      <c r="K45" s="55">
        <v>13.950000000000001</v>
      </c>
      <c r="L45" s="23"/>
      <c r="M45" s="55">
        <v>9.6</v>
      </c>
      <c r="N45" s="55">
        <v>13.950000000000001</v>
      </c>
      <c r="O45" s="24"/>
      <c r="P45" s="56">
        <v>5.6</v>
      </c>
      <c r="Q45" s="55">
        <v>13.950000000000001</v>
      </c>
      <c r="R45" s="25"/>
      <c r="S45" s="55">
        <v>4.8</v>
      </c>
      <c r="T45" s="55">
        <v>13.950000000000001</v>
      </c>
      <c r="U45" s="24"/>
      <c r="V45" s="55">
        <v>5.5</v>
      </c>
      <c r="W45" s="55">
        <v>13.950000000000001</v>
      </c>
      <c r="X45" s="24"/>
      <c r="Y45" s="55">
        <v>7.7</v>
      </c>
      <c r="Z45" s="55">
        <v>13.950000000000001</v>
      </c>
      <c r="AA45" s="24"/>
      <c r="AB45" s="55">
        <v>4.4000000000000004</v>
      </c>
      <c r="AC45" s="55">
        <v>13.950000000000001</v>
      </c>
      <c r="AD45" s="24"/>
      <c r="AE45" s="55">
        <v>4.5999999999999996</v>
      </c>
      <c r="AF45" s="55">
        <v>13.950000000000001</v>
      </c>
      <c r="AG45" s="24"/>
      <c r="AH45" s="55">
        <v>4.9000000000000004</v>
      </c>
      <c r="AI45" s="55">
        <v>13.950000000000001</v>
      </c>
      <c r="AJ45" s="24"/>
      <c r="AK45" s="55">
        <v>6.5</v>
      </c>
      <c r="AL45" s="55">
        <v>13.950000000000001</v>
      </c>
      <c r="AR45" s="23"/>
      <c r="BA45" s="24"/>
      <c r="BB45" s="24"/>
    </row>
    <row r="46" spans="1:61" x14ac:dyDescent="0.15">
      <c r="A46" s="54">
        <v>8</v>
      </c>
      <c r="B46" s="55">
        <v>11.100000000000001</v>
      </c>
      <c r="C46" s="23"/>
      <c r="D46" s="54">
        <v>1</v>
      </c>
      <c r="E46" s="55">
        <v>11.100000000000001</v>
      </c>
      <c r="F46" s="23"/>
      <c r="G46" s="54">
        <v>0</v>
      </c>
      <c r="H46" s="55">
        <v>11.100000000000001</v>
      </c>
      <c r="I46" s="23"/>
      <c r="J46" s="54">
        <v>1</v>
      </c>
      <c r="K46" s="55">
        <v>11.100000000000001</v>
      </c>
      <c r="L46" s="23"/>
      <c r="M46" s="55">
        <v>9.1</v>
      </c>
      <c r="N46" s="55">
        <v>11.100000000000001</v>
      </c>
      <c r="O46" s="24"/>
      <c r="P46" s="56">
        <v>3.6</v>
      </c>
      <c r="Q46" s="55">
        <v>11.100000000000001</v>
      </c>
      <c r="R46" s="25"/>
      <c r="S46" s="55">
        <v>4.2</v>
      </c>
      <c r="T46" s="55">
        <v>11.100000000000001</v>
      </c>
      <c r="U46" s="24"/>
      <c r="V46" s="55">
        <v>4.5999999999999996</v>
      </c>
      <c r="W46" s="55">
        <v>11.100000000000001</v>
      </c>
      <c r="X46" s="24"/>
      <c r="Y46" s="55">
        <v>8.3000000000000007</v>
      </c>
      <c r="Z46" s="55">
        <v>11.100000000000001</v>
      </c>
      <c r="AA46" s="24"/>
      <c r="AB46" s="55">
        <v>4.5999999999999996</v>
      </c>
      <c r="AC46" s="55">
        <v>11.100000000000001</v>
      </c>
      <c r="AD46" s="24"/>
      <c r="AE46" s="55">
        <v>4.3</v>
      </c>
      <c r="AF46" s="55">
        <v>11.100000000000001</v>
      </c>
      <c r="AG46" s="24"/>
      <c r="AH46" s="55">
        <v>3.9</v>
      </c>
      <c r="AI46" s="55">
        <v>11.100000000000001</v>
      </c>
      <c r="AJ46" s="24"/>
      <c r="AK46" s="55">
        <v>5.4</v>
      </c>
      <c r="AL46" s="55">
        <v>11.100000000000001</v>
      </c>
      <c r="AR46" s="23"/>
      <c r="BA46" s="24"/>
      <c r="BB46" s="24"/>
    </row>
    <row r="47" spans="1:61" x14ac:dyDescent="0.15">
      <c r="A47" s="54">
        <v>10</v>
      </c>
      <c r="B47" s="55">
        <v>13.5</v>
      </c>
      <c r="C47" s="23"/>
      <c r="D47" s="54">
        <v>1</v>
      </c>
      <c r="E47" s="55">
        <v>13.5</v>
      </c>
      <c r="F47" s="23"/>
      <c r="G47" s="54">
        <v>1</v>
      </c>
      <c r="H47" s="55">
        <v>13.5</v>
      </c>
      <c r="I47" s="23"/>
      <c r="J47" s="54">
        <v>0</v>
      </c>
      <c r="K47" s="55">
        <v>13.5</v>
      </c>
      <c r="L47" s="23"/>
      <c r="M47" s="55">
        <v>8</v>
      </c>
      <c r="N47" s="55">
        <v>13.5</v>
      </c>
      <c r="O47" s="24"/>
      <c r="P47" s="56">
        <v>4.8</v>
      </c>
      <c r="Q47" s="55">
        <v>13.5</v>
      </c>
      <c r="R47" s="25"/>
      <c r="S47" s="55">
        <v>5.5</v>
      </c>
      <c r="T47" s="55">
        <v>13.5</v>
      </c>
      <c r="U47" s="24"/>
      <c r="V47" s="55">
        <v>4.7</v>
      </c>
      <c r="W47" s="55">
        <v>13.5</v>
      </c>
      <c r="X47" s="24"/>
      <c r="Y47" s="55">
        <v>8.6999999999999993</v>
      </c>
      <c r="Z47" s="55">
        <v>13.5</v>
      </c>
      <c r="AA47" s="24"/>
      <c r="AB47" s="55">
        <v>4.7</v>
      </c>
      <c r="AC47" s="55">
        <v>13.5</v>
      </c>
      <c r="AD47" s="24"/>
      <c r="AE47" s="55">
        <v>6.6</v>
      </c>
      <c r="AF47" s="55">
        <v>13.5</v>
      </c>
      <c r="AG47" s="24"/>
      <c r="AH47" s="55">
        <v>4.2</v>
      </c>
      <c r="AI47" s="55">
        <v>13.5</v>
      </c>
      <c r="AJ47" s="24"/>
      <c r="AK47" s="55">
        <v>5.7</v>
      </c>
      <c r="AL47" s="55">
        <v>13.5</v>
      </c>
      <c r="AR47" s="23"/>
      <c r="BA47" s="24"/>
      <c r="BB47" s="24"/>
    </row>
    <row r="48" spans="1:61" x14ac:dyDescent="0.15">
      <c r="A48" s="54">
        <v>3</v>
      </c>
      <c r="B48" s="55">
        <v>10.5</v>
      </c>
      <c r="C48" s="23"/>
      <c r="D48" s="54">
        <v>0</v>
      </c>
      <c r="E48" s="55">
        <v>10.5</v>
      </c>
      <c r="F48" s="23"/>
      <c r="G48" s="54">
        <v>1</v>
      </c>
      <c r="H48" s="55">
        <v>10.5</v>
      </c>
      <c r="I48" s="23"/>
      <c r="J48" s="54">
        <v>0</v>
      </c>
      <c r="K48" s="55">
        <v>10.5</v>
      </c>
      <c r="L48" s="23"/>
      <c r="M48" s="55">
        <v>6.4</v>
      </c>
      <c r="N48" s="55">
        <v>10.5</v>
      </c>
      <c r="O48" s="24"/>
      <c r="P48" s="56">
        <v>3.6</v>
      </c>
      <c r="Q48" s="55">
        <v>10.5</v>
      </c>
      <c r="R48" s="25"/>
      <c r="S48" s="55">
        <v>4</v>
      </c>
      <c r="T48" s="55">
        <v>10.5</v>
      </c>
      <c r="U48" s="24"/>
      <c r="V48" s="55">
        <v>5.3</v>
      </c>
      <c r="W48" s="55">
        <v>10.5</v>
      </c>
      <c r="X48" s="24"/>
      <c r="Y48" s="55">
        <v>7.1</v>
      </c>
      <c r="Z48" s="55">
        <v>10.5</v>
      </c>
      <c r="AA48" s="24"/>
      <c r="AB48" s="55">
        <v>5.6</v>
      </c>
      <c r="AC48" s="55">
        <v>10.5</v>
      </c>
      <c r="AD48" s="24"/>
      <c r="AE48" s="55">
        <v>6.6</v>
      </c>
      <c r="AF48" s="55">
        <v>10.5</v>
      </c>
      <c r="AG48" s="24"/>
      <c r="AH48" s="55">
        <v>3.9</v>
      </c>
      <c r="AI48" s="55">
        <v>10.5</v>
      </c>
      <c r="AJ48" s="24"/>
      <c r="AK48" s="55">
        <v>6.1</v>
      </c>
      <c r="AL48" s="55">
        <v>10.5</v>
      </c>
      <c r="AR48" s="23"/>
      <c r="BA48" s="24"/>
      <c r="BB48" s="24"/>
    </row>
    <row r="49" spans="1:54" x14ac:dyDescent="0.15">
      <c r="A49" s="54">
        <v>8</v>
      </c>
      <c r="B49" s="55">
        <v>9.3000000000000007</v>
      </c>
      <c r="C49" s="23"/>
      <c r="D49" s="54">
        <v>1</v>
      </c>
      <c r="E49" s="55">
        <v>9.3000000000000007</v>
      </c>
      <c r="F49" s="23"/>
      <c r="G49" s="54">
        <v>1</v>
      </c>
      <c r="H49" s="55">
        <v>9.3000000000000007</v>
      </c>
      <c r="I49" s="23"/>
      <c r="J49" s="54">
        <v>0</v>
      </c>
      <c r="K49" s="55">
        <v>9.3000000000000007</v>
      </c>
      <c r="L49" s="23"/>
      <c r="M49" s="55">
        <v>7</v>
      </c>
      <c r="N49" s="55">
        <v>9.3000000000000007</v>
      </c>
      <c r="O49" s="24"/>
      <c r="P49" s="56">
        <v>3.3</v>
      </c>
      <c r="Q49" s="55">
        <v>9.3000000000000007</v>
      </c>
      <c r="R49" s="25"/>
      <c r="S49" s="55">
        <v>4</v>
      </c>
      <c r="T49" s="55">
        <v>9.3000000000000007</v>
      </c>
      <c r="U49" s="24"/>
      <c r="V49" s="55">
        <v>4.2</v>
      </c>
      <c r="W49" s="55">
        <v>9.3000000000000007</v>
      </c>
      <c r="X49" s="24"/>
      <c r="Y49" s="55">
        <v>9</v>
      </c>
      <c r="Z49" s="55">
        <v>9.3000000000000007</v>
      </c>
      <c r="AA49" s="24"/>
      <c r="AB49" s="55">
        <v>3.3</v>
      </c>
      <c r="AC49" s="55">
        <v>9.3000000000000007</v>
      </c>
      <c r="AD49" s="24"/>
      <c r="AE49" s="55">
        <v>5.2</v>
      </c>
      <c r="AF49" s="55">
        <v>9.3000000000000007</v>
      </c>
      <c r="AG49" s="24"/>
      <c r="AH49" s="55">
        <v>3.7</v>
      </c>
      <c r="AI49" s="55">
        <v>9.3000000000000007</v>
      </c>
      <c r="AJ49" s="24"/>
      <c r="AK49" s="55">
        <v>5.6</v>
      </c>
      <c r="AL49" s="55">
        <v>9.3000000000000007</v>
      </c>
      <c r="AR49" s="23"/>
      <c r="BA49" s="24"/>
      <c r="BB49" s="24"/>
    </row>
    <row r="50" spans="1:54" x14ac:dyDescent="0.15">
      <c r="A50" s="54">
        <v>7</v>
      </c>
      <c r="B50" s="55">
        <v>13.350000000000001</v>
      </c>
      <c r="C50" s="23"/>
      <c r="D50" s="54">
        <v>0</v>
      </c>
      <c r="E50" s="55">
        <v>13.350000000000001</v>
      </c>
      <c r="F50" s="23"/>
      <c r="G50" s="54">
        <v>0</v>
      </c>
      <c r="H50" s="55">
        <v>13.350000000000001</v>
      </c>
      <c r="I50" s="23"/>
      <c r="J50" s="54">
        <v>0</v>
      </c>
      <c r="K50" s="55">
        <v>13.350000000000001</v>
      </c>
      <c r="L50" s="23"/>
      <c r="M50" s="55">
        <v>9.9</v>
      </c>
      <c r="N50" s="55">
        <v>13.350000000000001</v>
      </c>
      <c r="O50" s="24"/>
      <c r="P50" s="56">
        <v>4.5</v>
      </c>
      <c r="Q50" s="55">
        <v>13.350000000000001</v>
      </c>
      <c r="R50" s="25"/>
      <c r="S50" s="55">
        <v>5.4</v>
      </c>
      <c r="T50" s="55">
        <v>13.350000000000001</v>
      </c>
      <c r="U50" s="24"/>
      <c r="V50" s="55">
        <v>4.8</v>
      </c>
      <c r="W50" s="55">
        <v>13.350000000000001</v>
      </c>
      <c r="X50" s="24"/>
      <c r="Y50" s="55">
        <v>4.9000000000000004</v>
      </c>
      <c r="Z50" s="55">
        <v>13.350000000000001</v>
      </c>
      <c r="AA50" s="24"/>
      <c r="AB50" s="55">
        <v>3.1</v>
      </c>
      <c r="AC50" s="55">
        <v>13.350000000000001</v>
      </c>
      <c r="AD50" s="24"/>
      <c r="AE50" s="55">
        <v>4.3</v>
      </c>
      <c r="AF50" s="55">
        <v>13.350000000000001</v>
      </c>
      <c r="AG50" s="24"/>
      <c r="AH50" s="55">
        <v>3.8</v>
      </c>
      <c r="AI50" s="55">
        <v>13.350000000000001</v>
      </c>
      <c r="AJ50" s="24"/>
      <c r="AK50" s="55">
        <v>5</v>
      </c>
      <c r="AL50" s="55">
        <v>13.350000000000001</v>
      </c>
      <c r="AR50" s="23"/>
      <c r="BA50" s="24"/>
      <c r="BB50" s="24"/>
    </row>
    <row r="51" spans="1:54" x14ac:dyDescent="0.15">
      <c r="A51" s="54">
        <v>2</v>
      </c>
      <c r="B51" s="55">
        <v>6.4499999999999993</v>
      </c>
      <c r="C51" s="23"/>
      <c r="D51" s="54">
        <v>1</v>
      </c>
      <c r="E51" s="55">
        <v>6.4499999999999993</v>
      </c>
      <c r="F51" s="23"/>
      <c r="G51" s="54">
        <v>1</v>
      </c>
      <c r="H51" s="55">
        <v>6.4499999999999993</v>
      </c>
      <c r="I51" s="23"/>
      <c r="J51" s="54">
        <v>0</v>
      </c>
      <c r="K51" s="55">
        <v>6.4499999999999993</v>
      </c>
      <c r="L51" s="23"/>
      <c r="M51" s="55">
        <v>6.5</v>
      </c>
      <c r="N51" s="55">
        <v>6.4499999999999993</v>
      </c>
      <c r="O51" s="24"/>
      <c r="P51" s="56">
        <v>2.8</v>
      </c>
      <c r="Q51" s="55">
        <v>6.4499999999999993</v>
      </c>
      <c r="R51" s="25"/>
      <c r="S51" s="55">
        <v>2.5</v>
      </c>
      <c r="T51" s="55">
        <v>6.4499999999999993</v>
      </c>
      <c r="U51" s="24"/>
      <c r="V51" s="55">
        <v>3.7</v>
      </c>
      <c r="W51" s="55">
        <v>6.4499999999999993</v>
      </c>
      <c r="X51" s="24"/>
      <c r="Y51" s="55">
        <v>8.5</v>
      </c>
      <c r="Z51" s="55">
        <v>6.4499999999999993</v>
      </c>
      <c r="AA51" s="24"/>
      <c r="AB51" s="55">
        <v>4.3</v>
      </c>
      <c r="AC51" s="55">
        <v>6.4499999999999993</v>
      </c>
      <c r="AD51" s="24"/>
      <c r="AE51" s="55">
        <v>4.7</v>
      </c>
      <c r="AF51" s="55">
        <v>6.4499999999999993</v>
      </c>
      <c r="AG51" s="24"/>
      <c r="AH51" s="55">
        <v>3.3</v>
      </c>
      <c r="AI51" s="55">
        <v>6.4499999999999993</v>
      </c>
      <c r="AJ51" s="24"/>
      <c r="AK51" s="55">
        <v>3.3</v>
      </c>
      <c r="AL51" s="55">
        <v>6.4499999999999993</v>
      </c>
      <c r="AR51" s="23"/>
      <c r="BA51" s="24"/>
      <c r="BB51" s="24"/>
    </row>
    <row r="52" spans="1:54" x14ac:dyDescent="0.15">
      <c r="A52" s="54">
        <v>7</v>
      </c>
      <c r="B52" s="55">
        <v>12.899999999999999</v>
      </c>
      <c r="C52" s="23"/>
      <c r="D52" s="54">
        <v>0</v>
      </c>
      <c r="E52" s="55">
        <v>12.899999999999999</v>
      </c>
      <c r="F52" s="23"/>
      <c r="G52" s="54">
        <v>0</v>
      </c>
      <c r="H52" s="55">
        <v>12.899999999999999</v>
      </c>
      <c r="I52" s="23"/>
      <c r="J52" s="54">
        <v>1</v>
      </c>
      <c r="K52" s="55">
        <v>12.899999999999999</v>
      </c>
      <c r="L52" s="23"/>
      <c r="M52" s="55">
        <v>9.3000000000000007</v>
      </c>
      <c r="N52" s="55">
        <v>12.899999999999999</v>
      </c>
      <c r="O52" s="24"/>
      <c r="P52" s="56">
        <v>3.9</v>
      </c>
      <c r="Q52" s="55">
        <v>12.899999999999999</v>
      </c>
      <c r="R52" s="25"/>
      <c r="S52" s="55">
        <v>2.6</v>
      </c>
      <c r="T52" s="55">
        <v>12.899999999999999</v>
      </c>
      <c r="U52" s="24"/>
      <c r="V52" s="55">
        <v>4.5</v>
      </c>
      <c r="W52" s="55">
        <v>12.899999999999999</v>
      </c>
      <c r="X52" s="24"/>
      <c r="Y52" s="55">
        <v>6.2</v>
      </c>
      <c r="Z52" s="55">
        <v>12.899999999999999</v>
      </c>
      <c r="AA52" s="24"/>
      <c r="AB52" s="55">
        <v>4</v>
      </c>
      <c r="AC52" s="55">
        <v>12.899999999999999</v>
      </c>
      <c r="AD52" s="24"/>
      <c r="AE52" s="55">
        <v>4.4000000000000004</v>
      </c>
      <c r="AF52" s="55">
        <v>12.899999999999999</v>
      </c>
      <c r="AG52" s="24"/>
      <c r="AH52" s="55">
        <v>4.5</v>
      </c>
      <c r="AI52" s="55">
        <v>12.899999999999999</v>
      </c>
      <c r="AJ52" s="24"/>
      <c r="AK52" s="55">
        <v>5.8</v>
      </c>
      <c r="AL52" s="55">
        <v>12.899999999999999</v>
      </c>
      <c r="AR52" s="23"/>
      <c r="BA52" s="24"/>
      <c r="BB52" s="24"/>
    </row>
    <row r="53" spans="1:54" x14ac:dyDescent="0.15">
      <c r="A53" s="54">
        <v>2</v>
      </c>
      <c r="B53" s="55">
        <v>9.3000000000000007</v>
      </c>
      <c r="C53" s="23"/>
      <c r="D53" s="54">
        <v>0</v>
      </c>
      <c r="E53" s="55">
        <v>9.3000000000000007</v>
      </c>
      <c r="F53" s="23"/>
      <c r="G53" s="54">
        <v>1</v>
      </c>
      <c r="H53" s="55">
        <v>9.3000000000000007</v>
      </c>
      <c r="I53" s="23"/>
      <c r="J53" s="54">
        <v>0</v>
      </c>
      <c r="K53" s="55">
        <v>9.3000000000000007</v>
      </c>
      <c r="L53" s="23"/>
      <c r="M53" s="55">
        <v>8.1</v>
      </c>
      <c r="N53" s="55">
        <v>9.3000000000000007</v>
      </c>
      <c r="O53" s="24"/>
      <c r="P53" s="56">
        <v>2.5</v>
      </c>
      <c r="Q53" s="55">
        <v>9.3000000000000007</v>
      </c>
      <c r="R53" s="25"/>
      <c r="S53" s="55">
        <v>2.2999999999999998</v>
      </c>
      <c r="T53" s="55">
        <v>9.3000000000000007</v>
      </c>
      <c r="U53" s="24"/>
      <c r="V53" s="55">
        <v>3.8</v>
      </c>
      <c r="W53" s="55">
        <v>9.3000000000000007</v>
      </c>
      <c r="X53" s="24"/>
      <c r="Y53" s="55">
        <v>6.6</v>
      </c>
      <c r="Z53" s="55">
        <v>9.3000000000000007</v>
      </c>
      <c r="AA53" s="24"/>
      <c r="AB53" s="55">
        <v>3</v>
      </c>
      <c r="AC53" s="55">
        <v>9.3000000000000007</v>
      </c>
      <c r="AD53" s="24"/>
      <c r="AE53" s="55">
        <v>3.5</v>
      </c>
      <c r="AF53" s="55">
        <v>9.3000000000000007</v>
      </c>
      <c r="AG53" s="24"/>
      <c r="AH53" s="55">
        <v>3</v>
      </c>
      <c r="AI53" s="55">
        <v>9.3000000000000007</v>
      </c>
      <c r="AJ53" s="24"/>
      <c r="AK53" s="55">
        <v>4.5</v>
      </c>
      <c r="AL53" s="55">
        <v>9.3000000000000007</v>
      </c>
      <c r="AR53" s="23"/>
      <c r="BA53" s="24"/>
      <c r="BB53" s="24"/>
    </row>
    <row r="54" spans="1:54" x14ac:dyDescent="0.15">
      <c r="A54" s="54">
        <v>11</v>
      </c>
      <c r="B54" s="55">
        <v>12.149999999999999</v>
      </c>
      <c r="C54" s="23"/>
      <c r="D54" s="54">
        <v>0</v>
      </c>
      <c r="E54" s="55">
        <v>12.149999999999999</v>
      </c>
      <c r="F54" s="23"/>
      <c r="G54" s="54">
        <v>1</v>
      </c>
      <c r="H54" s="55">
        <v>12.149999999999999</v>
      </c>
      <c r="I54" s="23"/>
      <c r="J54" s="54">
        <v>0</v>
      </c>
      <c r="K54" s="55">
        <v>12.149999999999999</v>
      </c>
      <c r="L54" s="23"/>
      <c r="M54" s="55">
        <v>7.7</v>
      </c>
      <c r="N54" s="55">
        <v>12.149999999999999</v>
      </c>
      <c r="O54" s="24"/>
      <c r="P54" s="56">
        <v>3.7</v>
      </c>
      <c r="Q54" s="55">
        <v>12.149999999999999</v>
      </c>
      <c r="R54" s="25"/>
      <c r="S54" s="55">
        <v>2.4</v>
      </c>
      <c r="T54" s="55">
        <v>12.149999999999999</v>
      </c>
      <c r="U54" s="24"/>
      <c r="V54" s="55">
        <v>3.4</v>
      </c>
      <c r="W54" s="55">
        <v>12.149999999999999</v>
      </c>
      <c r="X54" s="24"/>
      <c r="Y54" s="55">
        <v>6.2</v>
      </c>
      <c r="Z54" s="55">
        <v>12.149999999999999</v>
      </c>
      <c r="AA54" s="24"/>
      <c r="AB54" s="55">
        <v>3.3</v>
      </c>
      <c r="AC54" s="55">
        <v>12.149999999999999</v>
      </c>
      <c r="AD54" s="24"/>
      <c r="AE54" s="55">
        <v>3.1</v>
      </c>
      <c r="AF54" s="55">
        <v>12.149999999999999</v>
      </c>
      <c r="AG54" s="24"/>
      <c r="AH54" s="55">
        <v>2.6</v>
      </c>
      <c r="AI54" s="55">
        <v>12.149999999999999</v>
      </c>
      <c r="AJ54" s="24"/>
      <c r="AK54" s="55">
        <v>4.5</v>
      </c>
      <c r="AL54" s="55">
        <v>12.149999999999999</v>
      </c>
      <c r="AR54" s="23"/>
      <c r="BA54" s="24"/>
      <c r="BB54" s="24"/>
    </row>
    <row r="55" spans="1:54" x14ac:dyDescent="0.15">
      <c r="A55" s="54">
        <v>9</v>
      </c>
      <c r="B55" s="55">
        <v>13.5</v>
      </c>
      <c r="C55" s="23"/>
      <c r="D55" s="54">
        <v>0</v>
      </c>
      <c r="E55" s="55">
        <v>13.5</v>
      </c>
      <c r="F55" s="23"/>
      <c r="G55" s="54">
        <v>0</v>
      </c>
      <c r="H55" s="55">
        <v>13.5</v>
      </c>
      <c r="I55" s="23"/>
      <c r="J55" s="54">
        <v>1</v>
      </c>
      <c r="K55" s="55">
        <v>13.5</v>
      </c>
      <c r="L55" s="23"/>
      <c r="M55" s="55">
        <v>9</v>
      </c>
      <c r="N55" s="55">
        <v>13.5</v>
      </c>
      <c r="O55" s="24"/>
      <c r="P55" s="56">
        <v>4.9000000000000004</v>
      </c>
      <c r="Q55" s="55">
        <v>13.5</v>
      </c>
      <c r="R55" s="25"/>
      <c r="S55" s="55">
        <v>2.2000000000000002</v>
      </c>
      <c r="T55" s="55">
        <v>13.5</v>
      </c>
      <c r="U55" s="24"/>
      <c r="V55" s="55">
        <v>4.5</v>
      </c>
      <c r="W55" s="55">
        <v>13.5</v>
      </c>
      <c r="X55" s="24"/>
      <c r="Y55" s="55">
        <v>6.8</v>
      </c>
      <c r="Z55" s="55">
        <v>13.5</v>
      </c>
      <c r="AA55" s="24"/>
      <c r="AB55" s="55">
        <v>4.5</v>
      </c>
      <c r="AC55" s="55">
        <v>13.5</v>
      </c>
      <c r="AD55" s="24"/>
      <c r="AE55" s="55">
        <v>3.5</v>
      </c>
      <c r="AF55" s="55">
        <v>13.5</v>
      </c>
      <c r="AG55" s="24"/>
      <c r="AH55" s="55">
        <v>3.5</v>
      </c>
      <c r="AI55" s="55">
        <v>13.5</v>
      </c>
      <c r="AJ55" s="24"/>
      <c r="AK55" s="55">
        <v>6.9</v>
      </c>
      <c r="AL55" s="55">
        <v>13.5</v>
      </c>
      <c r="AR55" s="23"/>
      <c r="BA55" s="24"/>
      <c r="BB55" s="24"/>
    </row>
    <row r="56" spans="1:54" x14ac:dyDescent="0.15">
      <c r="A56" s="54">
        <v>12</v>
      </c>
      <c r="B56" s="55">
        <v>10.050000000000001</v>
      </c>
      <c r="C56" s="23"/>
      <c r="D56" s="54">
        <v>0</v>
      </c>
      <c r="E56" s="55">
        <v>10.050000000000001</v>
      </c>
      <c r="F56" s="23"/>
      <c r="G56" s="54">
        <v>0</v>
      </c>
      <c r="H56" s="55">
        <v>10.050000000000001</v>
      </c>
      <c r="I56" s="23"/>
      <c r="J56" s="54">
        <v>1</v>
      </c>
      <c r="K56" s="55">
        <v>10.050000000000001</v>
      </c>
      <c r="L56" s="23"/>
      <c r="M56" s="55">
        <v>8.6</v>
      </c>
      <c r="N56" s="55">
        <v>10.050000000000001</v>
      </c>
      <c r="O56" s="24"/>
      <c r="P56" s="56">
        <v>2.9</v>
      </c>
      <c r="Q56" s="55">
        <v>10.050000000000001</v>
      </c>
      <c r="R56" s="25"/>
      <c r="S56" s="55">
        <v>2.8</v>
      </c>
      <c r="T56" s="55">
        <v>10.050000000000001</v>
      </c>
      <c r="U56" s="24"/>
      <c r="V56" s="55">
        <v>4</v>
      </c>
      <c r="W56" s="55">
        <v>10.050000000000001</v>
      </c>
      <c r="X56" s="24"/>
      <c r="Y56" s="55">
        <v>6.3</v>
      </c>
      <c r="Z56" s="55">
        <v>10.050000000000001</v>
      </c>
      <c r="AA56" s="24"/>
      <c r="AB56" s="55">
        <v>4</v>
      </c>
      <c r="AC56" s="55">
        <v>10.050000000000001</v>
      </c>
      <c r="AD56" s="24"/>
      <c r="AE56" s="55">
        <v>3</v>
      </c>
      <c r="AF56" s="55">
        <v>10.050000000000001</v>
      </c>
      <c r="AG56" s="24"/>
      <c r="AH56" s="55">
        <v>3</v>
      </c>
      <c r="AI56" s="55">
        <v>10.050000000000001</v>
      </c>
      <c r="AJ56" s="24"/>
      <c r="AK56" s="55">
        <v>4</v>
      </c>
      <c r="AL56" s="55">
        <v>10.050000000000001</v>
      </c>
      <c r="AR56" s="23"/>
      <c r="BA56" s="24"/>
      <c r="BB56" s="24"/>
    </row>
    <row r="57" spans="1:54" x14ac:dyDescent="0.15">
      <c r="A57" s="54">
        <v>9</v>
      </c>
      <c r="B57" s="55">
        <v>8.6999999999999993</v>
      </c>
      <c r="C57" s="23"/>
      <c r="D57" s="54">
        <v>0</v>
      </c>
      <c r="E57" s="55">
        <v>8.6999999999999993</v>
      </c>
      <c r="F57" s="23"/>
      <c r="G57" s="54">
        <v>1</v>
      </c>
      <c r="H57" s="55">
        <v>8.6999999999999993</v>
      </c>
      <c r="I57" s="23"/>
      <c r="J57" s="54">
        <v>0</v>
      </c>
      <c r="K57" s="55">
        <v>8.6999999999999993</v>
      </c>
      <c r="L57" s="23"/>
      <c r="M57" s="55">
        <v>6.1</v>
      </c>
      <c r="N57" s="55">
        <v>8.6999999999999993</v>
      </c>
      <c r="O57" s="24"/>
      <c r="P57" s="56">
        <v>4.9000000000000004</v>
      </c>
      <c r="Q57" s="55">
        <v>8.6999999999999993</v>
      </c>
      <c r="R57" s="25"/>
      <c r="S57" s="55">
        <v>5.0999999999999996</v>
      </c>
      <c r="T57" s="55">
        <v>8.6999999999999993</v>
      </c>
      <c r="U57" s="24"/>
      <c r="V57" s="55">
        <v>6.4</v>
      </c>
      <c r="W57" s="55">
        <v>8.6999999999999993</v>
      </c>
      <c r="X57" s="24"/>
      <c r="Y57" s="55">
        <v>8.1999999999999993</v>
      </c>
      <c r="Z57" s="55">
        <v>8.6999999999999993</v>
      </c>
      <c r="AA57" s="24"/>
      <c r="AB57" s="55">
        <v>4.5</v>
      </c>
      <c r="AC57" s="55">
        <v>8.6999999999999993</v>
      </c>
      <c r="AD57" s="24"/>
      <c r="AE57" s="55">
        <v>4.9000000000000004</v>
      </c>
      <c r="AF57" s="55">
        <v>8.6999999999999993</v>
      </c>
      <c r="AG57" s="24"/>
      <c r="AH57" s="55">
        <v>3.2</v>
      </c>
      <c r="AI57" s="55">
        <v>8.6999999999999993</v>
      </c>
      <c r="AJ57" s="24"/>
      <c r="AK57" s="55">
        <v>4.8</v>
      </c>
      <c r="AL57" s="55">
        <v>8.6999999999999993</v>
      </c>
      <c r="AR57" s="23"/>
      <c r="BA57" s="24"/>
      <c r="BB57" s="24"/>
    </row>
    <row r="58" spans="1:54" x14ac:dyDescent="0.15">
      <c r="A58" s="54">
        <v>13</v>
      </c>
      <c r="B58" s="55">
        <v>11.100000000000001</v>
      </c>
      <c r="C58" s="23"/>
      <c r="D58" s="54">
        <v>1</v>
      </c>
      <c r="E58" s="55">
        <v>11.100000000000001</v>
      </c>
      <c r="F58" s="23"/>
      <c r="G58" s="54">
        <v>1</v>
      </c>
      <c r="H58" s="55">
        <v>11.100000000000001</v>
      </c>
      <c r="I58" s="23"/>
      <c r="J58" s="54">
        <v>0</v>
      </c>
      <c r="K58" s="55">
        <v>11.100000000000001</v>
      </c>
      <c r="L58" s="23"/>
      <c r="M58" s="55">
        <v>5.8</v>
      </c>
      <c r="N58" s="55">
        <v>11.100000000000001</v>
      </c>
      <c r="O58" s="24"/>
      <c r="P58" s="56">
        <v>3.6</v>
      </c>
      <c r="Q58" s="55">
        <v>11.100000000000001</v>
      </c>
      <c r="R58" s="25"/>
      <c r="S58" s="55">
        <v>5.0999999999999996</v>
      </c>
      <c r="T58" s="55">
        <v>11.100000000000001</v>
      </c>
      <c r="U58" s="24"/>
      <c r="V58" s="55">
        <v>5.8</v>
      </c>
      <c r="W58" s="55">
        <v>11.100000000000001</v>
      </c>
      <c r="X58" s="24"/>
      <c r="Y58" s="55">
        <v>9.3000000000000007</v>
      </c>
      <c r="Z58" s="55">
        <v>11.100000000000001</v>
      </c>
      <c r="AA58" s="24"/>
      <c r="AB58" s="55">
        <v>5.9</v>
      </c>
      <c r="AC58" s="55">
        <v>11.100000000000001</v>
      </c>
      <c r="AD58" s="24"/>
      <c r="AE58" s="55">
        <v>6.1</v>
      </c>
      <c r="AF58" s="55">
        <v>11.100000000000001</v>
      </c>
      <c r="AG58" s="24"/>
      <c r="AH58" s="55">
        <v>4.5999999999999996</v>
      </c>
      <c r="AI58" s="55">
        <v>11.100000000000001</v>
      </c>
      <c r="AJ58" s="24"/>
      <c r="AK58" s="55">
        <v>6.6</v>
      </c>
      <c r="AL58" s="55">
        <v>11.100000000000001</v>
      </c>
      <c r="AR58" s="23"/>
      <c r="BA58" s="24"/>
      <c r="BB58" s="24"/>
    </row>
    <row r="59" spans="1:54" x14ac:dyDescent="0.15">
      <c r="A59" s="54">
        <v>13</v>
      </c>
      <c r="B59" s="55">
        <v>11.25</v>
      </c>
      <c r="C59" s="23"/>
      <c r="D59" s="54">
        <v>1</v>
      </c>
      <c r="E59" s="55">
        <v>11.25</v>
      </c>
      <c r="F59" s="23"/>
      <c r="G59" s="54">
        <v>0</v>
      </c>
      <c r="H59" s="55">
        <v>11.25</v>
      </c>
      <c r="I59" s="23"/>
      <c r="J59" s="54">
        <v>0</v>
      </c>
      <c r="K59" s="55">
        <v>11.25</v>
      </c>
      <c r="L59" s="23"/>
      <c r="M59" s="55">
        <v>8.1999999999999993</v>
      </c>
      <c r="N59" s="55">
        <v>11.25</v>
      </c>
      <c r="O59" s="24"/>
      <c r="P59" s="56">
        <v>2.7</v>
      </c>
      <c r="Q59" s="55">
        <v>11.25</v>
      </c>
      <c r="R59" s="25"/>
      <c r="S59" s="55">
        <v>3.4</v>
      </c>
      <c r="T59" s="55">
        <v>11.25</v>
      </c>
      <c r="U59" s="24"/>
      <c r="V59" s="55">
        <v>3.1</v>
      </c>
      <c r="W59" s="55">
        <v>11.25</v>
      </c>
      <c r="X59" s="24"/>
      <c r="Y59" s="55">
        <v>5.3</v>
      </c>
      <c r="Z59" s="55">
        <v>11.25</v>
      </c>
      <c r="AA59" s="24"/>
      <c r="AB59" s="55">
        <v>3.9</v>
      </c>
      <c r="AC59" s="55">
        <v>11.25</v>
      </c>
      <c r="AD59" s="24"/>
      <c r="AE59" s="55">
        <v>4.3</v>
      </c>
      <c r="AF59" s="55">
        <v>11.25</v>
      </c>
      <c r="AG59" s="24"/>
      <c r="AH59" s="55">
        <v>4.9000000000000004</v>
      </c>
      <c r="AI59" s="55">
        <v>11.25</v>
      </c>
      <c r="AJ59" s="24"/>
      <c r="AK59" s="55">
        <v>7.2</v>
      </c>
      <c r="AL59" s="55">
        <v>11.25</v>
      </c>
      <c r="AR59" s="23"/>
      <c r="BA59" s="24"/>
      <c r="BB59" s="24"/>
    </row>
    <row r="60" spans="1:54" x14ac:dyDescent="0.15">
      <c r="A60" s="54">
        <v>14</v>
      </c>
      <c r="B60" s="55">
        <v>14.700000000000001</v>
      </c>
      <c r="C60" s="23"/>
      <c r="D60" s="54">
        <v>0</v>
      </c>
      <c r="E60" s="55">
        <v>14.700000000000001</v>
      </c>
      <c r="F60" s="23"/>
      <c r="G60" s="54">
        <v>1</v>
      </c>
      <c r="H60" s="55">
        <v>14.700000000000001</v>
      </c>
      <c r="I60" s="23"/>
      <c r="J60" s="54">
        <v>1</v>
      </c>
      <c r="K60" s="55">
        <v>14.700000000000001</v>
      </c>
      <c r="L60" s="23"/>
      <c r="M60" s="55">
        <v>9.9</v>
      </c>
      <c r="N60" s="55">
        <v>14.700000000000001</v>
      </c>
      <c r="O60" s="24"/>
      <c r="P60" s="56">
        <v>5.2</v>
      </c>
      <c r="Q60" s="55">
        <v>14.700000000000001</v>
      </c>
      <c r="R60" s="25"/>
      <c r="S60" s="55">
        <v>5.6</v>
      </c>
      <c r="T60" s="55">
        <v>14.700000000000001</v>
      </c>
      <c r="U60" s="24"/>
      <c r="V60" s="55">
        <v>6.7</v>
      </c>
      <c r="W60" s="55">
        <v>14.700000000000001</v>
      </c>
      <c r="X60" s="24"/>
      <c r="Y60" s="55">
        <v>6.8</v>
      </c>
      <c r="Z60" s="55">
        <v>14.700000000000001</v>
      </c>
      <c r="AA60" s="24"/>
      <c r="AB60" s="55">
        <v>4.0999999999999996</v>
      </c>
      <c r="AC60" s="55">
        <v>14.700000000000001</v>
      </c>
      <c r="AD60" s="24"/>
      <c r="AE60" s="55">
        <v>3.4</v>
      </c>
      <c r="AF60" s="55">
        <v>14.700000000000001</v>
      </c>
      <c r="AG60" s="24"/>
      <c r="AH60" s="55">
        <v>3.9</v>
      </c>
      <c r="AI60" s="55">
        <v>14.700000000000001</v>
      </c>
      <c r="AJ60" s="24"/>
      <c r="AK60" s="55">
        <v>7.6</v>
      </c>
      <c r="AL60" s="55">
        <v>14.700000000000001</v>
      </c>
      <c r="AR60" s="23"/>
      <c r="BA60" s="24"/>
      <c r="BB60" s="24"/>
    </row>
    <row r="61" spans="1:54" x14ac:dyDescent="0.15">
      <c r="A61" s="54">
        <v>10</v>
      </c>
      <c r="B61" s="55">
        <v>11.55</v>
      </c>
      <c r="C61" s="23"/>
      <c r="D61" s="54">
        <v>0</v>
      </c>
      <c r="E61" s="55">
        <v>11.55</v>
      </c>
      <c r="F61" s="23"/>
      <c r="G61" s="54">
        <v>1</v>
      </c>
      <c r="H61" s="55">
        <v>11.55</v>
      </c>
      <c r="I61" s="23"/>
      <c r="J61" s="54">
        <v>0</v>
      </c>
      <c r="K61" s="55">
        <v>11.55</v>
      </c>
      <c r="L61" s="23"/>
      <c r="M61" s="55">
        <v>7.7</v>
      </c>
      <c r="N61" s="55">
        <v>11.55</v>
      </c>
      <c r="O61" s="24"/>
      <c r="P61" s="56">
        <v>2.2000000000000002</v>
      </c>
      <c r="Q61" s="55">
        <v>11.55</v>
      </c>
      <c r="R61" s="25"/>
      <c r="S61" s="55">
        <v>2.4</v>
      </c>
      <c r="T61" s="55">
        <v>11.55</v>
      </c>
      <c r="U61" s="24"/>
      <c r="V61" s="55">
        <v>3.4</v>
      </c>
      <c r="W61" s="55">
        <v>11.55</v>
      </c>
      <c r="X61" s="24"/>
      <c r="Y61" s="55">
        <v>6.2</v>
      </c>
      <c r="Z61" s="55">
        <v>11.55</v>
      </c>
      <c r="AA61" s="24"/>
      <c r="AB61" s="55">
        <v>3.2</v>
      </c>
      <c r="AC61" s="55">
        <v>11.55</v>
      </c>
      <c r="AD61" s="24"/>
      <c r="AE61" s="55">
        <v>3.1</v>
      </c>
      <c r="AF61" s="55">
        <v>11.55</v>
      </c>
      <c r="AG61" s="24"/>
      <c r="AH61" s="55">
        <v>2.6</v>
      </c>
      <c r="AI61" s="55">
        <v>11.55</v>
      </c>
      <c r="AJ61" s="24"/>
      <c r="AK61" s="55">
        <v>3.4</v>
      </c>
      <c r="AL61" s="55">
        <v>11.55</v>
      </c>
      <c r="AR61" s="23"/>
      <c r="BA61" s="24"/>
      <c r="BB61" s="24"/>
    </row>
    <row r="62" spans="1:54" x14ac:dyDescent="0.15">
      <c r="A62" s="54">
        <v>4</v>
      </c>
      <c r="B62" s="55">
        <v>10.050000000000001</v>
      </c>
      <c r="C62" s="23"/>
      <c r="D62" s="54">
        <v>0</v>
      </c>
      <c r="E62" s="55">
        <v>10.050000000000001</v>
      </c>
      <c r="F62" s="23"/>
      <c r="G62" s="54">
        <v>0</v>
      </c>
      <c r="H62" s="55">
        <v>10.050000000000001</v>
      </c>
      <c r="I62" s="23"/>
      <c r="J62" s="54">
        <v>0</v>
      </c>
      <c r="K62" s="55">
        <v>10.050000000000001</v>
      </c>
      <c r="L62" s="23"/>
      <c r="M62" s="55">
        <v>8.3000000000000007</v>
      </c>
      <c r="N62" s="55">
        <v>10.050000000000001</v>
      </c>
      <c r="O62" s="24"/>
      <c r="P62" s="56">
        <v>2.8</v>
      </c>
      <c r="Q62" s="55">
        <v>10.050000000000001</v>
      </c>
      <c r="R62" s="25"/>
      <c r="S62" s="55">
        <v>3</v>
      </c>
      <c r="T62" s="55">
        <v>10.050000000000001</v>
      </c>
      <c r="U62" s="24"/>
      <c r="V62" s="55">
        <v>2.5</v>
      </c>
      <c r="W62" s="55">
        <v>10.050000000000001</v>
      </c>
      <c r="X62" s="24"/>
      <c r="Y62" s="55">
        <v>5.2</v>
      </c>
      <c r="Z62" s="55">
        <v>10.050000000000001</v>
      </c>
      <c r="AA62" s="24"/>
      <c r="AB62" s="55">
        <v>1.8</v>
      </c>
      <c r="AC62" s="55">
        <v>10.050000000000001</v>
      </c>
      <c r="AD62" s="24"/>
      <c r="AE62" s="55">
        <v>2.5</v>
      </c>
      <c r="AF62" s="55">
        <v>10.050000000000001</v>
      </c>
      <c r="AG62" s="24"/>
      <c r="AH62" s="55">
        <v>2.1</v>
      </c>
      <c r="AI62" s="55">
        <v>10.050000000000001</v>
      </c>
      <c r="AJ62" s="24"/>
      <c r="AK62" s="55">
        <v>3.1</v>
      </c>
      <c r="AL62" s="55">
        <v>10.050000000000001</v>
      </c>
      <c r="AR62" s="23"/>
      <c r="BA62" s="24"/>
      <c r="BB62" s="24"/>
    </row>
    <row r="63" spans="1:54" x14ac:dyDescent="0.15">
      <c r="A63" s="54">
        <v>8</v>
      </c>
      <c r="B63" s="55">
        <v>12</v>
      </c>
      <c r="C63" s="23"/>
      <c r="D63" s="54">
        <v>0</v>
      </c>
      <c r="E63" s="55">
        <v>12</v>
      </c>
      <c r="F63" s="23"/>
      <c r="G63" s="54">
        <v>1</v>
      </c>
      <c r="H63" s="55">
        <v>12</v>
      </c>
      <c r="I63" s="23"/>
      <c r="J63" s="54">
        <v>0</v>
      </c>
      <c r="K63" s="55">
        <v>12</v>
      </c>
      <c r="L63" s="23"/>
      <c r="M63" s="55">
        <v>8.9</v>
      </c>
      <c r="N63" s="55">
        <v>12</v>
      </c>
      <c r="O63" s="24"/>
      <c r="P63" s="56">
        <v>5.8</v>
      </c>
      <c r="Q63" s="55">
        <v>12</v>
      </c>
      <c r="R63" s="25"/>
      <c r="S63" s="55">
        <v>4.3</v>
      </c>
      <c r="T63" s="55">
        <v>12</v>
      </c>
      <c r="U63" s="24"/>
      <c r="V63" s="55">
        <v>6.9</v>
      </c>
      <c r="W63" s="55">
        <v>12</v>
      </c>
      <c r="X63" s="24"/>
      <c r="Y63" s="55">
        <v>8.1999999999999993</v>
      </c>
      <c r="Z63" s="55">
        <v>12</v>
      </c>
      <c r="AA63" s="24"/>
      <c r="AB63" s="55">
        <v>5</v>
      </c>
      <c r="AC63" s="55">
        <v>12</v>
      </c>
      <c r="AD63" s="24"/>
      <c r="AE63" s="55">
        <v>5.9</v>
      </c>
      <c r="AF63" s="55">
        <v>12</v>
      </c>
      <c r="AG63" s="24"/>
      <c r="AH63" s="55">
        <v>4.2</v>
      </c>
      <c r="AI63" s="55">
        <v>12</v>
      </c>
      <c r="AJ63" s="24"/>
      <c r="AK63" s="55">
        <v>5.7</v>
      </c>
      <c r="AL63" s="55">
        <v>12</v>
      </c>
      <c r="AR63" s="23"/>
      <c r="BA63" s="24"/>
      <c r="BB63" s="24"/>
    </row>
    <row r="64" spans="1:54" x14ac:dyDescent="0.15">
      <c r="A64" s="54">
        <v>13</v>
      </c>
      <c r="B64" s="55">
        <v>11.100000000000001</v>
      </c>
      <c r="C64" s="23"/>
      <c r="D64" s="54">
        <v>0</v>
      </c>
      <c r="E64" s="55">
        <v>11.100000000000001</v>
      </c>
      <c r="F64" s="23"/>
      <c r="G64" s="54">
        <v>1</v>
      </c>
      <c r="H64" s="55">
        <v>11.100000000000001</v>
      </c>
      <c r="I64" s="23"/>
      <c r="J64" s="54">
        <v>0</v>
      </c>
      <c r="K64" s="55">
        <v>11.100000000000001</v>
      </c>
      <c r="L64" s="23"/>
      <c r="M64" s="55">
        <v>6</v>
      </c>
      <c r="N64" s="55">
        <v>11.100000000000001</v>
      </c>
      <c r="O64" s="24"/>
      <c r="P64" s="56">
        <v>4.0999999999999996</v>
      </c>
      <c r="Q64" s="55">
        <v>11.100000000000001</v>
      </c>
      <c r="R64" s="25"/>
      <c r="S64" s="55">
        <v>4.8</v>
      </c>
      <c r="T64" s="55">
        <v>11.100000000000001</v>
      </c>
      <c r="U64" s="24"/>
      <c r="V64" s="55">
        <v>5.3</v>
      </c>
      <c r="W64" s="55">
        <v>11.100000000000001</v>
      </c>
      <c r="X64" s="24"/>
      <c r="Y64" s="55">
        <v>8</v>
      </c>
      <c r="Z64" s="55">
        <v>11.100000000000001</v>
      </c>
      <c r="AA64" s="24"/>
      <c r="AB64" s="55">
        <v>4.3</v>
      </c>
      <c r="AC64" s="55">
        <v>11.100000000000001</v>
      </c>
      <c r="AD64" s="24"/>
      <c r="AE64" s="55">
        <v>5.3</v>
      </c>
      <c r="AF64" s="55">
        <v>11.100000000000001</v>
      </c>
      <c r="AG64" s="24"/>
      <c r="AH64" s="55">
        <v>4</v>
      </c>
      <c r="AI64" s="55">
        <v>11.100000000000001</v>
      </c>
      <c r="AJ64" s="24"/>
      <c r="AK64" s="55">
        <v>5.8</v>
      </c>
      <c r="AL64" s="55">
        <v>11.100000000000001</v>
      </c>
      <c r="AR64" s="23"/>
      <c r="BA64" s="24"/>
      <c r="BB64" s="24"/>
    </row>
    <row r="65" spans="1:54" x14ac:dyDescent="0.15">
      <c r="A65" s="54">
        <v>11</v>
      </c>
      <c r="B65" s="55">
        <v>10.350000000000001</v>
      </c>
      <c r="C65" s="23"/>
      <c r="D65" s="54">
        <v>1</v>
      </c>
      <c r="E65" s="55">
        <v>10.350000000000001</v>
      </c>
      <c r="F65" s="23"/>
      <c r="G65" s="54">
        <v>1</v>
      </c>
      <c r="H65" s="55">
        <v>10.350000000000001</v>
      </c>
      <c r="I65" s="23"/>
      <c r="J65" s="54">
        <v>1</v>
      </c>
      <c r="K65" s="55">
        <v>10.350000000000001</v>
      </c>
      <c r="L65" s="23"/>
      <c r="M65" s="55">
        <v>7.7</v>
      </c>
      <c r="N65" s="55">
        <v>10.350000000000001</v>
      </c>
      <c r="O65" s="24"/>
      <c r="P65" s="56">
        <v>4.7</v>
      </c>
      <c r="Q65" s="55">
        <v>10.350000000000001</v>
      </c>
      <c r="R65" s="25"/>
      <c r="S65" s="55">
        <v>4.3</v>
      </c>
      <c r="T65" s="55">
        <v>10.350000000000001</v>
      </c>
      <c r="U65" s="24"/>
      <c r="V65" s="55">
        <v>7</v>
      </c>
      <c r="W65" s="55">
        <v>10.350000000000001</v>
      </c>
      <c r="X65" s="24"/>
      <c r="Y65" s="55">
        <v>7.7</v>
      </c>
      <c r="Z65" s="55">
        <v>10.350000000000001</v>
      </c>
      <c r="AA65" s="24"/>
      <c r="AB65" s="55">
        <v>5.0999999999999996</v>
      </c>
      <c r="AC65" s="55">
        <v>10.350000000000001</v>
      </c>
      <c r="AD65" s="24"/>
      <c r="AE65" s="55">
        <v>4.7</v>
      </c>
      <c r="AF65" s="55">
        <v>10.350000000000001</v>
      </c>
      <c r="AG65" s="24"/>
      <c r="AH65" s="55">
        <v>3.7</v>
      </c>
      <c r="AI65" s="55">
        <v>10.350000000000001</v>
      </c>
      <c r="AJ65" s="24"/>
      <c r="AK65" s="55">
        <v>5.4</v>
      </c>
      <c r="AL65" s="55">
        <v>10.350000000000001</v>
      </c>
      <c r="AR65" s="23"/>
      <c r="BA65" s="24"/>
      <c r="BB65" s="24"/>
    </row>
    <row r="66" spans="1:54" x14ac:dyDescent="0.15">
      <c r="A66" s="54">
        <v>10</v>
      </c>
      <c r="B66" s="55">
        <v>12.600000000000001</v>
      </c>
      <c r="C66" s="23"/>
      <c r="D66" s="54">
        <v>0</v>
      </c>
      <c r="E66" s="55">
        <v>12.600000000000001</v>
      </c>
      <c r="F66" s="23"/>
      <c r="G66" s="54">
        <v>1</v>
      </c>
      <c r="H66" s="55">
        <v>12.600000000000001</v>
      </c>
      <c r="I66" s="23"/>
      <c r="J66" s="54">
        <v>1</v>
      </c>
      <c r="K66" s="55">
        <v>12.600000000000001</v>
      </c>
      <c r="L66" s="23"/>
      <c r="M66" s="55">
        <v>8.5</v>
      </c>
      <c r="N66" s="55">
        <v>12.600000000000001</v>
      </c>
      <c r="O66" s="24"/>
      <c r="P66" s="56">
        <v>5.4</v>
      </c>
      <c r="Q66" s="55">
        <v>12.600000000000001</v>
      </c>
      <c r="R66" s="25"/>
      <c r="S66" s="55">
        <v>5</v>
      </c>
      <c r="T66" s="55">
        <v>12.600000000000001</v>
      </c>
      <c r="U66" s="24"/>
      <c r="V66" s="55">
        <v>6</v>
      </c>
      <c r="W66" s="55">
        <v>12.600000000000001</v>
      </c>
      <c r="X66" s="24"/>
      <c r="Y66" s="55">
        <v>6.8</v>
      </c>
      <c r="Z66" s="55">
        <v>12.600000000000001</v>
      </c>
      <c r="AA66" s="24"/>
      <c r="AB66" s="55">
        <v>4.4000000000000004</v>
      </c>
      <c r="AC66" s="55">
        <v>12.600000000000001</v>
      </c>
      <c r="AD66" s="24"/>
      <c r="AE66" s="55">
        <v>5.0999999999999996</v>
      </c>
      <c r="AF66" s="55">
        <v>12.600000000000001</v>
      </c>
      <c r="AG66" s="24"/>
      <c r="AH66" s="55">
        <v>3.7</v>
      </c>
      <c r="AI66" s="55">
        <v>12.600000000000001</v>
      </c>
      <c r="AJ66" s="24"/>
      <c r="AK66" s="55">
        <v>5.5</v>
      </c>
      <c r="AL66" s="55">
        <v>12.600000000000001</v>
      </c>
      <c r="AR66" s="23"/>
      <c r="BA66" s="24"/>
      <c r="BB66" s="24"/>
    </row>
    <row r="67" spans="1:54" x14ac:dyDescent="0.15">
      <c r="A67" s="54">
        <v>12</v>
      </c>
      <c r="B67" s="55">
        <v>12.600000000000001</v>
      </c>
      <c r="C67" s="23"/>
      <c r="D67" s="54">
        <v>0</v>
      </c>
      <c r="E67" s="55">
        <v>12.600000000000001</v>
      </c>
      <c r="F67" s="23"/>
      <c r="G67" s="54">
        <v>0</v>
      </c>
      <c r="H67" s="55">
        <v>12.600000000000001</v>
      </c>
      <c r="I67" s="23"/>
      <c r="J67" s="54">
        <v>1</v>
      </c>
      <c r="K67" s="55">
        <v>12.600000000000001</v>
      </c>
      <c r="L67" s="23"/>
      <c r="M67" s="55">
        <v>8.1999999999999993</v>
      </c>
      <c r="N67" s="55">
        <v>12.600000000000001</v>
      </c>
      <c r="O67" s="24"/>
      <c r="P67" s="56">
        <v>5.0999999999999996</v>
      </c>
      <c r="Q67" s="55">
        <v>12.600000000000001</v>
      </c>
      <c r="R67" s="25"/>
      <c r="S67" s="55">
        <v>4.7</v>
      </c>
      <c r="T67" s="55">
        <v>12.600000000000001</v>
      </c>
      <c r="U67" s="24"/>
      <c r="V67" s="55">
        <v>6</v>
      </c>
      <c r="W67" s="55">
        <v>12.600000000000001</v>
      </c>
      <c r="X67" s="24"/>
      <c r="Y67" s="55">
        <v>5.2</v>
      </c>
      <c r="Z67" s="55">
        <v>12.600000000000001</v>
      </c>
      <c r="AA67" s="24"/>
      <c r="AB67" s="55">
        <v>4.7</v>
      </c>
      <c r="AC67" s="55">
        <v>12.600000000000001</v>
      </c>
      <c r="AD67" s="24"/>
      <c r="AE67" s="55">
        <v>2.8</v>
      </c>
      <c r="AF67" s="55">
        <v>12.600000000000001</v>
      </c>
      <c r="AG67" s="24"/>
      <c r="AH67" s="55">
        <v>3</v>
      </c>
      <c r="AI67" s="55">
        <v>12.600000000000001</v>
      </c>
      <c r="AJ67" s="24"/>
      <c r="AK67" s="55">
        <v>4</v>
      </c>
      <c r="AL67" s="55">
        <v>12.600000000000001</v>
      </c>
      <c r="AR67" s="23"/>
      <c r="BA67" s="24"/>
      <c r="BB67" s="24"/>
    </row>
    <row r="68" spans="1:54" x14ac:dyDescent="0.15">
      <c r="A68" s="54">
        <v>7</v>
      </c>
      <c r="B68" s="55">
        <v>12.600000000000001</v>
      </c>
      <c r="C68" s="23"/>
      <c r="D68" s="54">
        <v>1</v>
      </c>
      <c r="E68" s="55">
        <v>12.600000000000001</v>
      </c>
      <c r="F68" s="23"/>
      <c r="G68" s="54">
        <v>0</v>
      </c>
      <c r="H68" s="55">
        <v>12.600000000000001</v>
      </c>
      <c r="I68" s="23"/>
      <c r="J68" s="54">
        <v>0</v>
      </c>
      <c r="K68" s="55">
        <v>12.600000000000001</v>
      </c>
      <c r="L68" s="23"/>
      <c r="M68" s="55">
        <v>9.4</v>
      </c>
      <c r="N68" s="55">
        <v>12.600000000000001</v>
      </c>
      <c r="O68" s="24"/>
      <c r="P68" s="56">
        <v>5.6</v>
      </c>
      <c r="Q68" s="55">
        <v>12.600000000000001</v>
      </c>
      <c r="R68" s="25"/>
      <c r="S68" s="55">
        <v>4.8</v>
      </c>
      <c r="T68" s="55">
        <v>12.600000000000001</v>
      </c>
      <c r="U68" s="24"/>
      <c r="V68" s="55">
        <v>4.7</v>
      </c>
      <c r="W68" s="55">
        <v>12.600000000000001</v>
      </c>
      <c r="X68" s="24"/>
      <c r="Y68" s="55">
        <v>7.6</v>
      </c>
      <c r="Z68" s="55">
        <v>12.600000000000001</v>
      </c>
      <c r="AA68" s="24"/>
      <c r="AB68" s="55">
        <v>4.7</v>
      </c>
      <c r="AC68" s="55">
        <v>12.600000000000001</v>
      </c>
      <c r="AD68" s="24"/>
      <c r="AE68" s="55">
        <v>3.7</v>
      </c>
      <c r="AF68" s="55">
        <v>12.600000000000001</v>
      </c>
      <c r="AG68" s="24"/>
      <c r="AH68" s="55">
        <v>4.4000000000000004</v>
      </c>
      <c r="AI68" s="55">
        <v>12.600000000000001</v>
      </c>
      <c r="AJ68" s="24"/>
      <c r="AK68" s="55">
        <v>6.4</v>
      </c>
      <c r="AL68" s="55">
        <v>12.600000000000001</v>
      </c>
      <c r="AR68" s="23"/>
      <c r="BA68" s="24"/>
      <c r="BB68" s="24"/>
    </row>
    <row r="69" spans="1:54" x14ac:dyDescent="0.15">
      <c r="A69" s="54">
        <v>4</v>
      </c>
      <c r="B69" s="55">
        <v>10.8</v>
      </c>
      <c r="C69" s="23"/>
      <c r="D69" s="54">
        <v>1</v>
      </c>
      <c r="E69" s="55">
        <v>10.8</v>
      </c>
      <c r="F69" s="23"/>
      <c r="G69" s="54">
        <v>1</v>
      </c>
      <c r="H69" s="55">
        <v>10.8</v>
      </c>
      <c r="I69" s="23"/>
      <c r="J69" s="54">
        <v>1</v>
      </c>
      <c r="K69" s="55">
        <v>10.8</v>
      </c>
      <c r="L69" s="23"/>
      <c r="M69" s="55">
        <v>5.7</v>
      </c>
      <c r="N69" s="55">
        <v>10.8</v>
      </c>
      <c r="O69" s="24"/>
      <c r="P69" s="56">
        <v>4</v>
      </c>
      <c r="Q69" s="55">
        <v>10.8</v>
      </c>
      <c r="R69" s="25"/>
      <c r="S69" s="55">
        <v>3.3</v>
      </c>
      <c r="T69" s="55">
        <v>10.8</v>
      </c>
      <c r="U69" s="24"/>
      <c r="V69" s="55">
        <v>5.0999999999999996</v>
      </c>
      <c r="W69" s="55">
        <v>10.8</v>
      </c>
      <c r="X69" s="24"/>
      <c r="Y69" s="55">
        <v>6.2</v>
      </c>
      <c r="Z69" s="55">
        <v>10.8</v>
      </c>
      <c r="AA69" s="24"/>
      <c r="AB69" s="55">
        <v>4.2</v>
      </c>
      <c r="AC69" s="55">
        <v>10.8</v>
      </c>
      <c r="AD69" s="24"/>
      <c r="AE69" s="55">
        <v>6.2</v>
      </c>
      <c r="AF69" s="55">
        <v>10.8</v>
      </c>
      <c r="AG69" s="24"/>
      <c r="AH69" s="55">
        <v>4.5</v>
      </c>
      <c r="AI69" s="55">
        <v>10.8</v>
      </c>
      <c r="AJ69" s="24"/>
      <c r="AK69" s="55">
        <v>6</v>
      </c>
      <c r="AL69" s="55">
        <v>10.8</v>
      </c>
      <c r="AR69" s="23"/>
      <c r="BA69" s="24"/>
      <c r="BB69" s="24"/>
    </row>
    <row r="70" spans="1:54" x14ac:dyDescent="0.15">
      <c r="A70" s="54">
        <v>2</v>
      </c>
      <c r="B70" s="55">
        <v>11.850000000000001</v>
      </c>
      <c r="C70" s="23"/>
      <c r="D70" s="54">
        <v>0</v>
      </c>
      <c r="E70" s="55">
        <v>11.850000000000001</v>
      </c>
      <c r="F70" s="23"/>
      <c r="G70" s="54">
        <v>0</v>
      </c>
      <c r="H70" s="55">
        <v>11.850000000000001</v>
      </c>
      <c r="I70" s="23"/>
      <c r="J70" s="54">
        <v>0</v>
      </c>
      <c r="K70" s="55">
        <v>11.850000000000001</v>
      </c>
      <c r="L70" s="23"/>
      <c r="M70" s="55">
        <v>9.6999999999999993</v>
      </c>
      <c r="N70" s="55">
        <v>11.850000000000001</v>
      </c>
      <c r="O70" s="24"/>
      <c r="P70" s="56">
        <v>4.3</v>
      </c>
      <c r="Q70" s="55">
        <v>11.850000000000001</v>
      </c>
      <c r="R70" s="25"/>
      <c r="S70" s="55">
        <v>3.7</v>
      </c>
      <c r="T70" s="55">
        <v>11.850000000000001</v>
      </c>
      <c r="U70" s="24"/>
      <c r="V70" s="55">
        <v>4.7</v>
      </c>
      <c r="W70" s="55">
        <v>11.850000000000001</v>
      </c>
      <c r="X70" s="24"/>
      <c r="Y70" s="55">
        <v>4.8</v>
      </c>
      <c r="Z70" s="55">
        <v>11.850000000000001</v>
      </c>
      <c r="AA70" s="24"/>
      <c r="AB70" s="55">
        <v>4</v>
      </c>
      <c r="AC70" s="55">
        <v>11.850000000000001</v>
      </c>
      <c r="AD70" s="24"/>
      <c r="AE70" s="55">
        <v>4.0999999999999996</v>
      </c>
      <c r="AF70" s="55">
        <v>11.850000000000001</v>
      </c>
      <c r="AG70" s="24"/>
      <c r="AH70" s="55">
        <v>3.6</v>
      </c>
      <c r="AI70" s="55">
        <v>11.850000000000001</v>
      </c>
      <c r="AJ70" s="24"/>
      <c r="AK70" s="55">
        <v>5.8</v>
      </c>
      <c r="AL70" s="55">
        <v>11.850000000000001</v>
      </c>
      <c r="AR70" s="23"/>
      <c r="BA70" s="24"/>
      <c r="BB70" s="24"/>
    </row>
    <row r="71" spans="1:54" x14ac:dyDescent="0.15">
      <c r="A71" s="54">
        <v>13</v>
      </c>
      <c r="B71" s="55">
        <v>11.850000000000001</v>
      </c>
      <c r="C71" s="23"/>
      <c r="D71" s="54">
        <v>1</v>
      </c>
      <c r="E71" s="55">
        <v>11.850000000000001</v>
      </c>
      <c r="F71" s="23"/>
      <c r="G71" s="54">
        <v>0</v>
      </c>
      <c r="H71" s="55">
        <v>11.850000000000001</v>
      </c>
      <c r="I71" s="23"/>
      <c r="J71" s="54">
        <v>1</v>
      </c>
      <c r="K71" s="55">
        <v>11.850000000000001</v>
      </c>
      <c r="L71" s="23"/>
      <c r="M71" s="55">
        <v>9.5</v>
      </c>
      <c r="N71" s="55">
        <v>11.850000000000001</v>
      </c>
      <c r="O71" s="24"/>
      <c r="P71" s="56">
        <v>7.1</v>
      </c>
      <c r="Q71" s="55">
        <v>11.850000000000001</v>
      </c>
      <c r="R71" s="25"/>
      <c r="S71" s="55">
        <v>5</v>
      </c>
      <c r="T71" s="55">
        <v>11.850000000000001</v>
      </c>
      <c r="U71" s="24"/>
      <c r="V71" s="55">
        <v>6.6</v>
      </c>
      <c r="W71" s="55">
        <v>11.850000000000001</v>
      </c>
      <c r="X71" s="24"/>
      <c r="Y71" s="55">
        <v>7.6</v>
      </c>
      <c r="Z71" s="55">
        <v>11.850000000000001</v>
      </c>
      <c r="AA71" s="24"/>
      <c r="AB71" s="55">
        <v>5.0999999999999996</v>
      </c>
      <c r="AC71" s="55">
        <v>11.850000000000001</v>
      </c>
      <c r="AD71" s="24"/>
      <c r="AE71" s="55">
        <v>4.5</v>
      </c>
      <c r="AF71" s="55">
        <v>11.850000000000001</v>
      </c>
      <c r="AG71" s="24"/>
      <c r="AH71" s="55">
        <v>4.4000000000000004</v>
      </c>
      <c r="AI71" s="55">
        <v>11.850000000000001</v>
      </c>
      <c r="AJ71" s="24"/>
      <c r="AK71" s="55">
        <v>6.9</v>
      </c>
      <c r="AL71" s="55">
        <v>11.850000000000001</v>
      </c>
      <c r="AR71" s="23"/>
      <c r="BA71" s="24"/>
      <c r="BB71" s="24"/>
    </row>
    <row r="72" spans="1:54" x14ac:dyDescent="0.15">
      <c r="A72" s="54">
        <v>3</v>
      </c>
      <c r="B72" s="55">
        <v>12</v>
      </c>
      <c r="C72" s="23"/>
      <c r="D72" s="54">
        <v>0</v>
      </c>
      <c r="E72" s="55">
        <v>12</v>
      </c>
      <c r="F72" s="23"/>
      <c r="G72" s="54">
        <v>1</v>
      </c>
      <c r="H72" s="55">
        <v>12</v>
      </c>
      <c r="I72" s="23"/>
      <c r="J72" s="54">
        <v>1</v>
      </c>
      <c r="K72" s="55">
        <v>12</v>
      </c>
      <c r="L72" s="23"/>
      <c r="M72" s="55">
        <v>9.1999999999999993</v>
      </c>
      <c r="N72" s="55">
        <v>12</v>
      </c>
      <c r="O72" s="24"/>
      <c r="P72" s="56">
        <v>4.9000000000000004</v>
      </c>
      <c r="Q72" s="55">
        <v>12</v>
      </c>
      <c r="R72" s="25"/>
      <c r="S72" s="55">
        <v>4.9000000000000004</v>
      </c>
      <c r="T72" s="55">
        <v>12</v>
      </c>
      <c r="U72" s="24"/>
      <c r="V72" s="55">
        <v>5.8</v>
      </c>
      <c r="W72" s="55">
        <v>12</v>
      </c>
      <c r="X72" s="24"/>
      <c r="Y72" s="55">
        <v>4.5</v>
      </c>
      <c r="Z72" s="55">
        <v>12</v>
      </c>
      <c r="AA72" s="24"/>
      <c r="AB72" s="55">
        <v>4.2</v>
      </c>
      <c r="AC72" s="55">
        <v>12</v>
      </c>
      <c r="AD72" s="24"/>
      <c r="AE72" s="55">
        <v>4</v>
      </c>
      <c r="AF72" s="55">
        <v>12</v>
      </c>
      <c r="AG72" s="24"/>
      <c r="AH72" s="55">
        <v>4.5</v>
      </c>
      <c r="AI72" s="55">
        <v>12</v>
      </c>
      <c r="AJ72" s="24"/>
      <c r="AK72" s="55">
        <v>6.9</v>
      </c>
      <c r="AL72" s="55">
        <v>12</v>
      </c>
      <c r="AR72" s="23"/>
      <c r="BA72" s="24"/>
      <c r="BB72" s="24"/>
    </row>
    <row r="73" spans="1:54" x14ac:dyDescent="0.15">
      <c r="A73" s="54">
        <v>12</v>
      </c>
      <c r="B73" s="55">
        <v>13.5</v>
      </c>
      <c r="C73" s="23"/>
      <c r="D73" s="54">
        <v>0</v>
      </c>
      <c r="E73" s="55">
        <v>13.5</v>
      </c>
      <c r="F73" s="23"/>
      <c r="G73" s="54">
        <v>1</v>
      </c>
      <c r="H73" s="55">
        <v>13.5</v>
      </c>
      <c r="I73" s="23"/>
      <c r="J73" s="54">
        <v>1</v>
      </c>
      <c r="K73" s="55">
        <v>13.5</v>
      </c>
      <c r="L73" s="23"/>
      <c r="M73" s="55">
        <v>9.1999999999999993</v>
      </c>
      <c r="N73" s="55">
        <v>13.5</v>
      </c>
      <c r="O73" s="24"/>
      <c r="P73" s="56">
        <v>4.9000000000000004</v>
      </c>
      <c r="Q73" s="55">
        <v>13.5</v>
      </c>
      <c r="R73" s="25"/>
      <c r="S73" s="55">
        <v>5.4</v>
      </c>
      <c r="T73" s="55">
        <v>13.5</v>
      </c>
      <c r="U73" s="24"/>
      <c r="V73" s="55">
        <v>5.8</v>
      </c>
      <c r="W73" s="55">
        <v>13.5</v>
      </c>
      <c r="X73" s="24"/>
      <c r="Y73" s="55">
        <v>4.5</v>
      </c>
      <c r="Z73" s="55">
        <v>13.5</v>
      </c>
      <c r="AA73" s="24"/>
      <c r="AB73" s="55">
        <v>5.4</v>
      </c>
      <c r="AC73" s="55">
        <v>13.5</v>
      </c>
      <c r="AD73" s="24"/>
      <c r="AE73" s="55">
        <v>4</v>
      </c>
      <c r="AF73" s="55">
        <v>13.5</v>
      </c>
      <c r="AG73" s="24"/>
      <c r="AH73" s="55">
        <v>4.5</v>
      </c>
      <c r="AI73" s="55">
        <v>13.5</v>
      </c>
      <c r="AJ73" s="24"/>
      <c r="AK73" s="55">
        <v>5.6</v>
      </c>
      <c r="AL73" s="55">
        <v>13.5</v>
      </c>
      <c r="AR73" s="23"/>
      <c r="BA73" s="24"/>
      <c r="BB73" s="24"/>
    </row>
    <row r="74" spans="1:54" x14ac:dyDescent="0.15">
      <c r="A74" s="54">
        <v>6</v>
      </c>
      <c r="B74" s="55">
        <v>10.5</v>
      </c>
      <c r="C74" s="23"/>
      <c r="D74" s="54">
        <v>1</v>
      </c>
      <c r="E74" s="55">
        <v>10.5</v>
      </c>
      <c r="F74" s="23"/>
      <c r="G74" s="54">
        <v>1</v>
      </c>
      <c r="H74" s="55">
        <v>10.5</v>
      </c>
      <c r="I74" s="23"/>
      <c r="J74" s="54">
        <v>0</v>
      </c>
      <c r="K74" s="55">
        <v>10.5</v>
      </c>
      <c r="L74" s="23"/>
      <c r="M74" s="55">
        <v>7.9</v>
      </c>
      <c r="N74" s="55">
        <v>10.5</v>
      </c>
      <c r="O74" s="24"/>
      <c r="P74" s="56">
        <v>3</v>
      </c>
      <c r="Q74" s="55">
        <v>10.5</v>
      </c>
      <c r="R74" s="25"/>
      <c r="S74" s="55">
        <v>5.9</v>
      </c>
      <c r="T74" s="55">
        <v>10.5</v>
      </c>
      <c r="U74" s="24"/>
      <c r="V74" s="55">
        <v>4.8</v>
      </c>
      <c r="W74" s="55">
        <v>10.5</v>
      </c>
      <c r="X74" s="24"/>
      <c r="Y74" s="55">
        <v>9.6999999999999993</v>
      </c>
      <c r="Z74" s="55">
        <v>10.5</v>
      </c>
      <c r="AA74" s="24"/>
      <c r="AB74" s="55">
        <v>3.4</v>
      </c>
      <c r="AC74" s="55">
        <v>10.5</v>
      </c>
      <c r="AD74" s="24"/>
      <c r="AE74" s="55">
        <v>5.4</v>
      </c>
      <c r="AF74" s="55">
        <v>10.5</v>
      </c>
      <c r="AG74" s="24"/>
      <c r="AH74" s="55">
        <v>3.5</v>
      </c>
      <c r="AI74" s="55">
        <v>10.5</v>
      </c>
      <c r="AJ74" s="24"/>
      <c r="AK74" s="55">
        <v>5.0999999999999996</v>
      </c>
      <c r="AL74" s="55">
        <v>10.5</v>
      </c>
      <c r="AR74" s="23"/>
      <c r="BA74" s="24"/>
      <c r="BB74" s="24"/>
    </row>
    <row r="75" spans="1:54" x14ac:dyDescent="0.15">
      <c r="A75" s="54">
        <v>10</v>
      </c>
      <c r="B75" s="55">
        <v>10.8</v>
      </c>
      <c r="C75" s="23"/>
      <c r="D75" s="54">
        <v>0</v>
      </c>
      <c r="E75" s="55">
        <v>10.8</v>
      </c>
      <c r="F75" s="23"/>
      <c r="G75" s="54">
        <v>0</v>
      </c>
      <c r="H75" s="55">
        <v>10.8</v>
      </c>
      <c r="I75" s="23"/>
      <c r="J75" s="54">
        <v>1</v>
      </c>
      <c r="K75" s="55">
        <v>10.8</v>
      </c>
      <c r="L75" s="23"/>
      <c r="M75" s="55">
        <v>7.6</v>
      </c>
      <c r="N75" s="55">
        <v>10.8</v>
      </c>
      <c r="O75" s="24"/>
      <c r="P75" s="56">
        <v>2.5</v>
      </c>
      <c r="Q75" s="55">
        <v>10.8</v>
      </c>
      <c r="R75" s="25"/>
      <c r="S75" s="55">
        <v>3.8</v>
      </c>
      <c r="T75" s="55">
        <v>10.8</v>
      </c>
      <c r="U75" s="24"/>
      <c r="V75" s="55">
        <v>4.2</v>
      </c>
      <c r="W75" s="55">
        <v>10.8</v>
      </c>
      <c r="X75" s="24"/>
      <c r="Y75" s="55">
        <v>5.8</v>
      </c>
      <c r="Z75" s="55">
        <v>10.8</v>
      </c>
      <c r="AA75" s="24"/>
      <c r="AB75" s="55">
        <v>4.4000000000000004</v>
      </c>
      <c r="AC75" s="55">
        <v>10.8</v>
      </c>
      <c r="AD75" s="24"/>
      <c r="AE75" s="55">
        <v>3.8</v>
      </c>
      <c r="AF75" s="55">
        <v>10.8</v>
      </c>
      <c r="AG75" s="24"/>
      <c r="AH75" s="55">
        <v>4.2</v>
      </c>
      <c r="AI75" s="55">
        <v>10.8</v>
      </c>
      <c r="AJ75" s="24"/>
      <c r="AK75" s="55">
        <v>6.3</v>
      </c>
      <c r="AL75" s="55">
        <v>10.8</v>
      </c>
      <c r="AR75" s="23"/>
      <c r="BA75" s="24"/>
      <c r="BB75" s="24"/>
    </row>
    <row r="76" spans="1:54" x14ac:dyDescent="0.15">
      <c r="A76" s="54">
        <v>12</v>
      </c>
      <c r="B76" s="55">
        <v>13.5</v>
      </c>
      <c r="C76" s="23"/>
      <c r="D76" s="54">
        <v>1</v>
      </c>
      <c r="E76" s="55">
        <v>13.5</v>
      </c>
      <c r="F76" s="23"/>
      <c r="G76" s="54">
        <v>0</v>
      </c>
      <c r="H76" s="55">
        <v>13.5</v>
      </c>
      <c r="I76" s="23"/>
      <c r="J76" s="54">
        <v>1</v>
      </c>
      <c r="K76" s="55">
        <v>13.5</v>
      </c>
      <c r="L76" s="23"/>
      <c r="M76" s="55">
        <v>9.5</v>
      </c>
      <c r="N76" s="55">
        <v>13.5</v>
      </c>
      <c r="O76" s="24"/>
      <c r="P76" s="56">
        <v>7.1</v>
      </c>
      <c r="Q76" s="55">
        <v>13.5</v>
      </c>
      <c r="R76" s="25"/>
      <c r="S76" s="55">
        <v>5.6</v>
      </c>
      <c r="T76" s="55">
        <v>13.5</v>
      </c>
      <c r="U76" s="24"/>
      <c r="V76" s="55">
        <v>6.6</v>
      </c>
      <c r="W76" s="55">
        <v>13.5</v>
      </c>
      <c r="X76" s="24"/>
      <c r="Y76" s="55">
        <v>7.6</v>
      </c>
      <c r="Z76" s="55">
        <v>13.5</v>
      </c>
      <c r="AA76" s="24"/>
      <c r="AB76" s="55">
        <v>5.6</v>
      </c>
      <c r="AC76" s="55">
        <v>13.5</v>
      </c>
      <c r="AD76" s="24"/>
      <c r="AE76" s="55">
        <v>4.5</v>
      </c>
      <c r="AF76" s="55">
        <v>13.5</v>
      </c>
      <c r="AG76" s="24"/>
      <c r="AH76" s="55">
        <v>4.4000000000000004</v>
      </c>
      <c r="AI76" s="55">
        <v>13.5</v>
      </c>
      <c r="AJ76" s="24"/>
      <c r="AK76" s="55">
        <v>5.5</v>
      </c>
      <c r="AL76" s="55">
        <v>13.5</v>
      </c>
      <c r="AR76" s="23"/>
      <c r="BA76" s="24"/>
      <c r="BB76" s="24"/>
    </row>
    <row r="77" spans="1:54" x14ac:dyDescent="0.15">
      <c r="A77" s="54">
        <v>12</v>
      </c>
      <c r="B77" s="55">
        <v>11.850000000000001</v>
      </c>
      <c r="C77" s="23"/>
      <c r="D77" s="54">
        <v>1</v>
      </c>
      <c r="E77" s="55">
        <v>11.850000000000001</v>
      </c>
      <c r="F77" s="23"/>
      <c r="G77" s="54">
        <v>0</v>
      </c>
      <c r="H77" s="55">
        <v>11.850000000000001</v>
      </c>
      <c r="I77" s="23"/>
      <c r="J77" s="54">
        <v>1</v>
      </c>
      <c r="K77" s="55">
        <v>11.850000000000001</v>
      </c>
      <c r="L77" s="23"/>
      <c r="M77" s="55">
        <v>8.8000000000000007</v>
      </c>
      <c r="N77" s="55">
        <v>11.850000000000001</v>
      </c>
      <c r="O77" s="24"/>
      <c r="P77" s="56">
        <v>5</v>
      </c>
      <c r="Q77" s="55">
        <v>11.850000000000001</v>
      </c>
      <c r="R77" s="25"/>
      <c r="S77" s="55">
        <v>3.3</v>
      </c>
      <c r="T77" s="55">
        <v>11.850000000000001</v>
      </c>
      <c r="U77" s="24"/>
      <c r="V77" s="55">
        <v>4.5</v>
      </c>
      <c r="W77" s="55">
        <v>11.850000000000001</v>
      </c>
      <c r="X77" s="24"/>
      <c r="Y77" s="55">
        <v>6.7</v>
      </c>
      <c r="Z77" s="55">
        <v>11.850000000000001</v>
      </c>
      <c r="AA77" s="24"/>
      <c r="AB77" s="55">
        <v>4</v>
      </c>
      <c r="AC77" s="55">
        <v>11.850000000000001</v>
      </c>
      <c r="AD77" s="24"/>
      <c r="AE77" s="55">
        <v>2.2999999999999998</v>
      </c>
      <c r="AF77" s="55">
        <v>11.850000000000001</v>
      </c>
      <c r="AG77" s="24"/>
      <c r="AH77" s="55">
        <v>3.9</v>
      </c>
      <c r="AI77" s="55">
        <v>11.850000000000001</v>
      </c>
      <c r="AJ77" s="24"/>
      <c r="AK77" s="55">
        <v>6.6</v>
      </c>
      <c r="AL77" s="55">
        <v>11.850000000000001</v>
      </c>
      <c r="AR77" s="23"/>
      <c r="BA77" s="24"/>
      <c r="BB77" s="24"/>
    </row>
    <row r="78" spans="1:54" x14ac:dyDescent="0.15">
      <c r="A78" s="54">
        <v>7</v>
      </c>
      <c r="B78" s="55">
        <v>9.75</v>
      </c>
      <c r="C78" s="23"/>
      <c r="D78" s="54">
        <v>1</v>
      </c>
      <c r="E78" s="55">
        <v>9.75</v>
      </c>
      <c r="F78" s="23"/>
      <c r="G78" s="54">
        <v>1</v>
      </c>
      <c r="H78" s="55">
        <v>9.75</v>
      </c>
      <c r="I78" s="23"/>
      <c r="J78" s="54">
        <v>0</v>
      </c>
      <c r="K78" s="55">
        <v>9.75</v>
      </c>
      <c r="L78" s="23"/>
      <c r="M78" s="55">
        <v>7.2</v>
      </c>
      <c r="N78" s="55">
        <v>9.75</v>
      </c>
      <c r="O78" s="24"/>
      <c r="P78" s="56">
        <v>4.3</v>
      </c>
      <c r="Q78" s="55">
        <v>9.75</v>
      </c>
      <c r="R78" s="25"/>
      <c r="S78" s="55">
        <v>3.9</v>
      </c>
      <c r="T78" s="55">
        <v>9.75</v>
      </c>
      <c r="U78" s="24"/>
      <c r="V78" s="55">
        <v>4.7</v>
      </c>
      <c r="W78" s="55">
        <v>9.75</v>
      </c>
      <c r="X78" s="24"/>
      <c r="Y78" s="55">
        <v>10</v>
      </c>
      <c r="Z78" s="55">
        <v>9.75</v>
      </c>
      <c r="AA78" s="24"/>
      <c r="AB78" s="55">
        <v>3.2</v>
      </c>
      <c r="AC78" s="55">
        <v>9.75</v>
      </c>
      <c r="AD78" s="24"/>
      <c r="AE78" s="55">
        <v>4.0999999999999996</v>
      </c>
      <c r="AF78" s="55">
        <v>9.75</v>
      </c>
      <c r="AG78" s="24"/>
      <c r="AH78" s="55">
        <v>2.5</v>
      </c>
      <c r="AI78" s="55">
        <v>9.75</v>
      </c>
      <c r="AJ78" s="24"/>
      <c r="AK78" s="55">
        <v>4.2</v>
      </c>
      <c r="AL78" s="55">
        <v>9.75</v>
      </c>
      <c r="AR78" s="23"/>
      <c r="BA78" s="24"/>
      <c r="BB78" s="24"/>
    </row>
    <row r="79" spans="1:54" x14ac:dyDescent="0.15">
      <c r="A79" s="54">
        <v>1</v>
      </c>
      <c r="B79" s="55">
        <v>11.399999999999999</v>
      </c>
      <c r="C79" s="23"/>
      <c r="D79" s="54">
        <v>0</v>
      </c>
      <c r="E79" s="55">
        <v>11.399999999999999</v>
      </c>
      <c r="F79" s="23"/>
      <c r="G79" s="54">
        <v>1</v>
      </c>
      <c r="H79" s="55">
        <v>11.399999999999999</v>
      </c>
      <c r="I79" s="23"/>
      <c r="J79" s="54">
        <v>0</v>
      </c>
      <c r="K79" s="55">
        <v>11.399999999999999</v>
      </c>
      <c r="L79" s="23"/>
      <c r="M79" s="55">
        <v>5</v>
      </c>
      <c r="N79" s="55">
        <v>11.399999999999999</v>
      </c>
      <c r="O79" s="24"/>
      <c r="P79" s="56">
        <v>3.6</v>
      </c>
      <c r="Q79" s="55">
        <v>11.399999999999999</v>
      </c>
      <c r="R79" s="25"/>
      <c r="S79" s="55">
        <v>4.0999999999999996</v>
      </c>
      <c r="T79" s="55">
        <v>11.399999999999999</v>
      </c>
      <c r="U79" s="24"/>
      <c r="V79" s="55">
        <v>4.9000000000000004</v>
      </c>
      <c r="W79" s="55">
        <v>11.399999999999999</v>
      </c>
      <c r="X79" s="24"/>
      <c r="Y79" s="55">
        <v>8.1999999999999993</v>
      </c>
      <c r="Z79" s="55">
        <v>11.399999999999999</v>
      </c>
      <c r="AA79" s="24"/>
      <c r="AB79" s="55">
        <v>3.7</v>
      </c>
      <c r="AC79" s="55">
        <v>11.399999999999999</v>
      </c>
      <c r="AD79" s="24"/>
      <c r="AE79" s="55">
        <v>4.8</v>
      </c>
      <c r="AF79" s="55">
        <v>11.399999999999999</v>
      </c>
      <c r="AG79" s="24"/>
      <c r="AH79" s="55">
        <v>3.1</v>
      </c>
      <c r="AI79" s="55">
        <v>11.399999999999999</v>
      </c>
      <c r="AJ79" s="24"/>
      <c r="AK79" s="55">
        <v>4.4000000000000004</v>
      </c>
      <c r="AL79" s="55">
        <v>11.399999999999999</v>
      </c>
      <c r="AR79" s="23"/>
      <c r="BA79" s="24"/>
      <c r="BB79" s="24"/>
    </row>
    <row r="80" spans="1:54" x14ac:dyDescent="0.15">
      <c r="A80" s="54">
        <v>7</v>
      </c>
      <c r="B80" s="55">
        <v>10.649999999999999</v>
      </c>
      <c r="C80" s="23"/>
      <c r="D80" s="54">
        <v>0</v>
      </c>
      <c r="E80" s="55">
        <v>10.649999999999999</v>
      </c>
      <c r="F80" s="23"/>
      <c r="G80" s="54">
        <v>1</v>
      </c>
      <c r="H80" s="55">
        <v>10.649999999999999</v>
      </c>
      <c r="I80" s="23"/>
      <c r="J80" s="54">
        <v>0</v>
      </c>
      <c r="K80" s="55">
        <v>10.649999999999999</v>
      </c>
      <c r="L80" s="23"/>
      <c r="M80" s="55">
        <v>6.6</v>
      </c>
      <c r="N80" s="55">
        <v>10.649999999999999</v>
      </c>
      <c r="O80" s="24"/>
      <c r="P80" s="56">
        <v>3.6</v>
      </c>
      <c r="Q80" s="55">
        <v>10.649999999999999</v>
      </c>
      <c r="R80" s="25"/>
      <c r="S80" s="55">
        <v>4.9000000000000004</v>
      </c>
      <c r="T80" s="55">
        <v>10.649999999999999</v>
      </c>
      <c r="U80" s="24"/>
      <c r="V80" s="55">
        <v>4.8</v>
      </c>
      <c r="W80" s="55">
        <v>10.649999999999999</v>
      </c>
      <c r="X80" s="24"/>
      <c r="Y80" s="55">
        <v>7.2</v>
      </c>
      <c r="Z80" s="55">
        <v>10.649999999999999</v>
      </c>
      <c r="AA80" s="24"/>
      <c r="AB80" s="55">
        <v>3.5</v>
      </c>
      <c r="AC80" s="55">
        <v>10.649999999999999</v>
      </c>
      <c r="AD80" s="24"/>
      <c r="AE80" s="55">
        <v>3.6</v>
      </c>
      <c r="AF80" s="55">
        <v>10.649999999999999</v>
      </c>
      <c r="AG80" s="24"/>
      <c r="AH80" s="55">
        <v>2.8</v>
      </c>
      <c r="AI80" s="55">
        <v>10.649999999999999</v>
      </c>
      <c r="AJ80" s="24"/>
      <c r="AK80" s="55">
        <v>4.0999999999999996</v>
      </c>
      <c r="AL80" s="55">
        <v>10.649999999999999</v>
      </c>
      <c r="AR80" s="23"/>
      <c r="AV80" s="17" t="s">
        <v>433</v>
      </c>
      <c r="BA80" s="24"/>
      <c r="BB80" s="24"/>
    </row>
    <row r="81" spans="1:54" x14ac:dyDescent="0.15">
      <c r="A81" s="54">
        <v>8</v>
      </c>
      <c r="B81" s="55">
        <v>9.1499999999999986</v>
      </c>
      <c r="C81" s="23"/>
      <c r="D81" s="54">
        <v>1</v>
      </c>
      <c r="E81" s="55">
        <v>9.1499999999999986</v>
      </c>
      <c r="F81" s="23"/>
      <c r="G81" s="54">
        <v>1</v>
      </c>
      <c r="H81" s="55">
        <v>9.1499999999999986</v>
      </c>
      <c r="I81" s="23"/>
      <c r="J81" s="54">
        <v>0</v>
      </c>
      <c r="K81" s="55">
        <v>9.1499999999999986</v>
      </c>
      <c r="L81" s="23"/>
      <c r="M81" s="55">
        <v>7.6</v>
      </c>
      <c r="N81" s="55">
        <v>9.1499999999999986</v>
      </c>
      <c r="O81" s="24"/>
      <c r="P81" s="56">
        <v>3.6</v>
      </c>
      <c r="Q81" s="55">
        <v>9.1499999999999986</v>
      </c>
      <c r="R81" s="25"/>
      <c r="S81" s="55">
        <v>3.4</v>
      </c>
      <c r="T81" s="55">
        <v>9.1499999999999986</v>
      </c>
      <c r="U81" s="24"/>
      <c r="V81" s="55">
        <v>4.5999999999999996</v>
      </c>
      <c r="W81" s="55">
        <v>9.1499999999999986</v>
      </c>
      <c r="X81" s="24"/>
      <c r="Y81" s="55">
        <v>7.7</v>
      </c>
      <c r="Z81" s="55">
        <v>9.1499999999999986</v>
      </c>
      <c r="AA81" s="24"/>
      <c r="AB81" s="55">
        <v>3.1</v>
      </c>
      <c r="AC81" s="55">
        <v>9.1499999999999986</v>
      </c>
      <c r="AD81" s="24"/>
      <c r="AE81" s="55">
        <v>5.5</v>
      </c>
      <c r="AF81" s="55">
        <v>9.1499999999999986</v>
      </c>
      <c r="AG81" s="24"/>
      <c r="AH81" s="55">
        <v>3.5</v>
      </c>
      <c r="AI81" s="55">
        <v>9.1499999999999986</v>
      </c>
      <c r="AJ81" s="24"/>
      <c r="AK81" s="55">
        <v>4.9000000000000004</v>
      </c>
      <c r="AL81" s="55">
        <v>9.1499999999999986</v>
      </c>
      <c r="AR81" s="23"/>
      <c r="BA81" s="24"/>
      <c r="BB81" s="24"/>
    </row>
    <row r="82" spans="1:54" x14ac:dyDescent="0.15">
      <c r="A82" s="54">
        <v>5</v>
      </c>
      <c r="B82" s="55">
        <v>11.399999999999999</v>
      </c>
      <c r="C82" s="23"/>
      <c r="D82" s="54">
        <v>1</v>
      </c>
      <c r="E82" s="55">
        <v>11.399999999999999</v>
      </c>
      <c r="F82" s="23"/>
      <c r="G82" s="54">
        <v>1</v>
      </c>
      <c r="H82" s="55">
        <v>11.399999999999999</v>
      </c>
      <c r="I82" s="23"/>
      <c r="J82" s="54">
        <v>1</v>
      </c>
      <c r="K82" s="55">
        <v>11.399999999999999</v>
      </c>
      <c r="L82" s="23"/>
      <c r="M82" s="55">
        <v>5.5</v>
      </c>
      <c r="N82" s="55">
        <v>11.399999999999999</v>
      </c>
      <c r="O82" s="24"/>
      <c r="P82" s="56">
        <v>3.7</v>
      </c>
      <c r="Q82" s="55">
        <v>11.399999999999999</v>
      </c>
      <c r="R82" s="25"/>
      <c r="S82" s="55">
        <v>4.5</v>
      </c>
      <c r="T82" s="55">
        <v>11.399999999999999</v>
      </c>
      <c r="U82" s="24"/>
      <c r="V82" s="55">
        <v>4.9000000000000004</v>
      </c>
      <c r="W82" s="55">
        <v>11.399999999999999</v>
      </c>
      <c r="X82" s="24"/>
      <c r="Y82" s="55">
        <v>6</v>
      </c>
      <c r="Z82" s="55">
        <v>11.399999999999999</v>
      </c>
      <c r="AA82" s="24"/>
      <c r="AB82" s="55">
        <v>4.3</v>
      </c>
      <c r="AC82" s="55">
        <v>11.399999999999999</v>
      </c>
      <c r="AD82" s="24"/>
      <c r="AE82" s="55">
        <v>5.9</v>
      </c>
      <c r="AF82" s="55">
        <v>11.399999999999999</v>
      </c>
      <c r="AG82" s="24"/>
      <c r="AH82" s="55">
        <v>4.3</v>
      </c>
      <c r="AI82" s="55">
        <v>11.399999999999999</v>
      </c>
      <c r="AJ82" s="24"/>
      <c r="AK82" s="55">
        <v>5.7</v>
      </c>
      <c r="AL82" s="55">
        <v>11.399999999999999</v>
      </c>
      <c r="AR82" s="23"/>
      <c r="BA82" s="24"/>
      <c r="BB82" s="24"/>
    </row>
    <row r="83" spans="1:54" x14ac:dyDescent="0.15">
      <c r="A83" s="54">
        <v>3</v>
      </c>
      <c r="B83" s="55">
        <v>12.600000000000001</v>
      </c>
      <c r="C83" s="23"/>
      <c r="D83" s="54">
        <v>0</v>
      </c>
      <c r="E83" s="55">
        <v>12.600000000000001</v>
      </c>
      <c r="F83" s="23"/>
      <c r="G83" s="54">
        <v>1</v>
      </c>
      <c r="H83" s="55">
        <v>12.600000000000001</v>
      </c>
      <c r="I83" s="23"/>
      <c r="J83" s="54">
        <v>1</v>
      </c>
      <c r="K83" s="55">
        <v>12.600000000000001</v>
      </c>
      <c r="L83" s="23"/>
      <c r="M83" s="55">
        <v>8.5</v>
      </c>
      <c r="N83" s="55">
        <v>12.600000000000001</v>
      </c>
      <c r="O83" s="24"/>
      <c r="P83" s="56">
        <v>5.4</v>
      </c>
      <c r="Q83" s="55">
        <v>12.600000000000001</v>
      </c>
      <c r="R83" s="25"/>
      <c r="S83" s="55">
        <v>4.8</v>
      </c>
      <c r="T83" s="55">
        <v>12.600000000000001</v>
      </c>
      <c r="U83" s="24"/>
      <c r="V83" s="55">
        <v>6</v>
      </c>
      <c r="W83" s="55">
        <v>12.600000000000001</v>
      </c>
      <c r="X83" s="24"/>
      <c r="Y83" s="55">
        <v>6.8</v>
      </c>
      <c r="Z83" s="55">
        <v>12.600000000000001</v>
      </c>
      <c r="AA83" s="24"/>
      <c r="AB83" s="55">
        <v>5</v>
      </c>
      <c r="AC83" s="55">
        <v>12.600000000000001</v>
      </c>
      <c r="AD83" s="24"/>
      <c r="AE83" s="55">
        <v>5.0999999999999996</v>
      </c>
      <c r="AF83" s="55">
        <v>12.600000000000001</v>
      </c>
      <c r="AG83" s="24"/>
      <c r="AH83" s="55">
        <v>3.7</v>
      </c>
      <c r="AI83" s="55">
        <v>12.600000000000001</v>
      </c>
      <c r="AJ83" s="24"/>
      <c r="AK83" s="55">
        <v>5.9</v>
      </c>
      <c r="AL83" s="55">
        <v>12.600000000000001</v>
      </c>
      <c r="AR83" s="23"/>
      <c r="BA83" s="24"/>
      <c r="BB83" s="24"/>
    </row>
    <row r="84" spans="1:54" x14ac:dyDescent="0.15">
      <c r="A84" s="54">
        <v>6</v>
      </c>
      <c r="B84" s="55">
        <v>11.25</v>
      </c>
      <c r="C84" s="23"/>
      <c r="D84" s="54">
        <v>1</v>
      </c>
      <c r="E84" s="55">
        <v>11.25</v>
      </c>
      <c r="F84" s="23"/>
      <c r="G84" s="54">
        <v>0</v>
      </c>
      <c r="H84" s="55">
        <v>11.25</v>
      </c>
      <c r="I84" s="23"/>
      <c r="J84" s="54">
        <v>1</v>
      </c>
      <c r="K84" s="55">
        <v>11.25</v>
      </c>
      <c r="L84" s="23"/>
      <c r="M84" s="55">
        <v>8.8000000000000007</v>
      </c>
      <c r="N84" s="55">
        <v>11.25</v>
      </c>
      <c r="O84" s="24"/>
      <c r="P84" s="56">
        <v>3.5</v>
      </c>
      <c r="Q84" s="55">
        <v>11.25</v>
      </c>
      <c r="R84" s="25"/>
      <c r="S84" s="55">
        <v>2.8</v>
      </c>
      <c r="T84" s="55">
        <v>11.25</v>
      </c>
      <c r="U84" s="24"/>
      <c r="V84" s="55">
        <v>4.5</v>
      </c>
      <c r="W84" s="55">
        <v>11.25</v>
      </c>
      <c r="X84" s="24"/>
      <c r="Y84" s="55">
        <v>6.7</v>
      </c>
      <c r="Z84" s="55">
        <v>11.25</v>
      </c>
      <c r="AA84" s="24"/>
      <c r="AB84" s="55">
        <v>4.0999999999999996</v>
      </c>
      <c r="AC84" s="55">
        <v>11.25</v>
      </c>
      <c r="AD84" s="24"/>
      <c r="AE84" s="55">
        <v>2.2999999999999998</v>
      </c>
      <c r="AF84" s="55">
        <v>11.25</v>
      </c>
      <c r="AG84" s="24"/>
      <c r="AH84" s="55">
        <v>3.9</v>
      </c>
      <c r="AI84" s="55">
        <v>11.25</v>
      </c>
      <c r="AJ84" s="24"/>
      <c r="AK84" s="55">
        <v>5.4</v>
      </c>
      <c r="AL84" s="55">
        <v>11.25</v>
      </c>
      <c r="AR84" s="23"/>
      <c r="BA84" s="24"/>
      <c r="BB84" s="24"/>
    </row>
    <row r="85" spans="1:54" x14ac:dyDescent="0.15">
      <c r="A85" s="54">
        <v>1</v>
      </c>
      <c r="B85" s="55">
        <v>12</v>
      </c>
      <c r="C85" s="23"/>
      <c r="D85" s="54">
        <v>1</v>
      </c>
      <c r="E85" s="55">
        <v>12</v>
      </c>
      <c r="F85" s="23"/>
      <c r="G85" s="54">
        <v>1</v>
      </c>
      <c r="H85" s="55">
        <v>12</v>
      </c>
      <c r="I85" s="23"/>
      <c r="J85" s="54">
        <v>0</v>
      </c>
      <c r="K85" s="55">
        <v>12</v>
      </c>
      <c r="L85" s="23"/>
      <c r="M85" s="55">
        <v>5.9</v>
      </c>
      <c r="N85" s="55">
        <v>12</v>
      </c>
      <c r="O85" s="24"/>
      <c r="P85" s="56">
        <v>5.5</v>
      </c>
      <c r="Q85" s="55">
        <v>12</v>
      </c>
      <c r="R85" s="25"/>
      <c r="S85" s="55">
        <v>6</v>
      </c>
      <c r="T85" s="55">
        <v>12</v>
      </c>
      <c r="U85" s="24"/>
      <c r="V85" s="55">
        <v>6.2</v>
      </c>
      <c r="W85" s="55">
        <v>12</v>
      </c>
      <c r="X85" s="24"/>
      <c r="Y85" s="55">
        <v>8.4</v>
      </c>
      <c r="Z85" s="55">
        <v>12</v>
      </c>
      <c r="AA85" s="24"/>
      <c r="AB85" s="55">
        <v>5.8</v>
      </c>
      <c r="AC85" s="55">
        <v>12</v>
      </c>
      <c r="AD85" s="24"/>
      <c r="AE85" s="55">
        <v>7.5</v>
      </c>
      <c r="AF85" s="55">
        <v>12</v>
      </c>
      <c r="AG85" s="24"/>
      <c r="AH85" s="55">
        <v>5.4</v>
      </c>
      <c r="AI85" s="55">
        <v>12</v>
      </c>
      <c r="AJ85" s="24"/>
      <c r="AK85" s="55">
        <v>8.6999999999999993</v>
      </c>
      <c r="AL85" s="55">
        <v>12</v>
      </c>
      <c r="AR85" s="23"/>
      <c r="BA85" s="24"/>
      <c r="BB85" s="24"/>
    </row>
    <row r="86" spans="1:54" x14ac:dyDescent="0.15">
      <c r="A86" s="54">
        <v>11</v>
      </c>
      <c r="B86" s="55">
        <v>11.100000000000001</v>
      </c>
      <c r="C86" s="23"/>
      <c r="D86" s="54">
        <v>0</v>
      </c>
      <c r="E86" s="55">
        <v>11.100000000000001</v>
      </c>
      <c r="F86" s="23"/>
      <c r="G86" s="54">
        <v>0</v>
      </c>
      <c r="H86" s="55">
        <v>11.100000000000001</v>
      </c>
      <c r="I86" s="23"/>
      <c r="J86" s="54">
        <v>1</v>
      </c>
      <c r="K86" s="55">
        <v>11.100000000000001</v>
      </c>
      <c r="L86" s="23"/>
      <c r="M86" s="55">
        <v>8.1999999999999993</v>
      </c>
      <c r="N86" s="55">
        <v>11.100000000000001</v>
      </c>
      <c r="O86" s="24"/>
      <c r="P86" s="56">
        <v>3.6</v>
      </c>
      <c r="Q86" s="55">
        <v>11.100000000000001</v>
      </c>
      <c r="R86" s="25"/>
      <c r="S86" s="55">
        <v>5.8</v>
      </c>
      <c r="T86" s="55">
        <v>11.100000000000001</v>
      </c>
      <c r="U86" s="24"/>
      <c r="V86" s="55">
        <v>6</v>
      </c>
      <c r="W86" s="55">
        <v>11.100000000000001</v>
      </c>
      <c r="X86" s="24"/>
      <c r="Y86" s="55">
        <v>5.2</v>
      </c>
      <c r="Z86" s="55">
        <v>11.100000000000001</v>
      </c>
      <c r="AA86" s="24"/>
      <c r="AB86" s="55">
        <v>4</v>
      </c>
      <c r="AC86" s="55">
        <v>11.100000000000001</v>
      </c>
      <c r="AD86" s="24"/>
      <c r="AE86" s="55">
        <v>2.8</v>
      </c>
      <c r="AF86" s="55">
        <v>11.100000000000001</v>
      </c>
      <c r="AG86" s="24"/>
      <c r="AH86" s="55">
        <v>3</v>
      </c>
      <c r="AI86" s="55">
        <v>11.100000000000001</v>
      </c>
      <c r="AJ86" s="24"/>
      <c r="AK86" s="55">
        <v>4</v>
      </c>
      <c r="AL86" s="55">
        <v>11.100000000000001</v>
      </c>
      <c r="AR86" s="23"/>
      <c r="BA86" s="24"/>
      <c r="BB86" s="24"/>
    </row>
    <row r="87" spans="1:54" x14ac:dyDescent="0.15">
      <c r="A87" s="54">
        <v>9</v>
      </c>
      <c r="B87" s="55">
        <v>11.850000000000001</v>
      </c>
      <c r="C87" s="23"/>
      <c r="D87" s="54">
        <v>1</v>
      </c>
      <c r="E87" s="55">
        <v>11.850000000000001</v>
      </c>
      <c r="F87" s="23"/>
      <c r="G87" s="54">
        <v>1</v>
      </c>
      <c r="H87" s="55">
        <v>11.850000000000001</v>
      </c>
      <c r="I87" s="23"/>
      <c r="J87" s="54">
        <v>1</v>
      </c>
      <c r="K87" s="55">
        <v>11.850000000000001</v>
      </c>
      <c r="L87" s="23"/>
      <c r="M87" s="55">
        <v>9.6999999999999993</v>
      </c>
      <c r="N87" s="55">
        <v>11.850000000000001</v>
      </c>
      <c r="O87" s="24"/>
      <c r="P87" s="56">
        <v>6.5</v>
      </c>
      <c r="Q87" s="55">
        <v>11.850000000000001</v>
      </c>
      <c r="R87" s="25"/>
      <c r="S87" s="55">
        <v>5.3</v>
      </c>
      <c r="T87" s="55">
        <v>11.850000000000001</v>
      </c>
      <c r="U87" s="24"/>
      <c r="V87" s="55">
        <v>6.1</v>
      </c>
      <c r="W87" s="55">
        <v>11.850000000000001</v>
      </c>
      <c r="X87" s="24"/>
      <c r="Y87" s="55">
        <v>6.8</v>
      </c>
      <c r="Z87" s="55">
        <v>11.850000000000001</v>
      </c>
      <c r="AA87" s="24"/>
      <c r="AB87" s="55">
        <v>4.4000000000000004</v>
      </c>
      <c r="AC87" s="55">
        <v>11.850000000000001</v>
      </c>
      <c r="AD87" s="24"/>
      <c r="AE87" s="55">
        <v>3.5</v>
      </c>
      <c r="AF87" s="55">
        <v>11.850000000000001</v>
      </c>
      <c r="AG87" s="24"/>
      <c r="AH87" s="55">
        <v>4.2</v>
      </c>
      <c r="AI87" s="55">
        <v>11.850000000000001</v>
      </c>
      <c r="AJ87" s="24"/>
      <c r="AK87" s="55">
        <v>6.3</v>
      </c>
      <c r="AL87" s="55">
        <v>11.850000000000001</v>
      </c>
      <c r="AR87" s="23"/>
      <c r="BA87" s="24"/>
      <c r="BB87" s="24"/>
    </row>
    <row r="88" spans="1:54" x14ac:dyDescent="0.15">
      <c r="A88" s="54">
        <v>14</v>
      </c>
      <c r="B88" s="55">
        <v>13.950000000000001</v>
      </c>
      <c r="C88" s="23"/>
      <c r="D88" s="54">
        <v>1</v>
      </c>
      <c r="E88" s="55">
        <v>13.950000000000001</v>
      </c>
      <c r="F88" s="23"/>
      <c r="G88" s="54">
        <v>1</v>
      </c>
      <c r="H88" s="55">
        <v>13.950000000000001</v>
      </c>
      <c r="I88" s="23"/>
      <c r="J88" s="54">
        <v>1</v>
      </c>
      <c r="K88" s="55">
        <v>13.950000000000001</v>
      </c>
      <c r="L88" s="23"/>
      <c r="M88" s="55">
        <v>5.5</v>
      </c>
      <c r="N88" s="55">
        <v>13.950000000000001</v>
      </c>
      <c r="O88" s="24"/>
      <c r="P88" s="56">
        <v>7</v>
      </c>
      <c r="Q88" s="55">
        <v>13.950000000000001</v>
      </c>
      <c r="R88" s="25"/>
      <c r="S88" s="55">
        <v>5.6</v>
      </c>
      <c r="T88" s="55">
        <v>13.950000000000001</v>
      </c>
      <c r="U88" s="24"/>
      <c r="V88" s="55">
        <v>8.1999999999999993</v>
      </c>
      <c r="W88" s="55">
        <v>13.950000000000001</v>
      </c>
      <c r="X88" s="24"/>
      <c r="Y88" s="55">
        <v>6.3</v>
      </c>
      <c r="Z88" s="55">
        <v>13.950000000000001</v>
      </c>
      <c r="AA88" s="24"/>
      <c r="AB88" s="55">
        <v>5.5</v>
      </c>
      <c r="AC88" s="55">
        <v>13.950000000000001</v>
      </c>
      <c r="AD88" s="24"/>
      <c r="AE88" s="55">
        <v>6.7</v>
      </c>
      <c r="AF88" s="55">
        <v>13.950000000000001</v>
      </c>
      <c r="AG88" s="24"/>
      <c r="AH88" s="55">
        <v>4.9000000000000004</v>
      </c>
      <c r="AI88" s="55">
        <v>13.950000000000001</v>
      </c>
      <c r="AJ88" s="24"/>
      <c r="AK88" s="55">
        <v>7</v>
      </c>
      <c r="AL88" s="55">
        <v>13.950000000000001</v>
      </c>
      <c r="AR88" s="23"/>
      <c r="BA88" s="24"/>
      <c r="BB88" s="24"/>
    </row>
    <row r="89" spans="1:54" x14ac:dyDescent="0.15">
      <c r="A89" s="54">
        <v>11</v>
      </c>
      <c r="B89" s="55">
        <v>12.899999999999999</v>
      </c>
      <c r="C89" s="23"/>
      <c r="D89" s="54">
        <v>0</v>
      </c>
      <c r="E89" s="55">
        <v>12.899999999999999</v>
      </c>
      <c r="F89" s="23"/>
      <c r="G89" s="54">
        <v>1</v>
      </c>
      <c r="H89" s="55">
        <v>12.899999999999999</v>
      </c>
      <c r="I89" s="23"/>
      <c r="J89" s="54">
        <v>1</v>
      </c>
      <c r="K89" s="55">
        <v>12.899999999999999</v>
      </c>
      <c r="L89" s="23"/>
      <c r="M89" s="55">
        <v>9.9</v>
      </c>
      <c r="N89" s="55">
        <v>12.899999999999999</v>
      </c>
      <c r="O89" s="24"/>
      <c r="P89" s="56">
        <v>5.2</v>
      </c>
      <c r="Q89" s="55">
        <v>12.899999999999999</v>
      </c>
      <c r="R89" s="25"/>
      <c r="S89" s="55">
        <v>6.1</v>
      </c>
      <c r="T89" s="55">
        <v>12.899999999999999</v>
      </c>
      <c r="U89" s="24"/>
      <c r="V89" s="55">
        <v>6.7</v>
      </c>
      <c r="W89" s="55">
        <v>12.899999999999999</v>
      </c>
      <c r="X89" s="24"/>
      <c r="Y89" s="55">
        <v>6.8</v>
      </c>
      <c r="Z89" s="55">
        <v>12.899999999999999</v>
      </c>
      <c r="AA89" s="24"/>
      <c r="AB89" s="55">
        <v>4.3</v>
      </c>
      <c r="AC89" s="55">
        <v>12.899999999999999</v>
      </c>
      <c r="AD89" s="24"/>
      <c r="AE89" s="55">
        <v>3.4</v>
      </c>
      <c r="AF89" s="55">
        <v>12.899999999999999</v>
      </c>
      <c r="AG89" s="24"/>
      <c r="AH89" s="55">
        <v>3.9</v>
      </c>
      <c r="AI89" s="55">
        <v>12.899999999999999</v>
      </c>
      <c r="AJ89" s="24"/>
      <c r="AK89" s="55">
        <v>4.2</v>
      </c>
      <c r="AL89" s="55">
        <v>12.899999999999999</v>
      </c>
      <c r="AR89" s="23"/>
      <c r="BA89" s="24"/>
      <c r="BB89" s="24"/>
    </row>
    <row r="90" spans="1:54" x14ac:dyDescent="0.15">
      <c r="A90" s="54">
        <v>8</v>
      </c>
      <c r="B90" s="55">
        <v>10.5</v>
      </c>
      <c r="C90" s="23"/>
      <c r="D90" s="54">
        <v>0</v>
      </c>
      <c r="E90" s="55">
        <v>10.5</v>
      </c>
      <c r="F90" s="23"/>
      <c r="G90" s="54">
        <v>1</v>
      </c>
      <c r="H90" s="55">
        <v>10.5</v>
      </c>
      <c r="I90" s="23"/>
      <c r="J90" s="54">
        <v>0</v>
      </c>
      <c r="K90" s="55">
        <v>10.5</v>
      </c>
      <c r="L90" s="23"/>
      <c r="M90" s="55">
        <v>5.2</v>
      </c>
      <c r="N90" s="55">
        <v>10.5</v>
      </c>
      <c r="O90" s="24"/>
      <c r="P90" s="56">
        <v>3.8</v>
      </c>
      <c r="Q90" s="55">
        <v>10.5</v>
      </c>
      <c r="R90" s="25"/>
      <c r="S90" s="55">
        <v>3.9</v>
      </c>
      <c r="T90" s="55">
        <v>10.5</v>
      </c>
      <c r="U90" s="24"/>
      <c r="V90" s="55">
        <v>5</v>
      </c>
      <c r="W90" s="55">
        <v>10.5</v>
      </c>
      <c r="X90" s="24"/>
      <c r="Y90" s="55">
        <v>8.4</v>
      </c>
      <c r="Z90" s="55">
        <v>10.5</v>
      </c>
      <c r="AA90" s="24"/>
      <c r="AB90" s="55">
        <v>3.3</v>
      </c>
      <c r="AC90" s="55">
        <v>10.5</v>
      </c>
      <c r="AD90" s="24"/>
      <c r="AE90" s="55">
        <v>4.9000000000000004</v>
      </c>
      <c r="AF90" s="55">
        <v>10.5</v>
      </c>
      <c r="AG90" s="24"/>
      <c r="AH90" s="55">
        <v>3.3</v>
      </c>
      <c r="AI90" s="55">
        <v>10.5</v>
      </c>
      <c r="AJ90" s="24"/>
      <c r="AK90" s="55">
        <v>5.2</v>
      </c>
      <c r="AL90" s="55">
        <v>10.5</v>
      </c>
      <c r="AR90" s="23"/>
      <c r="BA90" s="24"/>
      <c r="BB90" s="24"/>
    </row>
    <row r="91" spans="1:54" x14ac:dyDescent="0.15">
      <c r="A91" s="54">
        <v>14</v>
      </c>
      <c r="B91" s="55">
        <v>12.299999999999999</v>
      </c>
      <c r="C91" s="23"/>
      <c r="D91" s="54">
        <v>0</v>
      </c>
      <c r="E91" s="55">
        <v>12.299999999999999</v>
      </c>
      <c r="F91" s="23"/>
      <c r="G91" s="54">
        <v>0</v>
      </c>
      <c r="H91" s="55">
        <v>12.299999999999999</v>
      </c>
      <c r="I91" s="23"/>
      <c r="J91" s="54">
        <v>1</v>
      </c>
      <c r="K91" s="55">
        <v>12.299999999999999</v>
      </c>
      <c r="L91" s="23"/>
      <c r="M91" s="55">
        <v>7.6</v>
      </c>
      <c r="N91" s="55">
        <v>12.299999999999999</v>
      </c>
      <c r="O91" s="24"/>
      <c r="P91" s="56">
        <v>4</v>
      </c>
      <c r="Q91" s="55">
        <v>12.299999999999999</v>
      </c>
      <c r="R91" s="25"/>
      <c r="S91" s="55">
        <v>3.2</v>
      </c>
      <c r="T91" s="55">
        <v>12.299999999999999</v>
      </c>
      <c r="U91" s="24"/>
      <c r="V91" s="55">
        <v>4.2</v>
      </c>
      <c r="W91" s="55">
        <v>12.299999999999999</v>
      </c>
      <c r="X91" s="24"/>
      <c r="Y91" s="55">
        <v>5.8</v>
      </c>
      <c r="Z91" s="55">
        <v>12.299999999999999</v>
      </c>
      <c r="AA91" s="24"/>
      <c r="AB91" s="55">
        <v>3.6</v>
      </c>
      <c r="AC91" s="55">
        <v>12.299999999999999</v>
      </c>
      <c r="AD91" s="24"/>
      <c r="AE91" s="55">
        <v>3.8</v>
      </c>
      <c r="AF91" s="55">
        <v>12.299999999999999</v>
      </c>
      <c r="AG91" s="24"/>
      <c r="AH91" s="55">
        <v>4.2</v>
      </c>
      <c r="AI91" s="55">
        <v>12.299999999999999</v>
      </c>
      <c r="AJ91" s="24"/>
      <c r="AK91" s="55">
        <v>6</v>
      </c>
      <c r="AL91" s="55">
        <v>12.299999999999999</v>
      </c>
      <c r="AR91" s="23"/>
      <c r="BA91" s="24"/>
      <c r="BB91" s="24"/>
    </row>
    <row r="92" spans="1:54" x14ac:dyDescent="0.15">
      <c r="A92" s="54">
        <v>10</v>
      </c>
      <c r="B92" s="55">
        <v>12.600000000000001</v>
      </c>
      <c r="C92" s="23"/>
      <c r="D92" s="54">
        <v>1</v>
      </c>
      <c r="E92" s="55">
        <v>12.600000000000001</v>
      </c>
      <c r="F92" s="23"/>
      <c r="G92" s="54">
        <v>0</v>
      </c>
      <c r="H92" s="55">
        <v>12.600000000000001</v>
      </c>
      <c r="I92" s="23"/>
      <c r="J92" s="54">
        <v>0</v>
      </c>
      <c r="K92" s="55">
        <v>12.600000000000001</v>
      </c>
      <c r="L92" s="23"/>
      <c r="M92" s="55">
        <v>7.6</v>
      </c>
      <c r="N92" s="55">
        <v>12.600000000000001</v>
      </c>
      <c r="O92" s="24"/>
      <c r="P92" s="56">
        <v>5.0999999999999996</v>
      </c>
      <c r="Q92" s="55">
        <v>12.600000000000001</v>
      </c>
      <c r="R92" s="25"/>
      <c r="S92" s="55">
        <v>4.8</v>
      </c>
      <c r="T92" s="55">
        <v>12.600000000000001</v>
      </c>
      <c r="U92" s="24"/>
      <c r="V92" s="55">
        <v>5.4</v>
      </c>
      <c r="W92" s="55">
        <v>12.600000000000001</v>
      </c>
      <c r="X92" s="24"/>
      <c r="Y92" s="55">
        <v>4.4000000000000004</v>
      </c>
      <c r="Z92" s="55">
        <v>12.600000000000001</v>
      </c>
      <c r="AA92" s="24"/>
      <c r="AB92" s="55">
        <v>4.4000000000000004</v>
      </c>
      <c r="AC92" s="55">
        <v>12.600000000000001</v>
      </c>
      <c r="AD92" s="24"/>
      <c r="AE92" s="55">
        <v>3.9</v>
      </c>
      <c r="AF92" s="55">
        <v>12.600000000000001</v>
      </c>
      <c r="AG92" s="24"/>
      <c r="AH92" s="55">
        <v>4</v>
      </c>
      <c r="AI92" s="55">
        <v>12.600000000000001</v>
      </c>
      <c r="AJ92" s="24"/>
      <c r="AK92" s="55">
        <v>5.2</v>
      </c>
      <c r="AL92" s="55">
        <v>12.600000000000001</v>
      </c>
      <c r="AR92" s="23"/>
      <c r="BA92" s="24"/>
      <c r="BB92" s="24"/>
    </row>
    <row r="93" spans="1:54" x14ac:dyDescent="0.15">
      <c r="A93" s="54">
        <v>15</v>
      </c>
      <c r="B93" s="55">
        <v>13.350000000000001</v>
      </c>
      <c r="C93" s="23"/>
      <c r="D93" s="54">
        <v>0</v>
      </c>
      <c r="E93" s="55">
        <v>13.350000000000001</v>
      </c>
      <c r="F93" s="23"/>
      <c r="G93" s="54">
        <v>1</v>
      </c>
      <c r="H93" s="55">
        <v>13.350000000000001</v>
      </c>
      <c r="I93" s="23"/>
      <c r="J93" s="54">
        <v>0</v>
      </c>
      <c r="K93" s="55">
        <v>13.350000000000001</v>
      </c>
      <c r="L93" s="23"/>
      <c r="M93" s="55">
        <v>6.5</v>
      </c>
      <c r="N93" s="55">
        <v>13.350000000000001</v>
      </c>
      <c r="O93" s="24"/>
      <c r="P93" s="56">
        <v>5.8</v>
      </c>
      <c r="Q93" s="55">
        <v>13.350000000000001</v>
      </c>
      <c r="R93" s="25"/>
      <c r="S93" s="55">
        <v>4.7</v>
      </c>
      <c r="T93" s="55">
        <v>13.350000000000001</v>
      </c>
      <c r="U93" s="24"/>
      <c r="V93" s="55">
        <v>6</v>
      </c>
      <c r="W93" s="55">
        <v>13.350000000000001</v>
      </c>
      <c r="X93" s="24"/>
      <c r="Y93" s="55">
        <v>8.6999999999999993</v>
      </c>
      <c r="Z93" s="55">
        <v>13.350000000000001</v>
      </c>
      <c r="AA93" s="24"/>
      <c r="AB93" s="55">
        <v>5</v>
      </c>
      <c r="AC93" s="55">
        <v>13.350000000000001</v>
      </c>
      <c r="AD93" s="24"/>
      <c r="AE93" s="55">
        <v>5.6</v>
      </c>
      <c r="AF93" s="55">
        <v>13.350000000000001</v>
      </c>
      <c r="AG93" s="24"/>
      <c r="AH93" s="55">
        <v>4.5999999999999996</v>
      </c>
      <c r="AI93" s="55">
        <v>13.350000000000001</v>
      </c>
      <c r="AJ93" s="24"/>
      <c r="AK93" s="55">
        <v>6.8</v>
      </c>
      <c r="AL93" s="55">
        <v>13.350000000000001</v>
      </c>
      <c r="AR93" s="23"/>
      <c r="BA93" s="24"/>
      <c r="BB93" s="24"/>
    </row>
    <row r="94" spans="1:54" x14ac:dyDescent="0.15">
      <c r="A94" s="54">
        <v>1</v>
      </c>
      <c r="B94" s="55">
        <v>10.649999999999999</v>
      </c>
      <c r="C94" s="23"/>
      <c r="D94" s="54">
        <v>0</v>
      </c>
      <c r="E94" s="55">
        <v>10.649999999999999</v>
      </c>
      <c r="F94" s="23"/>
      <c r="G94" s="54">
        <v>0</v>
      </c>
      <c r="H94" s="55">
        <v>10.649999999999999</v>
      </c>
      <c r="I94" s="23"/>
      <c r="J94" s="54">
        <v>0</v>
      </c>
      <c r="K94" s="55">
        <v>10.649999999999999</v>
      </c>
      <c r="L94" s="23"/>
      <c r="M94" s="55">
        <v>8.6999999999999993</v>
      </c>
      <c r="N94" s="55">
        <v>10.649999999999999</v>
      </c>
      <c r="O94" s="24"/>
      <c r="P94" s="56">
        <v>3.2</v>
      </c>
      <c r="Q94" s="55">
        <v>10.649999999999999</v>
      </c>
      <c r="R94" s="25"/>
      <c r="S94" s="55">
        <v>3.2</v>
      </c>
      <c r="T94" s="55">
        <v>10.649999999999999</v>
      </c>
      <c r="U94" s="24"/>
      <c r="V94" s="55">
        <v>3.8</v>
      </c>
      <c r="W94" s="55">
        <v>10.649999999999999</v>
      </c>
      <c r="X94" s="24"/>
      <c r="Y94" s="55">
        <v>4.9000000000000004</v>
      </c>
      <c r="Z94" s="55">
        <v>10.649999999999999</v>
      </c>
      <c r="AA94" s="24"/>
      <c r="AB94" s="55">
        <v>4.3</v>
      </c>
      <c r="AC94" s="55">
        <v>10.649999999999999</v>
      </c>
      <c r="AD94" s="24"/>
      <c r="AE94" s="55">
        <v>3.9</v>
      </c>
      <c r="AF94" s="55">
        <v>10.649999999999999</v>
      </c>
      <c r="AG94" s="24"/>
      <c r="AH94" s="55">
        <v>4.5</v>
      </c>
      <c r="AI94" s="55">
        <v>10.649999999999999</v>
      </c>
      <c r="AJ94" s="24"/>
      <c r="AK94" s="55">
        <v>6.8</v>
      </c>
      <c r="AL94" s="55">
        <v>10.649999999999999</v>
      </c>
      <c r="AR94" s="23"/>
      <c r="BA94" s="24"/>
      <c r="BB94" s="24"/>
    </row>
    <row r="95" spans="1:54" x14ac:dyDescent="0.15">
      <c r="A95" s="54">
        <v>5</v>
      </c>
      <c r="B95" s="55">
        <v>11.25</v>
      </c>
      <c r="C95" s="23"/>
      <c r="D95" s="54">
        <v>1</v>
      </c>
      <c r="E95" s="55">
        <v>11.25</v>
      </c>
      <c r="F95" s="23"/>
      <c r="G95" s="54">
        <v>1</v>
      </c>
      <c r="H95" s="55">
        <v>11.25</v>
      </c>
      <c r="I95" s="23"/>
      <c r="J95" s="54">
        <v>0</v>
      </c>
      <c r="K95" s="55">
        <v>11.25</v>
      </c>
      <c r="L95" s="23"/>
      <c r="M95" s="55">
        <v>7.3</v>
      </c>
      <c r="N95" s="55">
        <v>11.25</v>
      </c>
      <c r="O95" s="24"/>
      <c r="P95" s="56">
        <v>3.6</v>
      </c>
      <c r="Q95" s="55">
        <v>11.25</v>
      </c>
      <c r="R95" s="25"/>
      <c r="S95" s="55">
        <v>5.4</v>
      </c>
      <c r="T95" s="55">
        <v>11.25</v>
      </c>
      <c r="U95" s="24"/>
      <c r="V95" s="55">
        <v>6.1</v>
      </c>
      <c r="W95" s="55">
        <v>11.25</v>
      </c>
      <c r="X95" s="24"/>
      <c r="Y95" s="55">
        <v>8</v>
      </c>
      <c r="Z95" s="55">
        <v>11.25</v>
      </c>
      <c r="AA95" s="24"/>
      <c r="AB95" s="55">
        <v>2.8</v>
      </c>
      <c r="AC95" s="55">
        <v>11.25</v>
      </c>
      <c r="AD95" s="24"/>
      <c r="AE95" s="55">
        <v>3.3</v>
      </c>
      <c r="AF95" s="55">
        <v>11.25</v>
      </c>
      <c r="AG95" s="24"/>
      <c r="AH95" s="55">
        <v>2.9</v>
      </c>
      <c r="AI95" s="55">
        <v>11.25</v>
      </c>
      <c r="AJ95" s="24"/>
      <c r="AK95" s="55">
        <v>4.0999999999999996</v>
      </c>
      <c r="AL95" s="55">
        <v>11.25</v>
      </c>
      <c r="AR95" s="23"/>
      <c r="BA95" s="24"/>
      <c r="BB95" s="24"/>
    </row>
    <row r="96" spans="1:54" x14ac:dyDescent="0.15">
      <c r="A96" s="54">
        <v>7</v>
      </c>
      <c r="B96" s="55">
        <v>12.149999999999999</v>
      </c>
      <c r="C96" s="23"/>
      <c r="D96" s="54">
        <v>1</v>
      </c>
      <c r="E96" s="55">
        <v>12.149999999999999</v>
      </c>
      <c r="F96" s="23"/>
      <c r="G96" s="54">
        <v>0</v>
      </c>
      <c r="H96" s="55">
        <v>12.149999999999999</v>
      </c>
      <c r="I96" s="23"/>
      <c r="J96" s="54">
        <v>1</v>
      </c>
      <c r="K96" s="55">
        <v>12.149999999999999</v>
      </c>
      <c r="L96" s="23"/>
      <c r="M96" s="55">
        <v>9.6999999999999993</v>
      </c>
      <c r="N96" s="55">
        <v>12.149999999999999</v>
      </c>
      <c r="O96" s="24"/>
      <c r="P96" s="56">
        <v>6.5</v>
      </c>
      <c r="Q96" s="55">
        <v>12.149999999999999</v>
      </c>
      <c r="R96" s="25"/>
      <c r="S96" s="55">
        <v>3.4</v>
      </c>
      <c r="T96" s="55">
        <v>12.149999999999999</v>
      </c>
      <c r="U96" s="24"/>
      <c r="V96" s="55">
        <v>6.1</v>
      </c>
      <c r="W96" s="55">
        <v>12.149999999999999</v>
      </c>
      <c r="X96" s="24"/>
      <c r="Y96" s="55">
        <v>6.7</v>
      </c>
      <c r="Z96" s="55">
        <v>12.149999999999999</v>
      </c>
      <c r="AA96" s="24"/>
      <c r="AB96" s="55">
        <v>3.7</v>
      </c>
      <c r="AC96" s="55">
        <v>12.149999999999999</v>
      </c>
      <c r="AD96" s="24"/>
      <c r="AE96" s="55">
        <v>3.4</v>
      </c>
      <c r="AF96" s="55">
        <v>12.149999999999999</v>
      </c>
      <c r="AG96" s="24"/>
      <c r="AH96" s="55">
        <v>4.0999999999999996</v>
      </c>
      <c r="AI96" s="55">
        <v>12.149999999999999</v>
      </c>
      <c r="AJ96" s="24"/>
      <c r="AK96" s="55">
        <v>7.1</v>
      </c>
      <c r="AL96" s="55">
        <v>12.149999999999999</v>
      </c>
      <c r="AR96" s="23"/>
      <c r="BA96" s="24"/>
      <c r="BB96" s="24"/>
    </row>
    <row r="97" spans="1:54" x14ac:dyDescent="0.15">
      <c r="A97" s="54">
        <v>9</v>
      </c>
      <c r="B97" s="55">
        <v>10.8</v>
      </c>
      <c r="C97" s="23"/>
      <c r="D97" s="54">
        <v>0</v>
      </c>
      <c r="E97" s="55">
        <v>10.8</v>
      </c>
      <c r="F97" s="23"/>
      <c r="G97" s="54">
        <v>0</v>
      </c>
      <c r="H97" s="55">
        <v>10.8</v>
      </c>
      <c r="I97" s="23"/>
      <c r="J97" s="54">
        <v>1</v>
      </c>
      <c r="K97" s="55">
        <v>10.8</v>
      </c>
      <c r="L97" s="23"/>
      <c r="M97" s="55">
        <v>9</v>
      </c>
      <c r="N97" s="55">
        <v>10.8</v>
      </c>
      <c r="O97" s="24"/>
      <c r="P97" s="56">
        <v>3.4</v>
      </c>
      <c r="Q97" s="55">
        <v>10.8</v>
      </c>
      <c r="R97" s="25"/>
      <c r="S97" s="55">
        <v>3.9</v>
      </c>
      <c r="T97" s="55">
        <v>10.8</v>
      </c>
      <c r="U97" s="24"/>
      <c r="V97" s="55">
        <v>4.5</v>
      </c>
      <c r="W97" s="55">
        <v>10.8</v>
      </c>
      <c r="X97" s="24"/>
      <c r="Y97" s="55">
        <v>6.8</v>
      </c>
      <c r="Z97" s="55">
        <v>10.8</v>
      </c>
      <c r="AA97" s="24"/>
      <c r="AB97" s="55">
        <v>3.9</v>
      </c>
      <c r="AC97" s="55">
        <v>10.8</v>
      </c>
      <c r="AD97" s="24"/>
      <c r="AE97" s="55">
        <v>3.5</v>
      </c>
      <c r="AF97" s="55">
        <v>10.8</v>
      </c>
      <c r="AG97" s="24"/>
      <c r="AH97" s="55">
        <v>3.5</v>
      </c>
      <c r="AI97" s="55">
        <v>10.8</v>
      </c>
      <c r="AJ97" s="24"/>
      <c r="AK97" s="55">
        <v>4.5999999999999996</v>
      </c>
      <c r="AL97" s="55">
        <v>10.8</v>
      </c>
      <c r="AR97" s="23"/>
      <c r="BA97" s="24"/>
      <c r="BB97" s="24"/>
    </row>
    <row r="98" spans="1:54" x14ac:dyDescent="0.15">
      <c r="A98" s="54">
        <v>1</v>
      </c>
      <c r="B98" s="55">
        <v>11.25</v>
      </c>
      <c r="C98" s="23"/>
      <c r="D98" s="54">
        <v>1</v>
      </c>
      <c r="E98" s="55">
        <v>11.25</v>
      </c>
      <c r="F98" s="23"/>
      <c r="G98" s="54">
        <v>0</v>
      </c>
      <c r="H98" s="55">
        <v>11.25</v>
      </c>
      <c r="I98" s="23"/>
      <c r="J98" s="54">
        <v>0</v>
      </c>
      <c r="K98" s="55">
        <v>11.25</v>
      </c>
      <c r="L98" s="23"/>
      <c r="M98" s="55">
        <v>7.6</v>
      </c>
      <c r="N98" s="55">
        <v>11.25</v>
      </c>
      <c r="O98" s="24"/>
      <c r="P98" s="56">
        <v>3.6</v>
      </c>
      <c r="Q98" s="55">
        <v>11.25</v>
      </c>
      <c r="R98" s="25"/>
      <c r="S98" s="55">
        <v>5.6</v>
      </c>
      <c r="T98" s="55">
        <v>11.25</v>
      </c>
      <c r="U98" s="24"/>
      <c r="V98" s="55">
        <v>5.4</v>
      </c>
      <c r="W98" s="55">
        <v>11.25</v>
      </c>
      <c r="X98" s="24"/>
      <c r="Y98" s="55">
        <v>4.4000000000000004</v>
      </c>
      <c r="Z98" s="55">
        <v>11.25</v>
      </c>
      <c r="AA98" s="24"/>
      <c r="AB98" s="55">
        <v>4.5999999999999996</v>
      </c>
      <c r="AC98" s="55">
        <v>11.25</v>
      </c>
      <c r="AD98" s="24"/>
      <c r="AE98" s="55">
        <v>3.9</v>
      </c>
      <c r="AF98" s="55">
        <v>11.25</v>
      </c>
      <c r="AG98" s="24"/>
      <c r="AH98" s="55">
        <v>4</v>
      </c>
      <c r="AI98" s="55">
        <v>11.25</v>
      </c>
      <c r="AJ98" s="24"/>
      <c r="AK98" s="55">
        <v>5.8</v>
      </c>
      <c r="AL98" s="55">
        <v>11.25</v>
      </c>
      <c r="AR98" s="23"/>
      <c r="BA98" s="24"/>
      <c r="BB98" s="24"/>
    </row>
    <row r="99" spans="1:54" x14ac:dyDescent="0.15">
      <c r="A99" s="54">
        <v>11</v>
      </c>
      <c r="B99" s="55">
        <v>13.950000000000001</v>
      </c>
      <c r="C99" s="23"/>
      <c r="D99" s="54">
        <v>1</v>
      </c>
      <c r="E99" s="55">
        <v>13.950000000000001</v>
      </c>
      <c r="F99" s="23"/>
      <c r="G99" s="54">
        <v>1</v>
      </c>
      <c r="H99" s="55">
        <v>13.950000000000001</v>
      </c>
      <c r="I99" s="23"/>
      <c r="J99" s="54">
        <v>1</v>
      </c>
      <c r="K99" s="55">
        <v>13.950000000000001</v>
      </c>
      <c r="L99" s="23"/>
      <c r="M99" s="55">
        <v>9.6</v>
      </c>
      <c r="N99" s="55">
        <v>13.950000000000001</v>
      </c>
      <c r="O99" s="24"/>
      <c r="P99" s="56">
        <v>7.2</v>
      </c>
      <c r="Q99" s="55">
        <v>13.950000000000001</v>
      </c>
      <c r="R99" s="25"/>
      <c r="S99" s="55">
        <v>5.6</v>
      </c>
      <c r="T99" s="55">
        <v>13.950000000000001</v>
      </c>
      <c r="U99" s="24"/>
      <c r="V99" s="55">
        <v>7.8</v>
      </c>
      <c r="W99" s="55">
        <v>13.950000000000001</v>
      </c>
      <c r="X99" s="24"/>
      <c r="Y99" s="55">
        <v>4.5</v>
      </c>
      <c r="Z99" s="55">
        <v>13.950000000000001</v>
      </c>
      <c r="AA99" s="24"/>
      <c r="AB99" s="55">
        <v>4.4000000000000004</v>
      </c>
      <c r="AC99" s="55">
        <v>13.950000000000001</v>
      </c>
      <c r="AD99" s="24"/>
      <c r="AE99" s="55">
        <v>3</v>
      </c>
      <c r="AF99" s="55">
        <v>13.950000000000001</v>
      </c>
      <c r="AG99" s="24"/>
      <c r="AH99" s="55">
        <v>4.3</v>
      </c>
      <c r="AI99" s="55">
        <v>13.950000000000001</v>
      </c>
      <c r="AJ99" s="24"/>
      <c r="AK99" s="55">
        <v>6.2</v>
      </c>
      <c r="AL99" s="55">
        <v>13.950000000000001</v>
      </c>
      <c r="AR99" s="23"/>
      <c r="BA99" s="24"/>
      <c r="BB99" s="24"/>
    </row>
    <row r="100" spans="1:54" x14ac:dyDescent="0.15">
      <c r="A100" s="54">
        <v>7</v>
      </c>
      <c r="B100" s="55">
        <v>12.600000000000001</v>
      </c>
      <c r="C100" s="23"/>
      <c r="D100" s="54">
        <v>1</v>
      </c>
      <c r="E100" s="55">
        <v>12.600000000000001</v>
      </c>
      <c r="F100" s="23"/>
      <c r="G100" s="54">
        <v>1</v>
      </c>
      <c r="H100" s="55">
        <v>12.600000000000001</v>
      </c>
      <c r="I100" s="23"/>
      <c r="J100" s="54">
        <v>1</v>
      </c>
      <c r="K100" s="55">
        <v>12.600000000000001</v>
      </c>
      <c r="L100" s="23"/>
      <c r="M100" s="55">
        <v>5.0999999999999996</v>
      </c>
      <c r="N100" s="55">
        <v>12.600000000000001</v>
      </c>
      <c r="O100" s="24"/>
      <c r="P100" s="56">
        <v>6.6</v>
      </c>
      <c r="Q100" s="55">
        <v>12.600000000000001</v>
      </c>
      <c r="R100" s="25"/>
      <c r="S100" s="55">
        <v>5.8</v>
      </c>
      <c r="T100" s="55">
        <v>12.600000000000001</v>
      </c>
      <c r="U100" s="24"/>
      <c r="V100" s="55">
        <v>7.8</v>
      </c>
      <c r="W100" s="55">
        <v>12.600000000000001</v>
      </c>
      <c r="X100" s="24"/>
      <c r="Y100" s="55">
        <v>5.9</v>
      </c>
      <c r="Z100" s="55">
        <v>12.600000000000001</v>
      </c>
      <c r="AA100" s="24"/>
      <c r="AB100" s="55">
        <v>5.0999999999999996</v>
      </c>
      <c r="AC100" s="55">
        <v>12.600000000000001</v>
      </c>
      <c r="AD100" s="24"/>
      <c r="AE100" s="55">
        <v>6.3</v>
      </c>
      <c r="AF100" s="55">
        <v>12.600000000000001</v>
      </c>
      <c r="AG100" s="24"/>
      <c r="AH100" s="55">
        <v>4.5</v>
      </c>
      <c r="AI100" s="55">
        <v>12.600000000000001</v>
      </c>
      <c r="AJ100" s="24"/>
      <c r="AK100" s="55">
        <v>6.2</v>
      </c>
      <c r="AL100" s="55">
        <v>12.600000000000001</v>
      </c>
      <c r="AR100" s="23"/>
      <c r="BA100" s="24"/>
      <c r="BB100" s="24"/>
    </row>
    <row r="101" spans="1:54" x14ac:dyDescent="0.15">
      <c r="A101" s="54">
        <v>8</v>
      </c>
      <c r="B101" s="55">
        <v>12.299999999999999</v>
      </c>
      <c r="C101" s="23"/>
      <c r="D101" s="54">
        <v>0</v>
      </c>
      <c r="E101" s="55">
        <v>12.299999999999999</v>
      </c>
      <c r="F101" s="23"/>
      <c r="G101" s="54">
        <v>1</v>
      </c>
      <c r="H101" s="55">
        <v>12.299999999999999</v>
      </c>
      <c r="I101" s="23"/>
      <c r="J101" s="54">
        <v>0</v>
      </c>
      <c r="K101" s="55">
        <v>12.299999999999999</v>
      </c>
      <c r="L101" s="23"/>
      <c r="M101" s="55">
        <v>5.9</v>
      </c>
      <c r="N101" s="55">
        <v>12.299999999999999</v>
      </c>
      <c r="O101" s="24"/>
      <c r="P101" s="56">
        <v>5.6</v>
      </c>
      <c r="Q101" s="55">
        <v>12.299999999999999</v>
      </c>
      <c r="R101" s="25"/>
      <c r="S101" s="55">
        <v>3.5</v>
      </c>
      <c r="T101" s="55">
        <v>12.299999999999999</v>
      </c>
      <c r="U101" s="24"/>
      <c r="V101" s="55">
        <v>5.5</v>
      </c>
      <c r="W101" s="55">
        <v>12.299999999999999</v>
      </c>
      <c r="X101" s="24"/>
      <c r="Y101" s="55">
        <v>8.4</v>
      </c>
      <c r="Z101" s="55">
        <v>12.299999999999999</v>
      </c>
      <c r="AA101" s="24"/>
      <c r="AB101" s="55">
        <v>5.7</v>
      </c>
      <c r="AC101" s="55">
        <v>12.299999999999999</v>
      </c>
      <c r="AD101" s="24"/>
      <c r="AE101" s="55">
        <v>5.8</v>
      </c>
      <c r="AF101" s="55">
        <v>12.299999999999999</v>
      </c>
      <c r="AG101" s="24"/>
      <c r="AH101" s="55">
        <v>4.8</v>
      </c>
      <c r="AI101" s="55">
        <v>12.299999999999999</v>
      </c>
      <c r="AJ101" s="24"/>
      <c r="AK101" s="55">
        <v>7.2</v>
      </c>
      <c r="AL101" s="55">
        <v>12.299999999999999</v>
      </c>
      <c r="AR101" s="23"/>
      <c r="BA101" s="24"/>
      <c r="BB101" s="24"/>
    </row>
    <row r="102" spans="1:54" x14ac:dyDescent="0.15">
      <c r="A102" s="54">
        <v>4</v>
      </c>
      <c r="B102" s="55">
        <v>9.3000000000000007</v>
      </c>
      <c r="C102" s="23"/>
      <c r="D102" s="54">
        <v>1</v>
      </c>
      <c r="E102" s="55">
        <v>9.3000000000000007</v>
      </c>
      <c r="F102" s="23"/>
      <c r="G102" s="54">
        <v>1</v>
      </c>
      <c r="H102" s="55">
        <v>9.3000000000000007</v>
      </c>
      <c r="I102" s="23"/>
      <c r="J102" s="54">
        <v>0</v>
      </c>
      <c r="K102" s="55">
        <v>9.3000000000000007</v>
      </c>
      <c r="L102" s="23"/>
      <c r="M102" s="55">
        <v>7.6</v>
      </c>
      <c r="N102" s="55">
        <v>9.3000000000000007</v>
      </c>
      <c r="O102" s="24"/>
      <c r="P102" s="56">
        <v>3.6</v>
      </c>
      <c r="Q102" s="55">
        <v>9.3000000000000007</v>
      </c>
      <c r="R102" s="25"/>
      <c r="S102" s="55">
        <v>5.0999999999999996</v>
      </c>
      <c r="T102" s="55">
        <v>9.3000000000000007</v>
      </c>
      <c r="U102" s="24"/>
      <c r="V102" s="55">
        <v>4.5999999999999996</v>
      </c>
      <c r="W102" s="55">
        <v>9.3000000000000007</v>
      </c>
      <c r="X102" s="24"/>
      <c r="Y102" s="55">
        <v>7.7</v>
      </c>
      <c r="Z102" s="55">
        <v>9.3000000000000007</v>
      </c>
      <c r="AA102" s="24"/>
      <c r="AB102" s="55">
        <v>4.7</v>
      </c>
      <c r="AC102" s="55">
        <v>9.3000000000000007</v>
      </c>
      <c r="AD102" s="24"/>
      <c r="AE102" s="55">
        <v>5.5</v>
      </c>
      <c r="AF102" s="55">
        <v>9.3000000000000007</v>
      </c>
      <c r="AG102" s="24"/>
      <c r="AH102" s="55">
        <v>3.5</v>
      </c>
      <c r="AI102" s="55">
        <v>9.3000000000000007</v>
      </c>
      <c r="AJ102" s="24"/>
      <c r="AK102" s="55">
        <v>4</v>
      </c>
      <c r="AL102" s="55">
        <v>9.3000000000000007</v>
      </c>
      <c r="AR102" s="23"/>
      <c r="BA102" s="24"/>
      <c r="BB102" s="24"/>
    </row>
    <row r="103" spans="1:54" x14ac:dyDescent="0.15">
      <c r="A103" s="54">
        <v>4</v>
      </c>
      <c r="B103" s="55">
        <v>11.100000000000001</v>
      </c>
      <c r="C103" s="23"/>
      <c r="D103" s="54">
        <v>0</v>
      </c>
      <c r="E103" s="55">
        <v>11.100000000000001</v>
      </c>
      <c r="F103" s="23"/>
      <c r="G103" s="54">
        <v>0</v>
      </c>
      <c r="H103" s="55">
        <v>11.100000000000001</v>
      </c>
      <c r="I103" s="23"/>
      <c r="J103" s="54">
        <v>1</v>
      </c>
      <c r="K103" s="55">
        <v>11.100000000000001</v>
      </c>
      <c r="L103" s="23"/>
      <c r="M103" s="55">
        <v>9.9</v>
      </c>
      <c r="N103" s="55">
        <v>11.100000000000001</v>
      </c>
      <c r="O103" s="24"/>
      <c r="P103" s="56">
        <v>3.7</v>
      </c>
      <c r="Q103" s="55">
        <v>11.100000000000001</v>
      </c>
      <c r="R103" s="25"/>
      <c r="S103" s="55">
        <v>4.5999999999999996</v>
      </c>
      <c r="T103" s="55">
        <v>11.100000000000001</v>
      </c>
      <c r="U103" s="24"/>
      <c r="V103" s="55">
        <v>6.7</v>
      </c>
      <c r="W103" s="55">
        <v>11.100000000000001</v>
      </c>
      <c r="X103" s="24"/>
      <c r="Y103" s="55">
        <v>6.8</v>
      </c>
      <c r="Z103" s="55">
        <v>11.100000000000001</v>
      </c>
      <c r="AA103" s="24"/>
      <c r="AB103" s="55">
        <v>5</v>
      </c>
      <c r="AC103" s="55">
        <v>11.100000000000001</v>
      </c>
      <c r="AD103" s="24"/>
      <c r="AE103" s="55">
        <v>3.4</v>
      </c>
      <c r="AF103" s="55">
        <v>11.100000000000001</v>
      </c>
      <c r="AG103" s="24"/>
      <c r="AH103" s="55">
        <v>3.9</v>
      </c>
      <c r="AI103" s="55">
        <v>11.100000000000001</v>
      </c>
      <c r="AJ103" s="24"/>
      <c r="AK103" s="55">
        <v>5.3</v>
      </c>
      <c r="AL103" s="55">
        <v>11.100000000000001</v>
      </c>
      <c r="AR103" s="23"/>
      <c r="BA103" s="24"/>
      <c r="BB103" s="24"/>
    </row>
    <row r="104" spans="1:54" x14ac:dyDescent="0.15">
      <c r="A104" s="54">
        <v>7</v>
      </c>
      <c r="B104" s="55">
        <v>12.299999999999999</v>
      </c>
      <c r="C104" s="23"/>
      <c r="D104" s="54">
        <v>1</v>
      </c>
      <c r="E104" s="55">
        <v>12.299999999999999</v>
      </c>
      <c r="F104" s="23"/>
      <c r="G104" s="54">
        <v>0</v>
      </c>
      <c r="H104" s="55">
        <v>12.299999999999999</v>
      </c>
      <c r="I104" s="23"/>
      <c r="J104" s="54">
        <v>0</v>
      </c>
      <c r="K104" s="55">
        <v>12.299999999999999</v>
      </c>
      <c r="L104" s="23"/>
      <c r="M104" s="55">
        <v>8.1999999999999993</v>
      </c>
      <c r="N104" s="55">
        <v>12.299999999999999</v>
      </c>
      <c r="O104" s="24"/>
      <c r="P104" s="56">
        <v>4.2</v>
      </c>
      <c r="Q104" s="55">
        <v>12.299999999999999</v>
      </c>
      <c r="R104" s="25"/>
      <c r="S104" s="55">
        <v>2.7</v>
      </c>
      <c r="T104" s="55">
        <v>12.299999999999999</v>
      </c>
      <c r="U104" s="24"/>
      <c r="V104" s="55">
        <v>3.1</v>
      </c>
      <c r="W104" s="55">
        <v>12.299999999999999</v>
      </c>
      <c r="X104" s="24"/>
      <c r="Y104" s="55">
        <v>5.3</v>
      </c>
      <c r="Z104" s="55">
        <v>12.299999999999999</v>
      </c>
      <c r="AA104" s="24"/>
      <c r="AB104" s="55">
        <v>4.5</v>
      </c>
      <c r="AC104" s="55">
        <v>12.299999999999999</v>
      </c>
      <c r="AD104" s="24"/>
      <c r="AE104" s="55">
        <v>4.3</v>
      </c>
      <c r="AF104" s="55">
        <v>12.299999999999999</v>
      </c>
      <c r="AG104" s="24"/>
      <c r="AH104" s="55">
        <v>4.9000000000000004</v>
      </c>
      <c r="AI104" s="55">
        <v>12.299999999999999</v>
      </c>
      <c r="AJ104" s="24"/>
      <c r="AK104" s="55">
        <v>7.4</v>
      </c>
      <c r="AL104" s="55">
        <v>12.299999999999999</v>
      </c>
      <c r="AR104" s="23"/>
      <c r="BA104" s="24"/>
      <c r="BB104" s="24"/>
    </row>
    <row r="105" spans="1:54" x14ac:dyDescent="0.15">
      <c r="A105" s="54">
        <v>14</v>
      </c>
      <c r="B105" s="55">
        <v>11.55</v>
      </c>
      <c r="C105" s="23"/>
      <c r="D105" s="54">
        <v>0</v>
      </c>
      <c r="E105" s="55">
        <v>11.55</v>
      </c>
      <c r="F105" s="23"/>
      <c r="G105" s="54">
        <v>1</v>
      </c>
      <c r="H105" s="55">
        <v>11.55</v>
      </c>
      <c r="I105" s="23"/>
      <c r="J105" s="54">
        <v>1</v>
      </c>
      <c r="K105" s="55">
        <v>11.55</v>
      </c>
      <c r="L105" s="23"/>
      <c r="M105" s="55">
        <v>8.9</v>
      </c>
      <c r="N105" s="55">
        <v>11.55</v>
      </c>
      <c r="O105" s="24"/>
      <c r="P105" s="56">
        <v>5.8</v>
      </c>
      <c r="Q105" s="55">
        <v>11.55</v>
      </c>
      <c r="R105" s="25"/>
      <c r="S105" s="55">
        <v>6.3</v>
      </c>
      <c r="T105" s="55">
        <v>11.55</v>
      </c>
      <c r="U105" s="24"/>
      <c r="V105" s="55">
        <v>6.9</v>
      </c>
      <c r="W105" s="55">
        <v>11.55</v>
      </c>
      <c r="X105" s="24"/>
      <c r="Y105" s="55">
        <v>8.1999999999999993</v>
      </c>
      <c r="Z105" s="55">
        <v>11.55</v>
      </c>
      <c r="AA105" s="24"/>
      <c r="AB105" s="55">
        <v>4.2</v>
      </c>
      <c r="AC105" s="55">
        <v>11.55</v>
      </c>
      <c r="AD105" s="24"/>
      <c r="AE105" s="55">
        <v>5.9</v>
      </c>
      <c r="AF105" s="55">
        <v>11.55</v>
      </c>
      <c r="AG105" s="24"/>
      <c r="AH105" s="55">
        <v>4.2</v>
      </c>
      <c r="AI105" s="55">
        <v>11.55</v>
      </c>
      <c r="AJ105" s="24"/>
      <c r="AK105" s="55">
        <v>5.6</v>
      </c>
      <c r="AL105" s="55">
        <v>11.55</v>
      </c>
      <c r="AR105" s="23"/>
      <c r="BA105" s="24"/>
      <c r="BB105" s="24"/>
    </row>
    <row r="106" spans="1:54" x14ac:dyDescent="0.15">
      <c r="A106" s="54">
        <v>13</v>
      </c>
      <c r="B106" s="55">
        <v>11.100000000000001</v>
      </c>
      <c r="C106" s="23"/>
      <c r="D106" s="54">
        <v>1</v>
      </c>
      <c r="E106" s="55">
        <v>11.100000000000001</v>
      </c>
      <c r="F106" s="23"/>
      <c r="G106" s="54">
        <v>1</v>
      </c>
      <c r="H106" s="55">
        <v>11.100000000000001</v>
      </c>
      <c r="I106" s="23"/>
      <c r="J106" s="54">
        <v>0</v>
      </c>
      <c r="K106" s="55">
        <v>11.100000000000001</v>
      </c>
      <c r="L106" s="23"/>
      <c r="M106" s="55">
        <v>7.1</v>
      </c>
      <c r="N106" s="55">
        <v>11.100000000000001</v>
      </c>
      <c r="O106" s="24"/>
      <c r="P106" s="56">
        <v>4.2</v>
      </c>
      <c r="Q106" s="55">
        <v>11.100000000000001</v>
      </c>
      <c r="R106" s="25"/>
      <c r="S106" s="55">
        <v>2.8</v>
      </c>
      <c r="T106" s="55">
        <v>11.100000000000001</v>
      </c>
      <c r="U106" s="24"/>
      <c r="V106" s="55">
        <v>4.5</v>
      </c>
      <c r="W106" s="55">
        <v>11.100000000000001</v>
      </c>
      <c r="X106" s="24"/>
      <c r="Y106" s="55">
        <v>9.9</v>
      </c>
      <c r="Z106" s="55">
        <v>11.100000000000001</v>
      </c>
      <c r="AA106" s="24"/>
      <c r="AB106" s="55">
        <v>2.8</v>
      </c>
      <c r="AC106" s="55">
        <v>11.100000000000001</v>
      </c>
      <c r="AD106" s="24"/>
      <c r="AE106" s="55">
        <v>4</v>
      </c>
      <c r="AF106" s="55">
        <v>11.100000000000001</v>
      </c>
      <c r="AG106" s="24"/>
      <c r="AH106" s="55">
        <v>2.4</v>
      </c>
      <c r="AI106" s="55">
        <v>11.100000000000001</v>
      </c>
      <c r="AJ106" s="24"/>
      <c r="AK106" s="55">
        <v>3.3</v>
      </c>
      <c r="AL106" s="55">
        <v>11.100000000000001</v>
      </c>
      <c r="AR106" s="23"/>
      <c r="BA106" s="24"/>
      <c r="BB106" s="24"/>
    </row>
    <row r="107" spans="1:54" x14ac:dyDescent="0.15">
      <c r="A107" s="54">
        <v>4</v>
      </c>
      <c r="B107" s="55">
        <v>12</v>
      </c>
      <c r="C107" s="23"/>
      <c r="D107" s="54">
        <v>1</v>
      </c>
      <c r="E107" s="55">
        <v>12</v>
      </c>
      <c r="F107" s="23"/>
      <c r="G107" s="54">
        <v>0</v>
      </c>
      <c r="H107" s="55">
        <v>12</v>
      </c>
      <c r="I107" s="23"/>
      <c r="J107" s="54">
        <v>1</v>
      </c>
      <c r="K107" s="55">
        <v>12</v>
      </c>
      <c r="L107" s="23"/>
      <c r="M107" s="55">
        <v>10</v>
      </c>
      <c r="N107" s="55">
        <v>12</v>
      </c>
      <c r="O107" s="24"/>
      <c r="P107" s="56">
        <v>5.8</v>
      </c>
      <c r="Q107" s="55">
        <v>12</v>
      </c>
      <c r="R107" s="25"/>
      <c r="S107" s="55">
        <v>2.9</v>
      </c>
      <c r="T107" s="55">
        <v>12</v>
      </c>
      <c r="U107" s="24"/>
      <c r="V107" s="55">
        <v>4.5</v>
      </c>
      <c r="W107" s="55">
        <v>12</v>
      </c>
      <c r="X107" s="24"/>
      <c r="Y107" s="55">
        <v>3.8</v>
      </c>
      <c r="Z107" s="55">
        <v>12</v>
      </c>
      <c r="AA107" s="24"/>
      <c r="AB107" s="55">
        <v>5</v>
      </c>
      <c r="AC107" s="55">
        <v>12</v>
      </c>
      <c r="AD107" s="24"/>
      <c r="AE107" s="55">
        <v>4</v>
      </c>
      <c r="AF107" s="55">
        <v>12</v>
      </c>
      <c r="AG107" s="24"/>
      <c r="AH107" s="55">
        <v>3.5</v>
      </c>
      <c r="AI107" s="55">
        <v>12</v>
      </c>
      <c r="AJ107" s="24"/>
      <c r="AK107" s="55">
        <v>6.3</v>
      </c>
      <c r="AL107" s="55">
        <v>12</v>
      </c>
      <c r="AR107" s="23"/>
      <c r="BA107" s="24"/>
      <c r="BB107" s="24"/>
    </row>
    <row r="108" spans="1:54" x14ac:dyDescent="0.15">
      <c r="A108" s="54">
        <v>4</v>
      </c>
      <c r="B108" s="55">
        <v>11.25</v>
      </c>
      <c r="C108" s="23"/>
      <c r="D108" s="54">
        <v>0</v>
      </c>
      <c r="E108" s="55">
        <v>11.25</v>
      </c>
      <c r="F108" s="23"/>
      <c r="G108" s="54">
        <v>0</v>
      </c>
      <c r="H108" s="55">
        <v>11.25</v>
      </c>
      <c r="I108" s="23"/>
      <c r="J108" s="54">
        <v>0</v>
      </c>
      <c r="K108" s="55">
        <v>11.25</v>
      </c>
      <c r="L108" s="23"/>
      <c r="M108" s="55">
        <v>9.6999999999999993</v>
      </c>
      <c r="N108" s="55">
        <v>11.25</v>
      </c>
      <c r="O108" s="24"/>
      <c r="P108" s="56">
        <v>2.8</v>
      </c>
      <c r="Q108" s="55">
        <v>11.25</v>
      </c>
      <c r="R108" s="25"/>
      <c r="S108" s="55">
        <v>3.8</v>
      </c>
      <c r="T108" s="55">
        <v>11.25</v>
      </c>
      <c r="U108" s="24"/>
      <c r="V108" s="55">
        <v>4.7</v>
      </c>
      <c r="W108" s="55">
        <v>11.25</v>
      </c>
      <c r="X108" s="24"/>
      <c r="Y108" s="55">
        <v>4.8</v>
      </c>
      <c r="Z108" s="55">
        <v>11.25</v>
      </c>
      <c r="AA108" s="24"/>
      <c r="AB108" s="55">
        <v>4.7</v>
      </c>
      <c r="AC108" s="55">
        <v>11.25</v>
      </c>
      <c r="AD108" s="24"/>
      <c r="AE108" s="55">
        <v>4.0999999999999996</v>
      </c>
      <c r="AF108" s="55">
        <v>11.25</v>
      </c>
      <c r="AG108" s="24"/>
      <c r="AH108" s="55">
        <v>3.6</v>
      </c>
      <c r="AI108" s="55">
        <v>11.25</v>
      </c>
      <c r="AJ108" s="24"/>
      <c r="AK108" s="55">
        <v>5.0999999999999996</v>
      </c>
      <c r="AL108" s="55">
        <v>11.25</v>
      </c>
      <c r="AR108" s="23"/>
      <c r="BA108" s="24"/>
      <c r="BB108" s="24"/>
    </row>
    <row r="109" spans="1:54" x14ac:dyDescent="0.15">
      <c r="A109" s="54">
        <v>7</v>
      </c>
      <c r="B109" s="55">
        <v>12.600000000000001</v>
      </c>
      <c r="C109" s="23"/>
      <c r="D109" s="54">
        <v>1</v>
      </c>
      <c r="E109" s="55">
        <v>12.600000000000001</v>
      </c>
      <c r="F109" s="23"/>
      <c r="G109" s="54">
        <v>0</v>
      </c>
      <c r="H109" s="55">
        <v>12.600000000000001</v>
      </c>
      <c r="I109" s="23"/>
      <c r="J109" s="54">
        <v>0</v>
      </c>
      <c r="K109" s="55">
        <v>12.600000000000001</v>
      </c>
      <c r="L109" s="23"/>
      <c r="M109" s="55">
        <v>9.1</v>
      </c>
      <c r="N109" s="55">
        <v>12.600000000000001</v>
      </c>
      <c r="O109" s="24"/>
      <c r="P109" s="56">
        <v>5.3</v>
      </c>
      <c r="Q109" s="55">
        <v>12.600000000000001</v>
      </c>
      <c r="R109" s="25"/>
      <c r="S109" s="55">
        <v>3.1</v>
      </c>
      <c r="T109" s="55">
        <v>12.600000000000001</v>
      </c>
      <c r="U109" s="24"/>
      <c r="V109" s="55">
        <v>4.5</v>
      </c>
      <c r="W109" s="55">
        <v>12.600000000000001</v>
      </c>
      <c r="X109" s="24"/>
      <c r="Y109" s="55">
        <v>7.3</v>
      </c>
      <c r="Z109" s="55">
        <v>12.600000000000001</v>
      </c>
      <c r="AA109" s="24"/>
      <c r="AB109" s="55">
        <v>4.5</v>
      </c>
      <c r="AC109" s="55">
        <v>12.600000000000001</v>
      </c>
      <c r="AD109" s="24"/>
      <c r="AE109" s="55">
        <v>3.4</v>
      </c>
      <c r="AF109" s="55">
        <v>12.600000000000001</v>
      </c>
      <c r="AG109" s="24"/>
      <c r="AH109" s="55">
        <v>4.2</v>
      </c>
      <c r="AI109" s="55">
        <v>12.600000000000001</v>
      </c>
      <c r="AJ109" s="24"/>
      <c r="AK109" s="55">
        <v>5.0999999999999996</v>
      </c>
      <c r="AL109" s="55">
        <v>12.600000000000001</v>
      </c>
      <c r="AR109" s="23"/>
      <c r="BA109" s="24"/>
      <c r="BB109" s="24"/>
    </row>
    <row r="110" spans="1:54" x14ac:dyDescent="0.15">
      <c r="A110" s="54">
        <v>15</v>
      </c>
      <c r="B110" s="55">
        <v>11.399999999999999</v>
      </c>
      <c r="C110" s="23"/>
      <c r="D110" s="54">
        <v>1</v>
      </c>
      <c r="E110" s="55">
        <v>11.399999999999999</v>
      </c>
      <c r="F110" s="23"/>
      <c r="G110" s="54">
        <v>1</v>
      </c>
      <c r="H110" s="55">
        <v>11.399999999999999</v>
      </c>
      <c r="I110" s="23"/>
      <c r="J110" s="54">
        <v>0</v>
      </c>
      <c r="K110" s="55">
        <v>11.399999999999999</v>
      </c>
      <c r="L110" s="23"/>
      <c r="M110" s="55">
        <v>6.7</v>
      </c>
      <c r="N110" s="55">
        <v>11.399999999999999</v>
      </c>
      <c r="O110" s="24"/>
      <c r="P110" s="56">
        <v>3.7</v>
      </c>
      <c r="Q110" s="55">
        <v>11.399999999999999</v>
      </c>
      <c r="R110" s="25"/>
      <c r="S110" s="55">
        <v>5.3</v>
      </c>
      <c r="T110" s="55">
        <v>11.399999999999999</v>
      </c>
      <c r="U110" s="24"/>
      <c r="V110" s="55">
        <v>4.9000000000000004</v>
      </c>
      <c r="W110" s="55">
        <v>11.399999999999999</v>
      </c>
      <c r="X110" s="24"/>
      <c r="Y110" s="55">
        <v>9.1999999999999993</v>
      </c>
      <c r="Z110" s="55">
        <v>11.399999999999999</v>
      </c>
      <c r="AA110" s="24"/>
      <c r="AB110" s="55">
        <v>3.5</v>
      </c>
      <c r="AC110" s="55">
        <v>11.399999999999999</v>
      </c>
      <c r="AD110" s="24"/>
      <c r="AE110" s="55">
        <v>4.5</v>
      </c>
      <c r="AF110" s="55">
        <v>11.399999999999999</v>
      </c>
      <c r="AG110" s="24"/>
      <c r="AH110" s="55">
        <v>3.4</v>
      </c>
      <c r="AI110" s="55">
        <v>11.399999999999999</v>
      </c>
      <c r="AJ110" s="24"/>
      <c r="AK110" s="55">
        <v>5.3</v>
      </c>
      <c r="AL110" s="55">
        <v>11.399999999999999</v>
      </c>
      <c r="AR110" s="23"/>
      <c r="BA110" s="24"/>
      <c r="BB110" s="24"/>
    </row>
    <row r="111" spans="1:54" x14ac:dyDescent="0.15">
      <c r="A111" s="54">
        <v>7</v>
      </c>
      <c r="B111" s="55">
        <v>12.299999999999999</v>
      </c>
      <c r="C111" s="23"/>
      <c r="D111" s="54">
        <v>1</v>
      </c>
      <c r="E111" s="55">
        <v>12.299999999999999</v>
      </c>
      <c r="F111" s="23"/>
      <c r="G111" s="54">
        <v>1</v>
      </c>
      <c r="H111" s="55">
        <v>12.299999999999999</v>
      </c>
      <c r="I111" s="23"/>
      <c r="J111" s="54">
        <v>1</v>
      </c>
      <c r="K111" s="55">
        <v>12.299999999999999</v>
      </c>
      <c r="L111" s="23"/>
      <c r="M111" s="55">
        <v>5.5</v>
      </c>
      <c r="N111" s="55">
        <v>12.299999999999999</v>
      </c>
      <c r="O111" s="24"/>
      <c r="P111" s="56">
        <v>5.2</v>
      </c>
      <c r="Q111" s="55">
        <v>12.299999999999999</v>
      </c>
      <c r="R111" s="25"/>
      <c r="S111" s="55">
        <v>4.3</v>
      </c>
      <c r="T111" s="55">
        <v>12.299999999999999</v>
      </c>
      <c r="U111" s="24"/>
      <c r="V111" s="55">
        <v>4.9000000000000004</v>
      </c>
      <c r="W111" s="55">
        <v>12.299999999999999</v>
      </c>
      <c r="X111" s="24"/>
      <c r="Y111" s="55">
        <v>6</v>
      </c>
      <c r="Z111" s="55">
        <v>12.299999999999999</v>
      </c>
      <c r="AA111" s="24"/>
      <c r="AB111" s="55">
        <v>4.5</v>
      </c>
      <c r="AC111" s="55">
        <v>12.299999999999999</v>
      </c>
      <c r="AD111" s="24"/>
      <c r="AE111" s="55">
        <v>5.9</v>
      </c>
      <c r="AF111" s="55">
        <v>12.299999999999999</v>
      </c>
      <c r="AG111" s="24"/>
      <c r="AH111" s="55">
        <v>4.3</v>
      </c>
      <c r="AI111" s="55">
        <v>12.299999999999999</v>
      </c>
      <c r="AJ111" s="24"/>
      <c r="AK111" s="55">
        <v>5.4</v>
      </c>
      <c r="AL111" s="55">
        <v>12.299999999999999</v>
      </c>
      <c r="AR111" s="23"/>
      <c r="BA111" s="24"/>
      <c r="BB111" s="24"/>
    </row>
    <row r="112" spans="1:54" x14ac:dyDescent="0.15">
      <c r="A112" s="54">
        <v>10</v>
      </c>
      <c r="B112" s="55">
        <v>12.149999999999999</v>
      </c>
      <c r="C112" s="23"/>
      <c r="D112" s="54">
        <v>0</v>
      </c>
      <c r="E112" s="55">
        <v>12.149999999999999</v>
      </c>
      <c r="F112" s="23"/>
      <c r="G112" s="54">
        <v>0</v>
      </c>
      <c r="H112" s="55">
        <v>12.149999999999999</v>
      </c>
      <c r="I112" s="23"/>
      <c r="J112" s="54">
        <v>1</v>
      </c>
      <c r="K112" s="55">
        <v>12.149999999999999</v>
      </c>
      <c r="L112" s="23"/>
      <c r="M112" s="55">
        <v>9.3000000000000007</v>
      </c>
      <c r="N112" s="55">
        <v>12.149999999999999</v>
      </c>
      <c r="O112" s="24"/>
      <c r="P112" s="56">
        <v>5</v>
      </c>
      <c r="Q112" s="55">
        <v>12.149999999999999</v>
      </c>
      <c r="R112" s="25"/>
      <c r="S112" s="55">
        <v>5.5</v>
      </c>
      <c r="T112" s="55">
        <v>12.149999999999999</v>
      </c>
      <c r="U112" s="24"/>
      <c r="V112" s="55">
        <v>5.9</v>
      </c>
      <c r="W112" s="55">
        <v>12.149999999999999</v>
      </c>
      <c r="X112" s="24"/>
      <c r="Y112" s="55">
        <v>4.5999999999999996</v>
      </c>
      <c r="Z112" s="55">
        <v>12.149999999999999</v>
      </c>
      <c r="AA112" s="24"/>
      <c r="AB112" s="55">
        <v>5.2</v>
      </c>
      <c r="AC112" s="55">
        <v>12.149999999999999</v>
      </c>
      <c r="AD112" s="24"/>
      <c r="AE112" s="55">
        <v>4.0999999999999996</v>
      </c>
      <c r="AF112" s="55">
        <v>12.149999999999999</v>
      </c>
      <c r="AG112" s="24"/>
      <c r="AH112" s="55">
        <v>4.5999999999999996</v>
      </c>
      <c r="AI112" s="55">
        <v>12.149999999999999</v>
      </c>
      <c r="AJ112" s="24"/>
      <c r="AK112" s="55">
        <v>7.6</v>
      </c>
      <c r="AL112" s="55">
        <v>12.149999999999999</v>
      </c>
      <c r="AR112" s="23"/>
      <c r="BA112" s="24"/>
      <c r="BB112" s="24"/>
    </row>
    <row r="113" spans="1:54" x14ac:dyDescent="0.15">
      <c r="A113" s="54">
        <v>1</v>
      </c>
      <c r="B113" s="55">
        <v>10.5</v>
      </c>
      <c r="C113" s="23"/>
      <c r="D113" s="54">
        <v>1</v>
      </c>
      <c r="E113" s="55">
        <v>10.5</v>
      </c>
      <c r="F113" s="23"/>
      <c r="G113" s="54">
        <v>0</v>
      </c>
      <c r="H113" s="55">
        <v>10.5</v>
      </c>
      <c r="I113" s="23"/>
      <c r="J113" s="54">
        <v>0</v>
      </c>
      <c r="K113" s="55">
        <v>10.5</v>
      </c>
      <c r="L113" s="23"/>
      <c r="M113" s="55">
        <v>10</v>
      </c>
      <c r="N113" s="55">
        <v>10.5</v>
      </c>
      <c r="O113" s="24"/>
      <c r="P113" s="56">
        <v>4.3</v>
      </c>
      <c r="Q113" s="55">
        <v>10.5</v>
      </c>
      <c r="R113" s="25"/>
      <c r="S113" s="55">
        <v>4.2</v>
      </c>
      <c r="T113" s="55">
        <v>10.5</v>
      </c>
      <c r="U113" s="24"/>
      <c r="V113" s="55">
        <v>4.5</v>
      </c>
      <c r="W113" s="55">
        <v>10.5</v>
      </c>
      <c r="X113" s="24"/>
      <c r="Y113" s="55">
        <v>3.8</v>
      </c>
      <c r="Z113" s="55">
        <v>10.5</v>
      </c>
      <c r="AA113" s="24"/>
      <c r="AB113" s="55">
        <v>3.7</v>
      </c>
      <c r="AC113" s="55">
        <v>10.5</v>
      </c>
      <c r="AD113" s="24"/>
      <c r="AE113" s="55">
        <v>4</v>
      </c>
      <c r="AF113" s="55">
        <v>10.5</v>
      </c>
      <c r="AG113" s="24"/>
      <c r="AH113" s="55">
        <v>3.5</v>
      </c>
      <c r="AI113" s="55">
        <v>10.5</v>
      </c>
      <c r="AJ113" s="24"/>
      <c r="AK113" s="55">
        <v>3.7</v>
      </c>
      <c r="AL113" s="55">
        <v>10.5</v>
      </c>
      <c r="AR113" s="23"/>
      <c r="BA113" s="24"/>
      <c r="BB113" s="24"/>
    </row>
    <row r="114" spans="1:54" x14ac:dyDescent="0.15">
      <c r="A114" s="54">
        <v>1</v>
      </c>
      <c r="B114" s="55">
        <v>9.8999999999999986</v>
      </c>
      <c r="C114" s="23"/>
      <c r="D114" s="54">
        <v>1</v>
      </c>
      <c r="E114" s="55">
        <v>9.8999999999999986</v>
      </c>
      <c r="F114" s="23"/>
      <c r="G114" s="54">
        <v>0</v>
      </c>
      <c r="H114" s="55">
        <v>9.8999999999999986</v>
      </c>
      <c r="I114" s="23"/>
      <c r="J114" s="54">
        <v>1</v>
      </c>
      <c r="K114" s="55">
        <v>9.8999999999999986</v>
      </c>
      <c r="L114" s="23"/>
      <c r="M114" s="55">
        <v>9.1</v>
      </c>
      <c r="N114" s="55">
        <v>9.8999999999999986</v>
      </c>
      <c r="O114" s="24"/>
      <c r="P114" s="56">
        <v>3.8</v>
      </c>
      <c r="Q114" s="55">
        <v>9.8999999999999986</v>
      </c>
      <c r="R114" s="25"/>
      <c r="S114" s="55">
        <v>3</v>
      </c>
      <c r="T114" s="55">
        <v>9.8999999999999986</v>
      </c>
      <c r="U114" s="24"/>
      <c r="V114" s="55">
        <v>4.5</v>
      </c>
      <c r="W114" s="55">
        <v>9.8999999999999986</v>
      </c>
      <c r="X114" s="24"/>
      <c r="Y114" s="55">
        <v>7.3</v>
      </c>
      <c r="Z114" s="55">
        <v>9.8999999999999986</v>
      </c>
      <c r="AA114" s="24"/>
      <c r="AB114" s="55">
        <v>6</v>
      </c>
      <c r="AC114" s="55">
        <v>9.8999999999999986</v>
      </c>
      <c r="AD114" s="24"/>
      <c r="AE114" s="55">
        <v>3.4</v>
      </c>
      <c r="AF114" s="55">
        <v>9.8999999999999986</v>
      </c>
      <c r="AG114" s="24"/>
      <c r="AH114" s="55">
        <v>4.2</v>
      </c>
      <c r="AI114" s="55">
        <v>9.8999999999999986</v>
      </c>
      <c r="AJ114" s="24"/>
      <c r="AK114" s="55">
        <v>6.3</v>
      </c>
      <c r="AL114" s="55">
        <v>9.8999999999999986</v>
      </c>
      <c r="AR114" s="23"/>
      <c r="BA114" s="24"/>
      <c r="BB114" s="24"/>
    </row>
    <row r="115" spans="1:54" x14ac:dyDescent="0.15">
      <c r="A115" s="54">
        <v>10</v>
      </c>
      <c r="B115" s="55">
        <v>10.649999999999999</v>
      </c>
      <c r="C115" s="23"/>
      <c r="D115" s="54">
        <v>0</v>
      </c>
      <c r="E115" s="55">
        <v>10.649999999999999</v>
      </c>
      <c r="F115" s="23"/>
      <c r="G115" s="54">
        <v>1</v>
      </c>
      <c r="H115" s="55">
        <v>10.649999999999999</v>
      </c>
      <c r="I115" s="23"/>
      <c r="J115" s="54">
        <v>1</v>
      </c>
      <c r="K115" s="55">
        <v>10.649999999999999</v>
      </c>
      <c r="L115" s="23"/>
      <c r="M115" s="55">
        <v>7.4</v>
      </c>
      <c r="N115" s="55">
        <v>10.649999999999999</v>
      </c>
      <c r="O115" s="24"/>
      <c r="P115" s="56">
        <v>3.4</v>
      </c>
      <c r="Q115" s="55">
        <v>10.649999999999999</v>
      </c>
      <c r="R115" s="25"/>
      <c r="S115" s="55">
        <v>5.8</v>
      </c>
      <c r="T115" s="55">
        <v>10.649999999999999</v>
      </c>
      <c r="U115" s="24"/>
      <c r="V115" s="55">
        <v>4.8</v>
      </c>
      <c r="W115" s="55">
        <v>10.649999999999999</v>
      </c>
      <c r="X115" s="24"/>
      <c r="Y115" s="55">
        <v>7.2</v>
      </c>
      <c r="Z115" s="55">
        <v>10.649999999999999</v>
      </c>
      <c r="AA115" s="24"/>
      <c r="AB115" s="55">
        <v>4</v>
      </c>
      <c r="AC115" s="55">
        <v>10.649999999999999</v>
      </c>
      <c r="AD115" s="24"/>
      <c r="AE115" s="55">
        <v>5.6</v>
      </c>
      <c r="AF115" s="55">
        <v>10.649999999999999</v>
      </c>
      <c r="AG115" s="24"/>
      <c r="AH115" s="55">
        <v>3.7</v>
      </c>
      <c r="AI115" s="55">
        <v>10.649999999999999</v>
      </c>
      <c r="AJ115" s="24"/>
      <c r="AK115" s="55">
        <v>4.3</v>
      </c>
      <c r="AL115" s="55">
        <v>10.649999999999999</v>
      </c>
      <c r="AR115" s="23"/>
      <c r="BA115" s="24"/>
      <c r="BB115" s="24"/>
    </row>
    <row r="116" spans="1:54" x14ac:dyDescent="0.15">
      <c r="A116" s="54">
        <v>6</v>
      </c>
      <c r="B116" s="55">
        <v>12.75</v>
      </c>
      <c r="C116" s="23"/>
      <c r="D116" s="54">
        <v>0</v>
      </c>
      <c r="E116" s="55">
        <v>12.75</v>
      </c>
      <c r="F116" s="23"/>
      <c r="G116" s="54">
        <v>0</v>
      </c>
      <c r="H116" s="55">
        <v>12.75</v>
      </c>
      <c r="I116" s="23"/>
      <c r="J116" s="54">
        <v>1</v>
      </c>
      <c r="K116" s="55">
        <v>12.75</v>
      </c>
      <c r="L116" s="23"/>
      <c r="M116" s="55">
        <v>8.6</v>
      </c>
      <c r="N116" s="55">
        <v>12.75</v>
      </c>
      <c r="O116" s="24"/>
      <c r="P116" s="56">
        <v>4.4000000000000004</v>
      </c>
      <c r="Q116" s="55">
        <v>12.75</v>
      </c>
      <c r="R116" s="25"/>
      <c r="S116" s="55">
        <v>2.9</v>
      </c>
      <c r="T116" s="55">
        <v>12.75</v>
      </c>
      <c r="U116" s="24"/>
      <c r="V116" s="55">
        <v>4</v>
      </c>
      <c r="W116" s="55">
        <v>12.75</v>
      </c>
      <c r="X116" s="24"/>
      <c r="Y116" s="55">
        <v>6.3</v>
      </c>
      <c r="Z116" s="55">
        <v>12.75</v>
      </c>
      <c r="AA116" s="24"/>
      <c r="AB116" s="55">
        <v>2.7</v>
      </c>
      <c r="AC116" s="55">
        <v>12.75</v>
      </c>
      <c r="AD116" s="24"/>
      <c r="AE116" s="55">
        <v>3</v>
      </c>
      <c r="AF116" s="55">
        <v>12.75</v>
      </c>
      <c r="AG116" s="24"/>
      <c r="AH116" s="55">
        <v>3</v>
      </c>
      <c r="AI116" s="55">
        <v>12.75</v>
      </c>
      <c r="AJ116" s="24"/>
      <c r="AK116" s="55">
        <v>3.9</v>
      </c>
      <c r="AL116" s="55">
        <v>12.75</v>
      </c>
      <c r="AR116" s="23"/>
      <c r="BA116" s="24"/>
      <c r="BB116" s="24"/>
    </row>
    <row r="117" spans="1:54" x14ac:dyDescent="0.15">
      <c r="A117" s="54">
        <v>5</v>
      </c>
      <c r="B117" s="55">
        <v>9</v>
      </c>
      <c r="C117" s="23"/>
      <c r="D117" s="54">
        <v>0</v>
      </c>
      <c r="E117" s="55">
        <v>9</v>
      </c>
      <c r="F117" s="23"/>
      <c r="G117" s="54">
        <v>1</v>
      </c>
      <c r="H117" s="55">
        <v>9</v>
      </c>
      <c r="I117" s="23"/>
      <c r="J117" s="54">
        <v>0</v>
      </c>
      <c r="K117" s="55">
        <v>9</v>
      </c>
      <c r="L117" s="23"/>
      <c r="M117" s="55">
        <v>6.6</v>
      </c>
      <c r="N117" s="55">
        <v>9</v>
      </c>
      <c r="O117" s="24"/>
      <c r="P117" s="56">
        <v>3.8</v>
      </c>
      <c r="Q117" s="55">
        <v>9</v>
      </c>
      <c r="R117" s="25"/>
      <c r="S117" s="55">
        <v>4.5</v>
      </c>
      <c r="T117" s="55">
        <v>9</v>
      </c>
      <c r="U117" s="24"/>
      <c r="V117" s="55">
        <v>6.6</v>
      </c>
      <c r="W117" s="55">
        <v>9</v>
      </c>
      <c r="X117" s="24"/>
      <c r="Y117" s="55">
        <v>8.1999999999999993</v>
      </c>
      <c r="Z117" s="55">
        <v>9</v>
      </c>
      <c r="AA117" s="24"/>
      <c r="AB117" s="55">
        <v>4.5999999999999996</v>
      </c>
      <c r="AC117" s="55">
        <v>9</v>
      </c>
      <c r="AD117" s="24"/>
      <c r="AE117" s="55">
        <v>4.0999999999999996</v>
      </c>
      <c r="AF117" s="55">
        <v>9</v>
      </c>
      <c r="AG117" s="24"/>
      <c r="AH117" s="55">
        <v>3.3</v>
      </c>
      <c r="AI117" s="55">
        <v>9</v>
      </c>
      <c r="AJ117" s="24"/>
      <c r="AK117" s="55">
        <v>4.7</v>
      </c>
      <c r="AL117" s="55">
        <v>9</v>
      </c>
      <c r="AR117" s="23"/>
      <c r="BA117" s="24"/>
      <c r="BB117" s="24"/>
    </row>
    <row r="118" spans="1:54" x14ac:dyDescent="0.15">
      <c r="A118" s="54">
        <v>2</v>
      </c>
      <c r="B118" s="55">
        <v>9.75</v>
      </c>
      <c r="C118" s="23"/>
      <c r="D118" s="54">
        <v>1</v>
      </c>
      <c r="E118" s="55">
        <v>9.75</v>
      </c>
      <c r="F118" s="23"/>
      <c r="G118" s="54">
        <v>1</v>
      </c>
      <c r="H118" s="55">
        <v>9.75</v>
      </c>
      <c r="I118" s="23"/>
      <c r="J118" s="54">
        <v>0</v>
      </c>
      <c r="K118" s="55">
        <v>9.75</v>
      </c>
      <c r="L118" s="23"/>
      <c r="M118" s="55">
        <v>6.4</v>
      </c>
      <c r="N118" s="55">
        <v>9.75</v>
      </c>
      <c r="O118" s="24"/>
      <c r="P118" s="56">
        <v>3.2</v>
      </c>
      <c r="Q118" s="55">
        <v>9.75</v>
      </c>
      <c r="R118" s="25"/>
      <c r="S118" s="55">
        <v>2.2000000000000002</v>
      </c>
      <c r="T118" s="55">
        <v>9.75</v>
      </c>
      <c r="U118" s="24"/>
      <c r="V118" s="55">
        <v>5</v>
      </c>
      <c r="W118" s="55">
        <v>9.75</v>
      </c>
      <c r="X118" s="24"/>
      <c r="Y118" s="55">
        <v>8.4</v>
      </c>
      <c r="Z118" s="55">
        <v>9.75</v>
      </c>
      <c r="AA118" s="24"/>
      <c r="AB118" s="55">
        <v>2.4</v>
      </c>
      <c r="AC118" s="55">
        <v>9.75</v>
      </c>
      <c r="AD118" s="24"/>
      <c r="AE118" s="55">
        <v>3.7</v>
      </c>
      <c r="AF118" s="55">
        <v>9.75</v>
      </c>
      <c r="AG118" s="24"/>
      <c r="AH118" s="55">
        <v>1.6</v>
      </c>
      <c r="AI118" s="55">
        <v>9.75</v>
      </c>
      <c r="AJ118" s="24"/>
      <c r="AK118" s="55">
        <v>3.6</v>
      </c>
      <c r="AL118" s="55">
        <v>9.75</v>
      </c>
      <c r="AR118" s="23"/>
      <c r="BA118" s="24"/>
      <c r="BB118" s="24"/>
    </row>
    <row r="119" spans="1:54" x14ac:dyDescent="0.15">
      <c r="A119" s="54">
        <v>2</v>
      </c>
      <c r="B119" s="55">
        <v>10.050000000000001</v>
      </c>
      <c r="C119" s="23"/>
      <c r="D119" s="54">
        <v>0</v>
      </c>
      <c r="E119" s="55">
        <v>10.050000000000001</v>
      </c>
      <c r="F119" s="23"/>
      <c r="G119" s="54">
        <v>0</v>
      </c>
      <c r="H119" s="55">
        <v>10.050000000000001</v>
      </c>
      <c r="I119" s="23"/>
      <c r="J119" s="54">
        <v>1</v>
      </c>
      <c r="K119" s="55">
        <v>10.050000000000001</v>
      </c>
      <c r="L119" s="23"/>
      <c r="M119" s="55">
        <v>8.8000000000000007</v>
      </c>
      <c r="N119" s="55">
        <v>10.050000000000001</v>
      </c>
      <c r="O119" s="24"/>
      <c r="P119" s="56">
        <v>3.9</v>
      </c>
      <c r="Q119" s="55">
        <v>10.050000000000001</v>
      </c>
      <c r="R119" s="25"/>
      <c r="S119" s="55">
        <v>3.4</v>
      </c>
      <c r="T119" s="55">
        <v>10.050000000000001</v>
      </c>
      <c r="U119" s="24"/>
      <c r="V119" s="55">
        <v>4.8</v>
      </c>
      <c r="W119" s="55">
        <v>10.050000000000001</v>
      </c>
      <c r="X119" s="24"/>
      <c r="Y119" s="55">
        <v>5.8</v>
      </c>
      <c r="Z119" s="55">
        <v>10.050000000000001</v>
      </c>
      <c r="AA119" s="24"/>
      <c r="AB119" s="55">
        <v>3.8</v>
      </c>
      <c r="AC119" s="55">
        <v>10.050000000000001</v>
      </c>
      <c r="AD119" s="24"/>
      <c r="AE119" s="55">
        <v>3.7</v>
      </c>
      <c r="AF119" s="55">
        <v>10.050000000000001</v>
      </c>
      <c r="AG119" s="24"/>
      <c r="AH119" s="55">
        <v>2.9</v>
      </c>
      <c r="AI119" s="55">
        <v>10.050000000000001</v>
      </c>
      <c r="AJ119" s="24"/>
      <c r="AK119" s="55">
        <v>4.2</v>
      </c>
      <c r="AL119" s="55">
        <v>10.050000000000001</v>
      </c>
      <c r="AR119" s="23"/>
      <c r="BA119" s="24"/>
      <c r="BB119" s="24"/>
    </row>
    <row r="120" spans="1:54" x14ac:dyDescent="0.15">
      <c r="A120" s="54">
        <v>15</v>
      </c>
      <c r="B120" s="55">
        <v>12.299999999999999</v>
      </c>
      <c r="C120" s="23"/>
      <c r="D120" s="54">
        <v>1</v>
      </c>
      <c r="E120" s="55">
        <v>12.299999999999999</v>
      </c>
      <c r="F120" s="23"/>
      <c r="G120" s="54">
        <v>0</v>
      </c>
      <c r="H120" s="55">
        <v>12.299999999999999</v>
      </c>
      <c r="I120" s="23"/>
      <c r="J120" s="54">
        <v>0</v>
      </c>
      <c r="K120" s="55">
        <v>12.299999999999999</v>
      </c>
      <c r="L120" s="23"/>
      <c r="M120" s="55">
        <v>9.1</v>
      </c>
      <c r="N120" s="55">
        <v>12.299999999999999</v>
      </c>
      <c r="O120" s="24"/>
      <c r="P120" s="56">
        <v>5.2</v>
      </c>
      <c r="Q120" s="55">
        <v>12.299999999999999</v>
      </c>
      <c r="R120" s="25"/>
      <c r="S120" s="55">
        <v>4.0999999999999996</v>
      </c>
      <c r="T120" s="55">
        <v>12.299999999999999</v>
      </c>
      <c r="U120" s="24"/>
      <c r="V120" s="55">
        <v>5.4</v>
      </c>
      <c r="W120" s="55">
        <v>12.299999999999999</v>
      </c>
      <c r="X120" s="24"/>
      <c r="Y120" s="55">
        <v>7.3</v>
      </c>
      <c r="Z120" s="55">
        <v>12.299999999999999</v>
      </c>
      <c r="AA120" s="24"/>
      <c r="AB120" s="55">
        <v>3.7</v>
      </c>
      <c r="AC120" s="55">
        <v>12.299999999999999</v>
      </c>
      <c r="AD120" s="24"/>
      <c r="AE120" s="55">
        <v>3</v>
      </c>
      <c r="AF120" s="55">
        <v>12.299999999999999</v>
      </c>
      <c r="AG120" s="24"/>
      <c r="AH120" s="55">
        <v>3.3</v>
      </c>
      <c r="AI120" s="55">
        <v>12.299999999999999</v>
      </c>
      <c r="AJ120" s="24"/>
      <c r="AK120" s="55">
        <v>4.7</v>
      </c>
      <c r="AL120" s="55">
        <v>12.299999999999999</v>
      </c>
      <c r="AR120" s="23"/>
      <c r="BA120" s="24"/>
      <c r="BB120" s="24"/>
    </row>
    <row r="121" spans="1:54" x14ac:dyDescent="0.15">
      <c r="A121" s="54">
        <v>2</v>
      </c>
      <c r="B121" s="55">
        <v>12</v>
      </c>
      <c r="C121" s="23"/>
      <c r="D121" s="54">
        <v>0</v>
      </c>
      <c r="E121" s="55">
        <v>12</v>
      </c>
      <c r="F121" s="23"/>
      <c r="G121" s="54">
        <v>0</v>
      </c>
      <c r="H121" s="55">
        <v>12</v>
      </c>
      <c r="I121" s="23"/>
      <c r="J121" s="54">
        <v>0</v>
      </c>
      <c r="K121" s="55">
        <v>12</v>
      </c>
      <c r="L121" s="23"/>
      <c r="M121" s="55">
        <v>8.6999999999999993</v>
      </c>
      <c r="N121" s="55">
        <v>12</v>
      </c>
      <c r="O121" s="24"/>
      <c r="P121" s="56">
        <v>4.7</v>
      </c>
      <c r="Q121" s="55">
        <v>12</v>
      </c>
      <c r="R121" s="25"/>
      <c r="S121" s="55">
        <v>2.4</v>
      </c>
      <c r="T121" s="55">
        <v>12</v>
      </c>
      <c r="U121" s="24"/>
      <c r="V121" s="55">
        <v>4.5999999999999996</v>
      </c>
      <c r="W121" s="55">
        <v>12</v>
      </c>
      <c r="X121" s="24"/>
      <c r="Y121" s="55">
        <v>6.8</v>
      </c>
      <c r="Z121" s="55">
        <v>12</v>
      </c>
      <c r="AA121" s="24"/>
      <c r="AB121" s="55">
        <v>4.3</v>
      </c>
      <c r="AC121" s="55">
        <v>12</v>
      </c>
      <c r="AD121" s="24"/>
      <c r="AE121" s="55">
        <v>3.7</v>
      </c>
      <c r="AF121" s="55">
        <v>12</v>
      </c>
      <c r="AG121" s="24"/>
      <c r="AH121" s="55">
        <v>4</v>
      </c>
      <c r="AI121" s="55">
        <v>12</v>
      </c>
      <c r="AJ121" s="24"/>
      <c r="AK121" s="55">
        <v>4.9000000000000004</v>
      </c>
      <c r="AL121" s="55">
        <v>12</v>
      </c>
      <c r="AR121" s="23"/>
      <c r="BA121" s="24"/>
      <c r="BB121" s="24"/>
    </row>
    <row r="122" spans="1:54" x14ac:dyDescent="0.15">
      <c r="A122" s="54">
        <v>14</v>
      </c>
      <c r="B122" s="55">
        <v>12.149999999999999</v>
      </c>
      <c r="C122" s="23"/>
      <c r="D122" s="54">
        <v>1</v>
      </c>
      <c r="E122" s="55">
        <v>12.149999999999999</v>
      </c>
      <c r="F122" s="23"/>
      <c r="G122" s="54">
        <v>0</v>
      </c>
      <c r="H122" s="55">
        <v>12.149999999999999</v>
      </c>
      <c r="I122" s="23"/>
      <c r="J122" s="54">
        <v>0</v>
      </c>
      <c r="K122" s="55">
        <v>12.149999999999999</v>
      </c>
      <c r="L122" s="23"/>
      <c r="M122" s="55">
        <v>9.6999999999999993</v>
      </c>
      <c r="N122" s="55">
        <v>12.149999999999999</v>
      </c>
      <c r="O122" s="24"/>
      <c r="P122" s="56">
        <v>4.0999999999999996</v>
      </c>
      <c r="Q122" s="55">
        <v>12.149999999999999</v>
      </c>
      <c r="R122" s="25"/>
      <c r="S122" s="55">
        <v>2.4</v>
      </c>
      <c r="T122" s="55">
        <v>12.149999999999999</v>
      </c>
      <c r="U122" s="24"/>
      <c r="V122" s="55">
        <v>3.3</v>
      </c>
      <c r="W122" s="55">
        <v>12.149999999999999</v>
      </c>
      <c r="X122" s="24"/>
      <c r="Y122" s="55">
        <v>5.2</v>
      </c>
      <c r="Z122" s="55">
        <v>12.149999999999999</v>
      </c>
      <c r="AA122" s="24"/>
      <c r="AB122" s="55">
        <v>4.5999999999999996</v>
      </c>
      <c r="AC122" s="55">
        <v>12.149999999999999</v>
      </c>
      <c r="AD122" s="24"/>
      <c r="AE122" s="55">
        <v>4.7</v>
      </c>
      <c r="AF122" s="55">
        <v>12.149999999999999</v>
      </c>
      <c r="AG122" s="24"/>
      <c r="AH122" s="55">
        <v>3.8</v>
      </c>
      <c r="AI122" s="55">
        <v>12.149999999999999</v>
      </c>
      <c r="AJ122" s="24"/>
      <c r="AK122" s="55">
        <v>5.3</v>
      </c>
      <c r="AL122" s="55">
        <v>12.149999999999999</v>
      </c>
      <c r="AR122" s="23"/>
      <c r="BA122" s="24"/>
      <c r="BB122" s="24"/>
    </row>
    <row r="123" spans="1:54" x14ac:dyDescent="0.15">
      <c r="A123" s="54">
        <v>13</v>
      </c>
      <c r="B123" s="55">
        <v>11.55</v>
      </c>
      <c r="C123" s="23"/>
      <c r="D123" s="54">
        <v>0</v>
      </c>
      <c r="E123" s="55">
        <v>11.55</v>
      </c>
      <c r="F123" s="23"/>
      <c r="G123" s="54">
        <v>1</v>
      </c>
      <c r="H123" s="55">
        <v>11.55</v>
      </c>
      <c r="I123" s="23"/>
      <c r="J123" s="54">
        <v>0</v>
      </c>
      <c r="K123" s="55">
        <v>11.55</v>
      </c>
      <c r="L123" s="23"/>
      <c r="M123" s="55">
        <v>9.1</v>
      </c>
      <c r="N123" s="55">
        <v>11.55</v>
      </c>
      <c r="O123" s="24"/>
      <c r="P123" s="56">
        <v>6</v>
      </c>
      <c r="Q123" s="55">
        <v>11.55</v>
      </c>
      <c r="R123" s="25"/>
      <c r="S123" s="55">
        <v>6.3</v>
      </c>
      <c r="T123" s="55">
        <v>11.55</v>
      </c>
      <c r="U123" s="24"/>
      <c r="V123" s="55">
        <v>7.1</v>
      </c>
      <c r="W123" s="55">
        <v>11.55</v>
      </c>
      <c r="X123" s="24"/>
      <c r="Y123" s="55">
        <v>8.4</v>
      </c>
      <c r="Z123" s="55">
        <v>11.55</v>
      </c>
      <c r="AA123" s="24"/>
      <c r="AB123" s="55">
        <v>5.4</v>
      </c>
      <c r="AC123" s="55">
        <v>11.55</v>
      </c>
      <c r="AD123" s="24"/>
      <c r="AE123" s="55">
        <v>6.1</v>
      </c>
      <c r="AF123" s="55">
        <v>11.55</v>
      </c>
      <c r="AG123" s="24"/>
      <c r="AH123" s="55">
        <v>4.4000000000000004</v>
      </c>
      <c r="AI123" s="55">
        <v>11.55</v>
      </c>
      <c r="AJ123" s="24"/>
      <c r="AK123" s="55">
        <v>5.9</v>
      </c>
      <c r="AL123" s="55">
        <v>11.55</v>
      </c>
      <c r="AR123" s="23"/>
      <c r="BA123" s="24"/>
      <c r="BB123" s="24"/>
    </row>
    <row r="124" spans="1:54" x14ac:dyDescent="0.15">
      <c r="A124" s="54">
        <v>7</v>
      </c>
      <c r="B124" s="55">
        <v>12.299999999999999</v>
      </c>
      <c r="C124" s="23"/>
      <c r="D124" s="54">
        <v>1</v>
      </c>
      <c r="E124" s="55">
        <v>12.299999999999999</v>
      </c>
      <c r="F124" s="23"/>
      <c r="G124" s="54">
        <v>0</v>
      </c>
      <c r="H124" s="55">
        <v>12.299999999999999</v>
      </c>
      <c r="I124" s="23"/>
      <c r="J124" s="54">
        <v>1</v>
      </c>
      <c r="K124" s="55">
        <v>12.299999999999999</v>
      </c>
      <c r="L124" s="23"/>
      <c r="M124" s="55">
        <v>9.1999999999999993</v>
      </c>
      <c r="N124" s="55">
        <v>12.299999999999999</v>
      </c>
      <c r="O124" s="24"/>
      <c r="P124" s="56">
        <v>5.4</v>
      </c>
      <c r="Q124" s="55">
        <v>12.299999999999999</v>
      </c>
      <c r="R124" s="25"/>
      <c r="S124" s="55">
        <v>2.4</v>
      </c>
      <c r="T124" s="55">
        <v>12.299999999999999</v>
      </c>
      <c r="U124" s="24"/>
      <c r="V124" s="55">
        <v>4.8</v>
      </c>
      <c r="W124" s="55">
        <v>12.299999999999999</v>
      </c>
      <c r="X124" s="24"/>
      <c r="Y124" s="55">
        <v>7.1</v>
      </c>
      <c r="Z124" s="55">
        <v>12.299999999999999</v>
      </c>
      <c r="AA124" s="24"/>
      <c r="AB124" s="55">
        <v>4.5</v>
      </c>
      <c r="AC124" s="55">
        <v>12.299999999999999</v>
      </c>
      <c r="AD124" s="24"/>
      <c r="AE124" s="55">
        <v>2.6</v>
      </c>
      <c r="AF124" s="55">
        <v>12.299999999999999</v>
      </c>
      <c r="AG124" s="24"/>
      <c r="AH124" s="55">
        <v>4.2</v>
      </c>
      <c r="AI124" s="55">
        <v>12.299999999999999</v>
      </c>
      <c r="AJ124" s="24"/>
      <c r="AK124" s="55">
        <v>5.5</v>
      </c>
      <c r="AL124" s="55">
        <v>12.299999999999999</v>
      </c>
      <c r="AR124" s="23"/>
      <c r="BA124" s="24"/>
      <c r="BB124" s="24"/>
    </row>
    <row r="125" spans="1:54" x14ac:dyDescent="0.15">
      <c r="A125" s="54">
        <v>9</v>
      </c>
      <c r="B125" s="55">
        <v>10.050000000000001</v>
      </c>
      <c r="C125" s="23"/>
      <c r="D125" s="54">
        <v>0</v>
      </c>
      <c r="E125" s="55">
        <v>10.050000000000001</v>
      </c>
      <c r="F125" s="23"/>
      <c r="G125" s="54">
        <v>1</v>
      </c>
      <c r="H125" s="55">
        <v>10.050000000000001</v>
      </c>
      <c r="I125" s="23"/>
      <c r="J125" s="54">
        <v>0</v>
      </c>
      <c r="K125" s="55">
        <v>10.050000000000001</v>
      </c>
      <c r="L125" s="23"/>
      <c r="M125" s="55">
        <v>6.4</v>
      </c>
      <c r="N125" s="55">
        <v>10.050000000000001</v>
      </c>
      <c r="O125" s="24"/>
      <c r="P125" s="56">
        <v>4.5</v>
      </c>
      <c r="Q125" s="55">
        <v>10.050000000000001</v>
      </c>
      <c r="R125" s="25"/>
      <c r="S125" s="55">
        <v>4.7</v>
      </c>
      <c r="T125" s="55">
        <v>10.050000000000001</v>
      </c>
      <c r="U125" s="24"/>
      <c r="V125" s="55">
        <v>5.7</v>
      </c>
      <c r="W125" s="55">
        <v>10.050000000000001</v>
      </c>
      <c r="X125" s="24"/>
      <c r="Y125" s="55">
        <v>8.4</v>
      </c>
      <c r="Z125" s="55">
        <v>10.050000000000001</v>
      </c>
      <c r="AA125" s="24"/>
      <c r="AB125" s="55">
        <v>4.0999999999999996</v>
      </c>
      <c r="AC125" s="55">
        <v>10.050000000000001</v>
      </c>
      <c r="AD125" s="24"/>
      <c r="AE125" s="55">
        <v>5.8</v>
      </c>
      <c r="AF125" s="55">
        <v>10.050000000000001</v>
      </c>
      <c r="AG125" s="24"/>
      <c r="AH125" s="55">
        <v>4.4000000000000004</v>
      </c>
      <c r="AI125" s="55">
        <v>10.050000000000001</v>
      </c>
      <c r="AJ125" s="24"/>
      <c r="AK125" s="55">
        <v>6.1</v>
      </c>
      <c r="AL125" s="55">
        <v>10.050000000000001</v>
      </c>
      <c r="AR125" s="23"/>
      <c r="BA125" s="24"/>
      <c r="BB125" s="24"/>
    </row>
    <row r="126" spans="1:54" x14ac:dyDescent="0.15">
      <c r="A126" s="54">
        <v>7</v>
      </c>
      <c r="B126" s="55">
        <v>10.8</v>
      </c>
      <c r="C126" s="23"/>
      <c r="D126" s="54">
        <v>1</v>
      </c>
      <c r="E126" s="55">
        <v>10.8</v>
      </c>
      <c r="F126" s="23"/>
      <c r="G126" s="54">
        <v>1</v>
      </c>
      <c r="H126" s="55">
        <v>10.8</v>
      </c>
      <c r="I126" s="23"/>
      <c r="J126" s="54">
        <v>0</v>
      </c>
      <c r="K126" s="55">
        <v>10.8</v>
      </c>
      <c r="L126" s="23"/>
      <c r="M126" s="55">
        <v>8.1999999999999993</v>
      </c>
      <c r="N126" s="55">
        <v>10.8</v>
      </c>
      <c r="O126" s="24"/>
      <c r="P126" s="56">
        <v>3.6</v>
      </c>
      <c r="Q126" s="55">
        <v>10.8</v>
      </c>
      <c r="R126" s="25"/>
      <c r="S126" s="55">
        <v>4.5</v>
      </c>
      <c r="T126" s="55">
        <v>10.8</v>
      </c>
      <c r="U126" s="24"/>
      <c r="V126" s="55">
        <v>5</v>
      </c>
      <c r="W126" s="55">
        <v>10.8</v>
      </c>
      <c r="X126" s="24"/>
      <c r="Y126" s="55">
        <v>9</v>
      </c>
      <c r="Z126" s="55">
        <v>10.8</v>
      </c>
      <c r="AA126" s="24"/>
      <c r="AB126" s="55">
        <v>4.5</v>
      </c>
      <c r="AC126" s="55">
        <v>10.8</v>
      </c>
      <c r="AD126" s="24"/>
      <c r="AE126" s="55">
        <v>6.9</v>
      </c>
      <c r="AF126" s="55">
        <v>10.8</v>
      </c>
      <c r="AG126" s="24"/>
      <c r="AH126" s="55">
        <v>4.5</v>
      </c>
      <c r="AI126" s="55">
        <v>10.8</v>
      </c>
      <c r="AJ126" s="24"/>
      <c r="AK126" s="55">
        <v>5.2</v>
      </c>
      <c r="AL126" s="55">
        <v>10.8</v>
      </c>
      <c r="AR126" s="23"/>
      <c r="BA126" s="24"/>
      <c r="BB126" s="24"/>
    </row>
    <row r="127" spans="1:54" x14ac:dyDescent="0.15">
      <c r="A127" s="54">
        <v>9</v>
      </c>
      <c r="B127" s="55">
        <v>12</v>
      </c>
      <c r="C127" s="23"/>
      <c r="D127" s="54">
        <v>0</v>
      </c>
      <c r="E127" s="55">
        <v>12</v>
      </c>
      <c r="F127" s="23"/>
      <c r="G127" s="54">
        <v>0</v>
      </c>
      <c r="H127" s="55">
        <v>12</v>
      </c>
      <c r="I127" s="23"/>
      <c r="J127" s="54">
        <v>1</v>
      </c>
      <c r="K127" s="55">
        <v>12</v>
      </c>
      <c r="L127" s="23"/>
      <c r="M127" s="55">
        <v>8.6</v>
      </c>
      <c r="N127" s="55">
        <v>12</v>
      </c>
      <c r="O127" s="24"/>
      <c r="P127" s="56">
        <v>5.0999999999999996</v>
      </c>
      <c r="Q127" s="55">
        <v>12</v>
      </c>
      <c r="R127" s="25"/>
      <c r="S127" s="55">
        <v>2.9</v>
      </c>
      <c r="T127" s="55">
        <v>12</v>
      </c>
      <c r="U127" s="24"/>
      <c r="V127" s="55">
        <v>4.7</v>
      </c>
      <c r="W127" s="55">
        <v>12</v>
      </c>
      <c r="X127" s="24"/>
      <c r="Y127" s="55">
        <v>3.7</v>
      </c>
      <c r="Z127" s="55">
        <v>12</v>
      </c>
      <c r="AA127" s="24"/>
      <c r="AB127" s="55">
        <v>5</v>
      </c>
      <c r="AC127" s="55">
        <v>12</v>
      </c>
      <c r="AD127" s="24"/>
      <c r="AE127" s="55">
        <v>3.4</v>
      </c>
      <c r="AF127" s="55">
        <v>12</v>
      </c>
      <c r="AG127" s="24"/>
      <c r="AH127" s="55">
        <v>4</v>
      </c>
      <c r="AI127" s="55">
        <v>12</v>
      </c>
      <c r="AJ127" s="24"/>
      <c r="AK127" s="55">
        <v>6.1</v>
      </c>
      <c r="AL127" s="55">
        <v>12</v>
      </c>
      <c r="AR127" s="23"/>
      <c r="BA127" s="24"/>
      <c r="BB127" s="24"/>
    </row>
    <row r="128" spans="1:54" x14ac:dyDescent="0.15">
      <c r="A128" s="54">
        <v>10</v>
      </c>
      <c r="B128" s="55">
        <v>12</v>
      </c>
      <c r="C128" s="23"/>
      <c r="D128" s="54">
        <v>0</v>
      </c>
      <c r="E128" s="55">
        <v>12</v>
      </c>
      <c r="F128" s="23"/>
      <c r="G128" s="54">
        <v>1</v>
      </c>
      <c r="H128" s="55">
        <v>12</v>
      </c>
      <c r="I128" s="23"/>
      <c r="J128" s="54">
        <v>1</v>
      </c>
      <c r="K128" s="55">
        <v>12</v>
      </c>
      <c r="L128" s="23"/>
      <c r="M128" s="55">
        <v>9.3000000000000007</v>
      </c>
      <c r="N128" s="55">
        <v>12</v>
      </c>
      <c r="O128" s="24"/>
      <c r="P128" s="56">
        <v>3.9</v>
      </c>
      <c r="Q128" s="55">
        <v>12</v>
      </c>
      <c r="R128" s="25"/>
      <c r="S128" s="55">
        <v>2.2000000000000002</v>
      </c>
      <c r="T128" s="55">
        <v>12</v>
      </c>
      <c r="U128" s="24"/>
      <c r="V128" s="55">
        <v>4.5</v>
      </c>
      <c r="W128" s="55">
        <v>12</v>
      </c>
      <c r="X128" s="24"/>
      <c r="Y128" s="55">
        <v>6.2</v>
      </c>
      <c r="Z128" s="55">
        <v>12</v>
      </c>
      <c r="AA128" s="24"/>
      <c r="AB128" s="55">
        <v>6.7</v>
      </c>
      <c r="AC128" s="55">
        <v>12</v>
      </c>
      <c r="AD128" s="24"/>
      <c r="AE128" s="55">
        <v>4.4000000000000004</v>
      </c>
      <c r="AF128" s="55">
        <v>12</v>
      </c>
      <c r="AG128" s="24"/>
      <c r="AH128" s="55">
        <v>4.5</v>
      </c>
      <c r="AI128" s="55">
        <v>12</v>
      </c>
      <c r="AJ128" s="24"/>
      <c r="AK128" s="55">
        <v>7.2</v>
      </c>
      <c r="AL128" s="55">
        <v>12</v>
      </c>
      <c r="AR128" s="23"/>
      <c r="BA128" s="24"/>
      <c r="BB128" s="24"/>
    </row>
    <row r="129" spans="1:54" x14ac:dyDescent="0.15">
      <c r="A129" s="54">
        <v>5</v>
      </c>
      <c r="B129" s="55">
        <v>9.3000000000000007</v>
      </c>
      <c r="C129" s="23"/>
      <c r="D129" s="54">
        <v>1</v>
      </c>
      <c r="E129" s="55">
        <v>9.3000000000000007</v>
      </c>
      <c r="F129" s="23"/>
      <c r="G129" s="54">
        <v>1</v>
      </c>
      <c r="H129" s="55">
        <v>9.3000000000000007</v>
      </c>
      <c r="I129" s="23"/>
      <c r="J129" s="54">
        <v>0</v>
      </c>
      <c r="K129" s="55">
        <v>9.3000000000000007</v>
      </c>
      <c r="L129" s="23"/>
      <c r="M129" s="55">
        <v>5.7</v>
      </c>
      <c r="N129" s="55">
        <v>9.3000000000000007</v>
      </c>
      <c r="O129" s="24"/>
      <c r="P129" s="56">
        <v>4</v>
      </c>
      <c r="Q129" s="55">
        <v>9.3000000000000007</v>
      </c>
      <c r="R129" s="25"/>
      <c r="S129" s="55">
        <v>2.7</v>
      </c>
      <c r="T129" s="55">
        <v>9.3000000000000007</v>
      </c>
      <c r="U129" s="24"/>
      <c r="V129" s="55">
        <v>5.0999999999999996</v>
      </c>
      <c r="W129" s="55">
        <v>9.3000000000000007</v>
      </c>
      <c r="X129" s="24"/>
      <c r="Y129" s="55">
        <v>6.2</v>
      </c>
      <c r="Z129" s="55">
        <v>9.3000000000000007</v>
      </c>
      <c r="AA129" s="24"/>
      <c r="AB129" s="55">
        <v>5</v>
      </c>
      <c r="AC129" s="55">
        <v>9.3000000000000007</v>
      </c>
      <c r="AD129" s="24"/>
      <c r="AE129" s="55">
        <v>6.2</v>
      </c>
      <c r="AF129" s="55">
        <v>9.3000000000000007</v>
      </c>
      <c r="AG129" s="24"/>
      <c r="AH129" s="55">
        <v>4.5</v>
      </c>
      <c r="AI129" s="55">
        <v>9.3000000000000007</v>
      </c>
      <c r="AJ129" s="24"/>
      <c r="AK129" s="55">
        <v>5.5</v>
      </c>
      <c r="AL129" s="55">
        <v>9.3000000000000007</v>
      </c>
      <c r="AR129" s="23"/>
      <c r="BA129" s="24"/>
      <c r="BB129" s="24"/>
    </row>
    <row r="130" spans="1:54" x14ac:dyDescent="0.15">
      <c r="A130" s="54">
        <v>13</v>
      </c>
      <c r="B130" s="55">
        <v>12.299999999999999</v>
      </c>
      <c r="C130" s="23"/>
      <c r="D130" s="54">
        <v>1</v>
      </c>
      <c r="E130" s="55">
        <v>12.299999999999999</v>
      </c>
      <c r="F130" s="23"/>
      <c r="G130" s="54">
        <v>0</v>
      </c>
      <c r="H130" s="55">
        <v>12.299999999999999</v>
      </c>
      <c r="I130" s="23"/>
      <c r="J130" s="54">
        <v>1</v>
      </c>
      <c r="K130" s="55">
        <v>12.299999999999999</v>
      </c>
      <c r="L130" s="23"/>
      <c r="M130" s="55">
        <v>9.1</v>
      </c>
      <c r="N130" s="55">
        <v>12.299999999999999</v>
      </c>
      <c r="O130" s="24"/>
      <c r="P130" s="56">
        <v>5.0999999999999996</v>
      </c>
      <c r="Q130" s="55">
        <v>12.299999999999999</v>
      </c>
      <c r="R130" s="25"/>
      <c r="S130" s="55">
        <v>3</v>
      </c>
      <c r="T130" s="55">
        <v>12.299999999999999</v>
      </c>
      <c r="U130" s="24"/>
      <c r="V130" s="55">
        <v>4.5999999999999996</v>
      </c>
      <c r="W130" s="55">
        <v>12.299999999999999</v>
      </c>
      <c r="X130" s="24"/>
      <c r="Y130" s="55">
        <v>8.3000000000000007</v>
      </c>
      <c r="Z130" s="55">
        <v>12.299999999999999</v>
      </c>
      <c r="AA130" s="24"/>
      <c r="AB130" s="55">
        <v>4.5999999999999996</v>
      </c>
      <c r="AC130" s="55">
        <v>12.299999999999999</v>
      </c>
      <c r="AD130" s="24"/>
      <c r="AE130" s="55">
        <v>4.3</v>
      </c>
      <c r="AF130" s="55">
        <v>12.299999999999999</v>
      </c>
      <c r="AG130" s="24"/>
      <c r="AH130" s="55">
        <v>3.9</v>
      </c>
      <c r="AI130" s="55">
        <v>12.299999999999999</v>
      </c>
      <c r="AJ130" s="24"/>
      <c r="AK130" s="55">
        <v>4.8</v>
      </c>
      <c r="AL130" s="55">
        <v>12.299999999999999</v>
      </c>
      <c r="AR130" s="23"/>
      <c r="BA130" s="24"/>
      <c r="BB130" s="24"/>
    </row>
    <row r="131" spans="1:54" x14ac:dyDescent="0.15">
      <c r="A131" s="54">
        <v>14</v>
      </c>
      <c r="B131" s="55">
        <v>12.899999999999999</v>
      </c>
      <c r="C131" s="23"/>
      <c r="D131" s="54">
        <v>1</v>
      </c>
      <c r="E131" s="55">
        <v>12.899999999999999</v>
      </c>
      <c r="F131" s="23"/>
      <c r="G131" s="54">
        <v>0</v>
      </c>
      <c r="H131" s="55">
        <v>12.899999999999999</v>
      </c>
      <c r="I131" s="23"/>
      <c r="J131" s="54">
        <v>1</v>
      </c>
      <c r="K131" s="55">
        <v>12.899999999999999</v>
      </c>
      <c r="L131" s="23"/>
      <c r="M131" s="55">
        <v>9.1999999999999993</v>
      </c>
      <c r="N131" s="55">
        <v>12.899999999999999</v>
      </c>
      <c r="O131" s="24"/>
      <c r="P131" s="56">
        <v>5.4</v>
      </c>
      <c r="Q131" s="55">
        <v>12.899999999999999</v>
      </c>
      <c r="R131" s="25"/>
      <c r="S131" s="55">
        <v>4.2</v>
      </c>
      <c r="T131" s="55">
        <v>12.899999999999999</v>
      </c>
      <c r="U131" s="24"/>
      <c r="V131" s="55">
        <v>4.8</v>
      </c>
      <c r="W131" s="55">
        <v>12.899999999999999</v>
      </c>
      <c r="X131" s="24"/>
      <c r="Y131" s="55">
        <v>7.1</v>
      </c>
      <c r="Z131" s="55">
        <v>12.899999999999999</v>
      </c>
      <c r="AA131" s="24"/>
      <c r="AB131" s="55">
        <v>4.4000000000000004</v>
      </c>
      <c r="AC131" s="55">
        <v>12.899999999999999</v>
      </c>
      <c r="AD131" s="24"/>
      <c r="AE131" s="55">
        <v>2.6</v>
      </c>
      <c r="AF131" s="55">
        <v>12.899999999999999</v>
      </c>
      <c r="AG131" s="24"/>
      <c r="AH131" s="55">
        <v>4.2</v>
      </c>
      <c r="AI131" s="55">
        <v>12.899999999999999</v>
      </c>
      <c r="AJ131" s="24"/>
      <c r="AK131" s="55">
        <v>5.3</v>
      </c>
      <c r="AL131" s="55">
        <v>12.899999999999999</v>
      </c>
      <c r="AR131" s="23"/>
      <c r="BA131" s="24"/>
      <c r="BB131" s="24"/>
    </row>
    <row r="132" spans="1:54" x14ac:dyDescent="0.15">
      <c r="A132" s="54">
        <v>8</v>
      </c>
      <c r="B132" s="55">
        <v>9.75</v>
      </c>
      <c r="C132" s="23"/>
      <c r="D132" s="54">
        <v>0</v>
      </c>
      <c r="E132" s="55">
        <v>9.75</v>
      </c>
      <c r="F132" s="23"/>
      <c r="G132" s="54">
        <v>1</v>
      </c>
      <c r="H132" s="55">
        <v>9.75</v>
      </c>
      <c r="I132" s="23"/>
      <c r="J132" s="54">
        <v>0</v>
      </c>
      <c r="K132" s="55">
        <v>9.75</v>
      </c>
      <c r="L132" s="23"/>
      <c r="M132" s="55">
        <v>6.3</v>
      </c>
      <c r="N132" s="55">
        <v>9.75</v>
      </c>
      <c r="O132" s="24"/>
      <c r="P132" s="56">
        <v>5.0999999999999996</v>
      </c>
      <c r="Q132" s="55">
        <v>9.75</v>
      </c>
      <c r="R132" s="25"/>
      <c r="S132" s="55">
        <v>5.5</v>
      </c>
      <c r="T132" s="55">
        <v>9.75</v>
      </c>
      <c r="U132" s="24"/>
      <c r="V132" s="55">
        <v>6.6</v>
      </c>
      <c r="W132" s="55">
        <v>9.75</v>
      </c>
      <c r="X132" s="24"/>
      <c r="Y132" s="55">
        <v>8.4</v>
      </c>
      <c r="Z132" s="55">
        <v>9.75</v>
      </c>
      <c r="AA132" s="24"/>
      <c r="AB132" s="55">
        <v>2.8</v>
      </c>
      <c r="AC132" s="55">
        <v>9.75</v>
      </c>
      <c r="AD132" s="24"/>
      <c r="AE132" s="55">
        <v>5.0999999999999996</v>
      </c>
      <c r="AF132" s="55">
        <v>9.75</v>
      </c>
      <c r="AG132" s="24"/>
      <c r="AH132" s="55">
        <v>3.4</v>
      </c>
      <c r="AI132" s="55">
        <v>9.75</v>
      </c>
      <c r="AJ132" s="24"/>
      <c r="AK132" s="55">
        <v>4.7</v>
      </c>
      <c r="AL132" s="55">
        <v>9.75</v>
      </c>
      <c r="AR132" s="23"/>
      <c r="BA132" s="24"/>
      <c r="BB132" s="24"/>
    </row>
    <row r="133" spans="1:54" x14ac:dyDescent="0.15">
      <c r="A133" s="54">
        <v>3</v>
      </c>
      <c r="B133" s="55">
        <v>12</v>
      </c>
      <c r="C133" s="23"/>
      <c r="D133" s="54">
        <v>1</v>
      </c>
      <c r="E133" s="55">
        <v>12</v>
      </c>
      <c r="F133" s="23"/>
      <c r="G133" s="54">
        <v>0</v>
      </c>
      <c r="H133" s="55">
        <v>12</v>
      </c>
      <c r="I133" s="23"/>
      <c r="J133" s="54">
        <v>0</v>
      </c>
      <c r="K133" s="55">
        <v>12</v>
      </c>
      <c r="L133" s="23"/>
      <c r="M133" s="55">
        <v>9.9</v>
      </c>
      <c r="N133" s="55">
        <v>12</v>
      </c>
      <c r="O133" s="24"/>
      <c r="P133" s="56">
        <v>4.3</v>
      </c>
      <c r="Q133" s="55">
        <v>12</v>
      </c>
      <c r="R133" s="25"/>
      <c r="S133" s="55">
        <v>1.5</v>
      </c>
      <c r="T133" s="55">
        <v>12</v>
      </c>
      <c r="U133" s="24"/>
      <c r="V133" s="55">
        <v>3.5</v>
      </c>
      <c r="W133" s="55">
        <v>12</v>
      </c>
      <c r="X133" s="24"/>
      <c r="Y133" s="55">
        <v>5.4</v>
      </c>
      <c r="Z133" s="55">
        <v>12</v>
      </c>
      <c r="AA133" s="24"/>
      <c r="AB133" s="55">
        <v>4</v>
      </c>
      <c r="AC133" s="55">
        <v>12</v>
      </c>
      <c r="AD133" s="24"/>
      <c r="AE133" s="55">
        <v>4.9000000000000004</v>
      </c>
      <c r="AF133" s="55">
        <v>12</v>
      </c>
      <c r="AG133" s="24"/>
      <c r="AH133" s="55">
        <v>4</v>
      </c>
      <c r="AI133" s="55">
        <v>12</v>
      </c>
      <c r="AJ133" s="24"/>
      <c r="AK133" s="55">
        <v>5.8</v>
      </c>
      <c r="AL133" s="55">
        <v>12</v>
      </c>
      <c r="AR133" s="23"/>
      <c r="BA133" s="24"/>
      <c r="BB133" s="24"/>
    </row>
    <row r="134" spans="1:54" x14ac:dyDescent="0.15">
      <c r="A134" s="54">
        <v>8</v>
      </c>
      <c r="B134" s="55">
        <v>13.5</v>
      </c>
      <c r="C134" s="23"/>
      <c r="D134" s="54">
        <v>0</v>
      </c>
      <c r="E134" s="55">
        <v>13.5</v>
      </c>
      <c r="F134" s="23"/>
      <c r="G134" s="54">
        <v>1</v>
      </c>
      <c r="H134" s="55">
        <v>13.5</v>
      </c>
      <c r="I134" s="23"/>
      <c r="J134" s="54">
        <v>1</v>
      </c>
      <c r="K134" s="55">
        <v>13.5</v>
      </c>
      <c r="L134" s="23"/>
      <c r="M134" s="55">
        <v>9.4</v>
      </c>
      <c r="N134" s="55">
        <v>13.5</v>
      </c>
      <c r="O134" s="24"/>
      <c r="P134" s="56">
        <v>4</v>
      </c>
      <c r="Q134" s="55">
        <v>13.5</v>
      </c>
      <c r="R134" s="25"/>
      <c r="S134" s="55">
        <v>3.2</v>
      </c>
      <c r="T134" s="55">
        <v>13.5</v>
      </c>
      <c r="U134" s="24"/>
      <c r="V134" s="55">
        <v>4.5999999999999996</v>
      </c>
      <c r="W134" s="55">
        <v>13.5</v>
      </c>
      <c r="X134" s="24"/>
      <c r="Y134" s="55">
        <v>6.3</v>
      </c>
      <c r="Z134" s="55">
        <v>13.5</v>
      </c>
      <c r="AA134" s="24"/>
      <c r="AB134" s="55">
        <v>4.7</v>
      </c>
      <c r="AC134" s="55">
        <v>13.5</v>
      </c>
      <c r="AD134" s="24"/>
      <c r="AE134" s="55">
        <v>4.5999999999999996</v>
      </c>
      <c r="AF134" s="55">
        <v>13.5</v>
      </c>
      <c r="AG134" s="24"/>
      <c r="AH134" s="55">
        <v>4.5999999999999996</v>
      </c>
      <c r="AI134" s="55">
        <v>13.5</v>
      </c>
      <c r="AJ134" s="24"/>
      <c r="AK134" s="55">
        <v>6.1</v>
      </c>
      <c r="AL134" s="55">
        <v>13.5</v>
      </c>
      <c r="AR134" s="23"/>
      <c r="BA134" s="24"/>
      <c r="BB134" s="24"/>
    </row>
    <row r="135" spans="1:54" x14ac:dyDescent="0.15">
      <c r="A135" s="54">
        <v>12</v>
      </c>
      <c r="B135" s="55">
        <v>11.850000000000001</v>
      </c>
      <c r="C135" s="23"/>
      <c r="D135" s="54">
        <v>1</v>
      </c>
      <c r="E135" s="55">
        <v>11.850000000000001</v>
      </c>
      <c r="F135" s="23"/>
      <c r="G135" s="54">
        <v>1</v>
      </c>
      <c r="H135" s="55">
        <v>11.850000000000001</v>
      </c>
      <c r="I135" s="23"/>
      <c r="J135" s="54">
        <v>0</v>
      </c>
      <c r="K135" s="55">
        <v>11.850000000000001</v>
      </c>
      <c r="L135" s="23"/>
      <c r="M135" s="55">
        <v>5.6</v>
      </c>
      <c r="N135" s="55">
        <v>11.850000000000001</v>
      </c>
      <c r="O135" s="24"/>
      <c r="P135" s="56">
        <v>4.9000000000000004</v>
      </c>
      <c r="Q135" s="55">
        <v>11.850000000000001</v>
      </c>
      <c r="R135" s="25"/>
      <c r="S135" s="55">
        <v>5.2</v>
      </c>
      <c r="T135" s="55">
        <v>11.850000000000001</v>
      </c>
      <c r="U135" s="24"/>
      <c r="V135" s="55">
        <v>5.6</v>
      </c>
      <c r="W135" s="55">
        <v>11.850000000000001</v>
      </c>
      <c r="X135" s="24"/>
      <c r="Y135" s="55">
        <v>9.1</v>
      </c>
      <c r="Z135" s="55">
        <v>11.850000000000001</v>
      </c>
      <c r="AA135" s="24"/>
      <c r="AB135" s="55">
        <v>4.5</v>
      </c>
      <c r="AC135" s="55">
        <v>11.850000000000001</v>
      </c>
      <c r="AD135" s="24"/>
      <c r="AE135" s="55">
        <v>6</v>
      </c>
      <c r="AF135" s="55">
        <v>11.850000000000001</v>
      </c>
      <c r="AG135" s="24"/>
      <c r="AH135" s="55">
        <v>4.5</v>
      </c>
      <c r="AI135" s="55">
        <v>11.850000000000001</v>
      </c>
      <c r="AJ135" s="24"/>
      <c r="AK135" s="55">
        <v>6.3</v>
      </c>
      <c r="AL135" s="55">
        <v>11.850000000000001</v>
      </c>
      <c r="AR135" s="23"/>
      <c r="BA135" s="24"/>
      <c r="BB135" s="24"/>
    </row>
    <row r="136" spans="1:54" x14ac:dyDescent="0.15">
      <c r="A136" s="54">
        <v>1</v>
      </c>
      <c r="B136" s="55">
        <v>10.649999999999999</v>
      </c>
      <c r="C136" s="23"/>
      <c r="D136" s="54">
        <v>0</v>
      </c>
      <c r="E136" s="55">
        <v>10.649999999999999</v>
      </c>
      <c r="F136" s="23"/>
      <c r="G136" s="54">
        <v>1</v>
      </c>
      <c r="H136" s="55">
        <v>10.649999999999999</v>
      </c>
      <c r="I136" s="23"/>
      <c r="J136" s="54">
        <v>0</v>
      </c>
      <c r="K136" s="55">
        <v>10.649999999999999</v>
      </c>
      <c r="L136" s="23"/>
      <c r="M136" s="55">
        <v>5.2</v>
      </c>
      <c r="N136" s="55">
        <v>10.649999999999999</v>
      </c>
      <c r="O136" s="24"/>
      <c r="P136" s="56">
        <v>3.8</v>
      </c>
      <c r="Q136" s="55">
        <v>10.649999999999999</v>
      </c>
      <c r="R136" s="25"/>
      <c r="S136" s="55">
        <v>3.3</v>
      </c>
      <c r="T136" s="55">
        <v>10.649999999999999</v>
      </c>
      <c r="U136" s="24"/>
      <c r="V136" s="55">
        <v>5</v>
      </c>
      <c r="W136" s="55">
        <v>10.649999999999999</v>
      </c>
      <c r="X136" s="24"/>
      <c r="Y136" s="55">
        <v>8.4</v>
      </c>
      <c r="Z136" s="55">
        <v>10.649999999999999</v>
      </c>
      <c r="AA136" s="24"/>
      <c r="AB136" s="55">
        <v>4.3</v>
      </c>
      <c r="AC136" s="55">
        <v>10.649999999999999</v>
      </c>
      <c r="AD136" s="24"/>
      <c r="AE136" s="55">
        <v>4.9000000000000004</v>
      </c>
      <c r="AF136" s="55">
        <v>10.649999999999999</v>
      </c>
      <c r="AG136" s="24"/>
      <c r="AH136" s="55">
        <v>3.3</v>
      </c>
      <c r="AI136" s="55">
        <v>10.649999999999999</v>
      </c>
      <c r="AJ136" s="24"/>
      <c r="AK136" s="55">
        <v>4.7</v>
      </c>
      <c r="AL136" s="55">
        <v>10.649999999999999</v>
      </c>
      <c r="AR136" s="23"/>
      <c r="BA136" s="24"/>
      <c r="BB136" s="24"/>
    </row>
    <row r="137" spans="1:54" x14ac:dyDescent="0.15">
      <c r="A137" s="54">
        <v>11</v>
      </c>
      <c r="B137" s="55">
        <v>13.350000000000001</v>
      </c>
      <c r="C137" s="23"/>
      <c r="D137" s="54">
        <v>1</v>
      </c>
      <c r="E137" s="55">
        <v>13.350000000000001</v>
      </c>
      <c r="F137" s="23"/>
      <c r="G137" s="54">
        <v>0</v>
      </c>
      <c r="H137" s="55">
        <v>13.350000000000001</v>
      </c>
      <c r="I137" s="23"/>
      <c r="J137" s="54">
        <v>0</v>
      </c>
      <c r="K137" s="55">
        <v>13.350000000000001</v>
      </c>
      <c r="L137" s="23"/>
      <c r="M137" s="55">
        <v>9.3000000000000007</v>
      </c>
      <c r="N137" s="55">
        <v>13.350000000000001</v>
      </c>
      <c r="O137" s="24"/>
      <c r="P137" s="56">
        <v>5.3</v>
      </c>
      <c r="Q137" s="55">
        <v>13.350000000000001</v>
      </c>
      <c r="R137" s="25"/>
      <c r="S137" s="55">
        <v>3.7</v>
      </c>
      <c r="T137" s="55">
        <v>13.350000000000001</v>
      </c>
      <c r="U137" s="24"/>
      <c r="V137" s="55">
        <v>5.5</v>
      </c>
      <c r="W137" s="55">
        <v>13.350000000000001</v>
      </c>
      <c r="X137" s="24"/>
      <c r="Y137" s="55">
        <v>7.4</v>
      </c>
      <c r="Z137" s="55">
        <v>13.350000000000001</v>
      </c>
      <c r="AA137" s="24"/>
      <c r="AB137" s="55">
        <v>4.0999999999999996</v>
      </c>
      <c r="AC137" s="55">
        <v>13.350000000000001</v>
      </c>
      <c r="AD137" s="24"/>
      <c r="AE137" s="55">
        <v>3.2</v>
      </c>
      <c r="AF137" s="55">
        <v>13.350000000000001</v>
      </c>
      <c r="AG137" s="24"/>
      <c r="AH137" s="55">
        <v>3.4</v>
      </c>
      <c r="AI137" s="55">
        <v>13.350000000000001</v>
      </c>
      <c r="AJ137" s="24"/>
      <c r="AK137" s="55">
        <v>5.7</v>
      </c>
      <c r="AL137" s="55">
        <v>13.350000000000001</v>
      </c>
      <c r="AR137" s="23"/>
      <c r="BA137" s="24"/>
      <c r="BB137" s="24"/>
    </row>
    <row r="138" spans="1:54" x14ac:dyDescent="0.15">
      <c r="A138" s="54">
        <v>2</v>
      </c>
      <c r="B138" s="55">
        <v>12</v>
      </c>
      <c r="C138" s="23"/>
      <c r="D138" s="54">
        <v>0</v>
      </c>
      <c r="E138" s="55">
        <v>12</v>
      </c>
      <c r="F138" s="23"/>
      <c r="G138" s="54">
        <v>0</v>
      </c>
      <c r="H138" s="55">
        <v>12</v>
      </c>
      <c r="I138" s="23"/>
      <c r="J138" s="54">
        <v>1</v>
      </c>
      <c r="K138" s="55">
        <v>12</v>
      </c>
      <c r="L138" s="23"/>
      <c r="M138" s="55">
        <v>8.8000000000000007</v>
      </c>
      <c r="N138" s="55">
        <v>12</v>
      </c>
      <c r="O138" s="24"/>
      <c r="P138" s="56">
        <v>5.4</v>
      </c>
      <c r="Q138" s="55">
        <v>12</v>
      </c>
      <c r="R138" s="25"/>
      <c r="S138" s="55">
        <v>4.3</v>
      </c>
      <c r="T138" s="55">
        <v>12</v>
      </c>
      <c r="U138" s="24"/>
      <c r="V138" s="55">
        <v>4.8</v>
      </c>
      <c r="W138" s="55">
        <v>12</v>
      </c>
      <c r="X138" s="24"/>
      <c r="Y138" s="55">
        <v>5.8</v>
      </c>
      <c r="Z138" s="55">
        <v>12</v>
      </c>
      <c r="AA138" s="24"/>
      <c r="AB138" s="55">
        <v>4.4000000000000004</v>
      </c>
      <c r="AC138" s="55">
        <v>12</v>
      </c>
      <c r="AD138" s="24"/>
      <c r="AE138" s="55">
        <v>3.7</v>
      </c>
      <c r="AF138" s="55">
        <v>12</v>
      </c>
      <c r="AG138" s="24"/>
      <c r="AH138" s="55">
        <v>2.9</v>
      </c>
      <c r="AI138" s="55">
        <v>12</v>
      </c>
      <c r="AJ138" s="24"/>
      <c r="AK138" s="55">
        <v>5.0999999999999996</v>
      </c>
      <c r="AL138" s="55">
        <v>12</v>
      </c>
      <c r="AR138" s="23"/>
      <c r="BA138" s="24"/>
      <c r="BB138" s="24"/>
    </row>
    <row r="139" spans="1:54" x14ac:dyDescent="0.15">
      <c r="A139" s="54">
        <v>5</v>
      </c>
      <c r="B139" s="55">
        <v>8.25</v>
      </c>
      <c r="C139" s="23"/>
      <c r="D139" s="54">
        <v>0</v>
      </c>
      <c r="E139" s="55">
        <v>8.25</v>
      </c>
      <c r="F139" s="23"/>
      <c r="G139" s="54">
        <v>1</v>
      </c>
      <c r="H139" s="55">
        <v>8.25</v>
      </c>
      <c r="I139" s="23"/>
      <c r="J139" s="54">
        <v>0</v>
      </c>
      <c r="K139" s="55">
        <v>8.25</v>
      </c>
      <c r="L139" s="23"/>
      <c r="M139" s="55">
        <v>6</v>
      </c>
      <c r="N139" s="55">
        <v>8.25</v>
      </c>
      <c r="O139" s="24"/>
      <c r="P139" s="56">
        <v>4.0999999999999996</v>
      </c>
      <c r="Q139" s="55">
        <v>8.25</v>
      </c>
      <c r="R139" s="25"/>
      <c r="S139" s="55">
        <v>3.5</v>
      </c>
      <c r="T139" s="55">
        <v>8.25</v>
      </c>
      <c r="U139" s="24"/>
      <c r="V139" s="55">
        <v>5.3</v>
      </c>
      <c r="W139" s="55">
        <v>8.25</v>
      </c>
      <c r="X139" s="24"/>
      <c r="Y139" s="55">
        <v>8</v>
      </c>
      <c r="Z139" s="55">
        <v>8.25</v>
      </c>
      <c r="AA139" s="24"/>
      <c r="AB139" s="55">
        <v>4.7</v>
      </c>
      <c r="AC139" s="55">
        <v>8.25</v>
      </c>
      <c r="AD139" s="24"/>
      <c r="AE139" s="55">
        <v>5.3</v>
      </c>
      <c r="AF139" s="55">
        <v>8.25</v>
      </c>
      <c r="AG139" s="24"/>
      <c r="AH139" s="55">
        <v>4</v>
      </c>
      <c r="AI139" s="55">
        <v>8.25</v>
      </c>
      <c r="AJ139" s="24"/>
      <c r="AK139" s="55">
        <v>4.7</v>
      </c>
      <c r="AL139" s="55">
        <v>8.25</v>
      </c>
      <c r="AR139" s="23"/>
      <c r="BA139" s="24"/>
      <c r="BB139" s="24"/>
    </row>
    <row r="140" spans="1:54" x14ac:dyDescent="0.15">
      <c r="A140" s="54">
        <v>3</v>
      </c>
      <c r="B140" s="55">
        <v>11.25</v>
      </c>
      <c r="C140" s="23"/>
      <c r="D140" s="54">
        <v>0</v>
      </c>
      <c r="E140" s="55">
        <v>11.25</v>
      </c>
      <c r="F140" s="23"/>
      <c r="G140" s="54">
        <v>1</v>
      </c>
      <c r="H140" s="55">
        <v>11.25</v>
      </c>
      <c r="I140" s="23"/>
      <c r="J140" s="54">
        <v>1</v>
      </c>
      <c r="K140" s="55">
        <v>11.25</v>
      </c>
      <c r="L140" s="23"/>
      <c r="M140" s="55">
        <v>7.6</v>
      </c>
      <c r="N140" s="55">
        <v>11.25</v>
      </c>
      <c r="O140" s="24"/>
      <c r="P140" s="56">
        <v>3.6</v>
      </c>
      <c r="Q140" s="55">
        <v>11.25</v>
      </c>
      <c r="R140" s="25"/>
      <c r="S140" s="55">
        <v>4.7</v>
      </c>
      <c r="T140" s="55">
        <v>11.25</v>
      </c>
      <c r="U140" s="24"/>
      <c r="V140" s="55">
        <v>5</v>
      </c>
      <c r="W140" s="55">
        <v>11.25</v>
      </c>
      <c r="X140" s="24"/>
      <c r="Y140" s="55">
        <v>7.4</v>
      </c>
      <c r="Z140" s="55">
        <v>11.25</v>
      </c>
      <c r="AA140" s="24"/>
      <c r="AB140" s="55">
        <v>4.5</v>
      </c>
      <c r="AC140" s="55">
        <v>11.25</v>
      </c>
      <c r="AD140" s="24"/>
      <c r="AE140" s="55">
        <v>5.8</v>
      </c>
      <c r="AF140" s="55">
        <v>11.25</v>
      </c>
      <c r="AG140" s="24"/>
      <c r="AH140" s="55">
        <v>3.9</v>
      </c>
      <c r="AI140" s="55">
        <v>11.25</v>
      </c>
      <c r="AJ140" s="24"/>
      <c r="AK140" s="55">
        <v>4.5999999999999996</v>
      </c>
      <c r="AL140" s="55">
        <v>11.25</v>
      </c>
      <c r="AR140" s="23"/>
      <c r="BA140" s="24"/>
      <c r="BB140" s="24"/>
    </row>
    <row r="141" spans="1:54" x14ac:dyDescent="0.15">
      <c r="A141" s="54">
        <v>5</v>
      </c>
      <c r="B141" s="55">
        <v>8.6999999999999993</v>
      </c>
      <c r="C141" s="23"/>
      <c r="D141" s="54">
        <v>1</v>
      </c>
      <c r="E141" s="55">
        <v>8.6999999999999993</v>
      </c>
      <c r="F141" s="23"/>
      <c r="G141" s="54">
        <v>1</v>
      </c>
      <c r="H141" s="55">
        <v>8.6999999999999993</v>
      </c>
      <c r="I141" s="23"/>
      <c r="J141" s="54">
        <v>0</v>
      </c>
      <c r="K141" s="55">
        <v>8.6999999999999993</v>
      </c>
      <c r="L141" s="23"/>
      <c r="M141" s="55">
        <v>7.5</v>
      </c>
      <c r="N141" s="55">
        <v>8.6999999999999993</v>
      </c>
      <c r="O141" s="24"/>
      <c r="P141" s="56">
        <v>3.5</v>
      </c>
      <c r="Q141" s="55">
        <v>8.6999999999999993</v>
      </c>
      <c r="R141" s="25"/>
      <c r="S141" s="55">
        <v>2.9</v>
      </c>
      <c r="T141" s="55">
        <v>8.6999999999999993</v>
      </c>
      <c r="U141" s="24"/>
      <c r="V141" s="55">
        <v>4.5</v>
      </c>
      <c r="W141" s="55">
        <v>8.6999999999999993</v>
      </c>
      <c r="X141" s="24"/>
      <c r="Y141" s="55">
        <v>7.6</v>
      </c>
      <c r="Z141" s="55">
        <v>8.6999999999999993</v>
      </c>
      <c r="AA141" s="24"/>
      <c r="AB141" s="55">
        <v>4</v>
      </c>
      <c r="AC141" s="55">
        <v>8.6999999999999993</v>
      </c>
      <c r="AD141" s="24"/>
      <c r="AE141" s="55">
        <v>5.4</v>
      </c>
      <c r="AF141" s="55">
        <v>8.6999999999999993</v>
      </c>
      <c r="AG141" s="24"/>
      <c r="AH141" s="55">
        <v>3.4</v>
      </c>
      <c r="AI141" s="55">
        <v>8.6999999999999993</v>
      </c>
      <c r="AJ141" s="24"/>
      <c r="AK141" s="55">
        <v>3.5</v>
      </c>
      <c r="AL141" s="55">
        <v>8.6999999999999993</v>
      </c>
      <c r="AR141" s="23"/>
      <c r="BA141" s="24"/>
      <c r="BB141" s="24"/>
    </row>
    <row r="142" spans="1:54" x14ac:dyDescent="0.15">
      <c r="A142" s="54">
        <v>3</v>
      </c>
      <c r="B142" s="55">
        <v>11.399999999999999</v>
      </c>
      <c r="C142" s="23"/>
      <c r="D142" s="54">
        <v>1</v>
      </c>
      <c r="E142" s="55">
        <v>11.399999999999999</v>
      </c>
      <c r="F142" s="23"/>
      <c r="G142" s="54">
        <v>0</v>
      </c>
      <c r="H142" s="55">
        <v>11.399999999999999</v>
      </c>
      <c r="I142" s="23"/>
      <c r="J142" s="54">
        <v>1</v>
      </c>
      <c r="K142" s="55">
        <v>11.399999999999999</v>
      </c>
      <c r="L142" s="23"/>
      <c r="M142" s="55">
        <v>7.9</v>
      </c>
      <c r="N142" s="55">
        <v>11.399999999999999</v>
      </c>
      <c r="O142" s="24"/>
      <c r="P142" s="56">
        <v>3.9</v>
      </c>
      <c r="Q142" s="55">
        <v>11.399999999999999</v>
      </c>
      <c r="R142" s="25"/>
      <c r="S142" s="55">
        <v>4.4000000000000004</v>
      </c>
      <c r="T142" s="55">
        <v>11.399999999999999</v>
      </c>
      <c r="U142" s="24"/>
      <c r="V142" s="55">
        <v>5.8</v>
      </c>
      <c r="W142" s="55">
        <v>11.399999999999999</v>
      </c>
      <c r="X142" s="24"/>
      <c r="Y142" s="55">
        <v>4.7</v>
      </c>
      <c r="Z142" s="55">
        <v>11.399999999999999</v>
      </c>
      <c r="AA142" s="24"/>
      <c r="AB142" s="55">
        <v>4.0999999999999996</v>
      </c>
      <c r="AC142" s="55">
        <v>11.399999999999999</v>
      </c>
      <c r="AD142" s="24"/>
      <c r="AE142" s="55">
        <v>4.2</v>
      </c>
      <c r="AF142" s="55">
        <v>11.399999999999999</v>
      </c>
      <c r="AG142" s="24"/>
      <c r="AH142" s="55">
        <v>4.3</v>
      </c>
      <c r="AI142" s="55">
        <v>11.399999999999999</v>
      </c>
      <c r="AJ142" s="24"/>
      <c r="AK142" s="55">
        <v>5.8</v>
      </c>
      <c r="AL142" s="55">
        <v>11.399999999999999</v>
      </c>
      <c r="AR142" s="23"/>
      <c r="BA142" s="24"/>
      <c r="BB142" s="24"/>
    </row>
    <row r="143" spans="1:54" x14ac:dyDescent="0.15">
      <c r="A143" s="54">
        <v>15</v>
      </c>
      <c r="B143" s="55">
        <v>11.100000000000001</v>
      </c>
      <c r="C143" s="23"/>
      <c r="D143" s="54">
        <v>0</v>
      </c>
      <c r="E143" s="55">
        <v>11.100000000000001</v>
      </c>
      <c r="F143" s="23"/>
      <c r="G143" s="54">
        <v>1</v>
      </c>
      <c r="H143" s="55">
        <v>11.100000000000001</v>
      </c>
      <c r="I143" s="23"/>
      <c r="J143" s="54">
        <v>1</v>
      </c>
      <c r="K143" s="55">
        <v>11.100000000000001</v>
      </c>
      <c r="L143" s="23"/>
      <c r="M143" s="55">
        <v>7.6</v>
      </c>
      <c r="N143" s="55">
        <v>11.100000000000001</v>
      </c>
      <c r="O143" s="24"/>
      <c r="P143" s="56">
        <v>3.6</v>
      </c>
      <c r="Q143" s="55">
        <v>11.100000000000001</v>
      </c>
      <c r="R143" s="25"/>
      <c r="S143" s="55">
        <v>2.2000000000000002</v>
      </c>
      <c r="T143" s="55">
        <v>11.100000000000001</v>
      </c>
      <c r="U143" s="24"/>
      <c r="V143" s="55">
        <v>5</v>
      </c>
      <c r="W143" s="55">
        <v>11.100000000000001</v>
      </c>
      <c r="X143" s="24"/>
      <c r="Y143" s="55">
        <v>7.4</v>
      </c>
      <c r="Z143" s="55">
        <v>11.100000000000001</v>
      </c>
      <c r="AA143" s="24"/>
      <c r="AB143" s="55">
        <v>4.4000000000000004</v>
      </c>
      <c r="AC143" s="55">
        <v>11.100000000000001</v>
      </c>
      <c r="AD143" s="24"/>
      <c r="AE143" s="55">
        <v>5.8</v>
      </c>
      <c r="AF143" s="55">
        <v>11.100000000000001</v>
      </c>
      <c r="AG143" s="24"/>
      <c r="AH143" s="55">
        <v>3.9</v>
      </c>
      <c r="AI143" s="55">
        <v>11.100000000000001</v>
      </c>
      <c r="AJ143" s="24"/>
      <c r="AK143" s="55">
        <v>4.8</v>
      </c>
      <c r="AL143" s="55">
        <v>11.100000000000001</v>
      </c>
      <c r="AR143" s="23"/>
      <c r="BA143" s="24"/>
      <c r="BB143" s="24"/>
    </row>
    <row r="144" spans="1:54" x14ac:dyDescent="0.15">
      <c r="A144" s="54">
        <v>8</v>
      </c>
      <c r="B144" s="55">
        <v>12.600000000000001</v>
      </c>
      <c r="C144" s="23"/>
      <c r="D144" s="54">
        <v>1</v>
      </c>
      <c r="E144" s="55">
        <v>12.600000000000001</v>
      </c>
      <c r="F144" s="23"/>
      <c r="G144" s="54">
        <v>0</v>
      </c>
      <c r="H144" s="55">
        <v>12.600000000000001</v>
      </c>
      <c r="I144" s="23"/>
      <c r="J144" s="54">
        <v>0</v>
      </c>
      <c r="K144" s="55">
        <v>12.600000000000001</v>
      </c>
      <c r="L144" s="23"/>
      <c r="M144" s="55">
        <v>9.3000000000000007</v>
      </c>
      <c r="N144" s="55">
        <v>12.600000000000001</v>
      </c>
      <c r="O144" s="24"/>
      <c r="P144" s="56">
        <v>5.3</v>
      </c>
      <c r="Q144" s="55">
        <v>12.600000000000001</v>
      </c>
      <c r="R144" s="25"/>
      <c r="S144" s="55">
        <v>4.7</v>
      </c>
      <c r="T144" s="55">
        <v>12.600000000000001</v>
      </c>
      <c r="U144" s="24"/>
      <c r="V144" s="55">
        <v>5.5</v>
      </c>
      <c r="W144" s="55">
        <v>12.600000000000001</v>
      </c>
      <c r="X144" s="24"/>
      <c r="Y144" s="55">
        <v>7.4</v>
      </c>
      <c r="Z144" s="55">
        <v>12.600000000000001</v>
      </c>
      <c r="AA144" s="24"/>
      <c r="AB144" s="55">
        <v>3.6</v>
      </c>
      <c r="AC144" s="55">
        <v>12.600000000000001</v>
      </c>
      <c r="AD144" s="24"/>
      <c r="AE144" s="55">
        <v>3.2</v>
      </c>
      <c r="AF144" s="55">
        <v>12.600000000000001</v>
      </c>
      <c r="AG144" s="24"/>
      <c r="AH144" s="55">
        <v>3.4</v>
      </c>
      <c r="AI144" s="55">
        <v>12.600000000000001</v>
      </c>
      <c r="AJ144" s="24"/>
      <c r="AK144" s="55">
        <v>4.5999999999999996</v>
      </c>
      <c r="AL144" s="55">
        <v>12.600000000000001</v>
      </c>
      <c r="AR144" s="23"/>
      <c r="BA144" s="24"/>
      <c r="BB144" s="24"/>
    </row>
    <row r="145" spans="1:54" x14ac:dyDescent="0.15">
      <c r="A145" s="54">
        <v>10</v>
      </c>
      <c r="B145" s="55">
        <v>11.399999999999999</v>
      </c>
      <c r="C145" s="23"/>
      <c r="D145" s="54">
        <v>1</v>
      </c>
      <c r="E145" s="55">
        <v>11.399999999999999</v>
      </c>
      <c r="F145" s="23"/>
      <c r="G145" s="54">
        <v>1</v>
      </c>
      <c r="H145" s="55">
        <v>11.399999999999999</v>
      </c>
      <c r="I145" s="23"/>
      <c r="J145" s="54">
        <v>0</v>
      </c>
      <c r="K145" s="55">
        <v>11.399999999999999</v>
      </c>
      <c r="L145" s="23"/>
      <c r="M145" s="55">
        <v>6.9</v>
      </c>
      <c r="N145" s="55">
        <v>11.399999999999999</v>
      </c>
      <c r="O145" s="24"/>
      <c r="P145" s="56">
        <v>3.7</v>
      </c>
      <c r="Q145" s="55">
        <v>11.399999999999999</v>
      </c>
      <c r="R145" s="25"/>
      <c r="S145" s="55">
        <v>3.3</v>
      </c>
      <c r="T145" s="55">
        <v>11.399999999999999</v>
      </c>
      <c r="U145" s="24"/>
      <c r="V145" s="55">
        <v>5.4</v>
      </c>
      <c r="W145" s="55">
        <v>11.399999999999999</v>
      </c>
      <c r="X145" s="24"/>
      <c r="Y145" s="55">
        <v>8.9</v>
      </c>
      <c r="Z145" s="55">
        <v>11.399999999999999</v>
      </c>
      <c r="AA145" s="24"/>
      <c r="AB145" s="55">
        <v>2.7</v>
      </c>
      <c r="AC145" s="55">
        <v>11.399999999999999</v>
      </c>
      <c r="AD145" s="24"/>
      <c r="AE145" s="55">
        <v>4.2</v>
      </c>
      <c r="AF145" s="55">
        <v>11.399999999999999</v>
      </c>
      <c r="AG145" s="24"/>
      <c r="AH145" s="55">
        <v>2</v>
      </c>
      <c r="AI145" s="55">
        <v>11.399999999999999</v>
      </c>
      <c r="AJ145" s="24"/>
      <c r="AK145" s="55">
        <v>3.4</v>
      </c>
      <c r="AL145" s="55">
        <v>11.399999999999999</v>
      </c>
      <c r="AR145" s="23"/>
      <c r="BA145" s="24"/>
      <c r="BB145" s="24"/>
    </row>
    <row r="146" spans="1:54" x14ac:dyDescent="0.15">
      <c r="A146" s="54">
        <v>5</v>
      </c>
      <c r="B146" s="55">
        <v>10.8</v>
      </c>
      <c r="C146" s="23"/>
      <c r="D146" s="54">
        <v>0</v>
      </c>
      <c r="E146" s="55">
        <v>10.8</v>
      </c>
      <c r="F146" s="23"/>
      <c r="G146" s="54">
        <v>0</v>
      </c>
      <c r="H146" s="55">
        <v>10.8</v>
      </c>
      <c r="I146" s="23"/>
      <c r="J146" s="54">
        <v>0</v>
      </c>
      <c r="K146" s="55">
        <v>10.8</v>
      </c>
      <c r="L146" s="23"/>
      <c r="M146" s="55">
        <v>8.6999999999999993</v>
      </c>
      <c r="N146" s="55">
        <v>10.8</v>
      </c>
      <c r="O146" s="24"/>
      <c r="P146" s="56">
        <v>3.2</v>
      </c>
      <c r="Q146" s="55">
        <v>10.8</v>
      </c>
      <c r="R146" s="25"/>
      <c r="S146" s="55">
        <v>2.8</v>
      </c>
      <c r="T146" s="55">
        <v>10.8</v>
      </c>
      <c r="U146" s="24"/>
      <c r="V146" s="55">
        <v>3.8</v>
      </c>
      <c r="W146" s="55">
        <v>10.8</v>
      </c>
      <c r="X146" s="24"/>
      <c r="Y146" s="55">
        <v>4.9000000000000004</v>
      </c>
      <c r="Z146" s="55">
        <v>10.8</v>
      </c>
      <c r="AA146" s="24"/>
      <c r="AB146" s="55">
        <v>5.4</v>
      </c>
      <c r="AC146" s="55">
        <v>10.8</v>
      </c>
      <c r="AD146" s="24"/>
      <c r="AE146" s="55">
        <v>3.9</v>
      </c>
      <c r="AF146" s="55">
        <v>10.8</v>
      </c>
      <c r="AG146" s="24"/>
      <c r="AH146" s="55">
        <v>4.5</v>
      </c>
      <c r="AI146" s="55">
        <v>10.8</v>
      </c>
      <c r="AJ146" s="24"/>
      <c r="AK146" s="55">
        <v>6.1</v>
      </c>
      <c r="AL146" s="55">
        <v>10.8</v>
      </c>
      <c r="AR146" s="23"/>
      <c r="BA146" s="24"/>
      <c r="BB146" s="24"/>
    </row>
    <row r="147" spans="1:54" x14ac:dyDescent="0.15">
      <c r="A147" s="54">
        <v>10</v>
      </c>
      <c r="B147" s="55">
        <v>10.8</v>
      </c>
      <c r="C147" s="23"/>
      <c r="D147" s="54">
        <v>0</v>
      </c>
      <c r="E147" s="55">
        <v>10.8</v>
      </c>
      <c r="F147" s="23"/>
      <c r="G147" s="54">
        <v>1</v>
      </c>
      <c r="H147" s="55">
        <v>10.8</v>
      </c>
      <c r="I147" s="23"/>
      <c r="J147" s="54">
        <v>1</v>
      </c>
      <c r="K147" s="55">
        <v>10.8</v>
      </c>
      <c r="L147" s="23"/>
      <c r="M147" s="55">
        <v>7.4</v>
      </c>
      <c r="N147" s="55">
        <v>10.8</v>
      </c>
      <c r="O147" s="24"/>
      <c r="P147" s="56">
        <v>3.4</v>
      </c>
      <c r="Q147" s="55">
        <v>10.8</v>
      </c>
      <c r="R147" s="25"/>
      <c r="S147" s="55">
        <v>4.0999999999999996</v>
      </c>
      <c r="T147" s="55">
        <v>10.8</v>
      </c>
      <c r="U147" s="24"/>
      <c r="V147" s="55">
        <v>4.8</v>
      </c>
      <c r="W147" s="55">
        <v>10.8</v>
      </c>
      <c r="X147" s="24"/>
      <c r="Y147" s="55">
        <v>7.2</v>
      </c>
      <c r="Z147" s="55">
        <v>10.8</v>
      </c>
      <c r="AA147" s="24"/>
      <c r="AB147" s="55">
        <v>4.2</v>
      </c>
      <c r="AC147" s="55">
        <v>10.8</v>
      </c>
      <c r="AD147" s="24"/>
      <c r="AE147" s="55">
        <v>5.6</v>
      </c>
      <c r="AF147" s="55">
        <v>10.8</v>
      </c>
      <c r="AG147" s="24"/>
      <c r="AH147" s="55">
        <v>3.7</v>
      </c>
      <c r="AI147" s="55">
        <v>10.8</v>
      </c>
      <c r="AJ147" s="24"/>
      <c r="AK147" s="55">
        <v>5</v>
      </c>
      <c r="AL147" s="55">
        <v>10.8</v>
      </c>
      <c r="AR147" s="23"/>
      <c r="BA147" s="24"/>
      <c r="BB147" s="24"/>
    </row>
    <row r="148" spans="1:54" x14ac:dyDescent="0.15">
      <c r="A148" s="54">
        <v>9</v>
      </c>
      <c r="B148" s="55">
        <v>11.399999999999999</v>
      </c>
      <c r="C148" s="23"/>
      <c r="D148" s="54">
        <v>1</v>
      </c>
      <c r="E148" s="55">
        <v>11.399999999999999</v>
      </c>
      <c r="F148" s="23"/>
      <c r="G148" s="54">
        <v>1</v>
      </c>
      <c r="H148" s="55">
        <v>11.399999999999999</v>
      </c>
      <c r="I148" s="23"/>
      <c r="J148" s="54">
        <v>0</v>
      </c>
      <c r="K148" s="55">
        <v>11.399999999999999</v>
      </c>
      <c r="L148" s="23"/>
      <c r="M148" s="55">
        <v>7.2</v>
      </c>
      <c r="N148" s="55">
        <v>11.399999999999999</v>
      </c>
      <c r="O148" s="24"/>
      <c r="P148" s="56">
        <v>4.3</v>
      </c>
      <c r="Q148" s="55">
        <v>11.399999999999999</v>
      </c>
      <c r="R148" s="25"/>
      <c r="S148" s="55">
        <v>3.6</v>
      </c>
      <c r="T148" s="55">
        <v>11.399999999999999</v>
      </c>
      <c r="U148" s="24"/>
      <c r="V148" s="55">
        <v>4.7</v>
      </c>
      <c r="W148" s="55">
        <v>11.399999999999999</v>
      </c>
      <c r="X148" s="24"/>
      <c r="Y148" s="55">
        <v>10</v>
      </c>
      <c r="Z148" s="55">
        <v>11.399999999999999</v>
      </c>
      <c r="AA148" s="24"/>
      <c r="AB148" s="55">
        <v>3</v>
      </c>
      <c r="AC148" s="55">
        <v>11.399999999999999</v>
      </c>
      <c r="AD148" s="24"/>
      <c r="AE148" s="55">
        <v>4.0999999999999996</v>
      </c>
      <c r="AF148" s="55">
        <v>11.399999999999999</v>
      </c>
      <c r="AG148" s="24"/>
      <c r="AH148" s="55">
        <v>2.5</v>
      </c>
      <c r="AI148" s="55">
        <v>11.399999999999999</v>
      </c>
      <c r="AJ148" s="24"/>
      <c r="AK148" s="55">
        <v>3.8</v>
      </c>
      <c r="AL148" s="55">
        <v>11.399999999999999</v>
      </c>
      <c r="AR148" s="23"/>
      <c r="BA148" s="24"/>
      <c r="BB148" s="24"/>
    </row>
    <row r="149" spans="1:54" x14ac:dyDescent="0.15">
      <c r="A149" s="54">
        <v>15</v>
      </c>
      <c r="B149" s="55">
        <v>14.100000000000001</v>
      </c>
      <c r="C149" s="23"/>
      <c r="D149" s="54">
        <v>1</v>
      </c>
      <c r="E149" s="55">
        <v>14.100000000000001</v>
      </c>
      <c r="F149" s="23"/>
      <c r="G149" s="54">
        <v>1</v>
      </c>
      <c r="H149" s="55">
        <v>14.100000000000001</v>
      </c>
      <c r="I149" s="23"/>
      <c r="J149" s="54">
        <v>1</v>
      </c>
      <c r="K149" s="55">
        <v>14.100000000000001</v>
      </c>
      <c r="L149" s="23"/>
      <c r="M149" s="55">
        <v>9.6</v>
      </c>
      <c r="N149" s="55">
        <v>14.100000000000001</v>
      </c>
      <c r="O149" s="24"/>
      <c r="P149" s="56">
        <v>7.2</v>
      </c>
      <c r="Q149" s="55">
        <v>14.100000000000001</v>
      </c>
      <c r="R149" s="25"/>
      <c r="S149" s="55">
        <v>5.0999999999999996</v>
      </c>
      <c r="T149" s="55">
        <v>14.100000000000001</v>
      </c>
      <c r="U149" s="24"/>
      <c r="V149" s="55">
        <v>7.8</v>
      </c>
      <c r="W149" s="55">
        <v>14.100000000000001</v>
      </c>
      <c r="X149" s="24"/>
      <c r="Y149" s="55">
        <v>4.5</v>
      </c>
      <c r="Z149" s="55">
        <v>14.100000000000001</v>
      </c>
      <c r="AA149" s="24"/>
      <c r="AB149" s="55">
        <v>4.5999999999999996</v>
      </c>
      <c r="AC149" s="55">
        <v>14.100000000000001</v>
      </c>
      <c r="AD149" s="24"/>
      <c r="AE149" s="55">
        <v>3</v>
      </c>
      <c r="AF149" s="55">
        <v>14.100000000000001</v>
      </c>
      <c r="AG149" s="24"/>
      <c r="AH149" s="55">
        <v>4.3</v>
      </c>
      <c r="AI149" s="55">
        <v>14.100000000000001</v>
      </c>
      <c r="AJ149" s="24"/>
      <c r="AK149" s="55">
        <v>6.7</v>
      </c>
      <c r="AL149" s="55">
        <v>14.100000000000001</v>
      </c>
      <c r="AR149" s="23"/>
      <c r="BA149" s="24"/>
      <c r="BB149" s="24"/>
    </row>
    <row r="150" spans="1:54" x14ac:dyDescent="0.15">
      <c r="A150" s="54">
        <v>7</v>
      </c>
      <c r="B150" s="55">
        <v>12.299999999999999</v>
      </c>
      <c r="C150" s="23"/>
      <c r="D150" s="54">
        <v>1</v>
      </c>
      <c r="E150" s="55">
        <v>12.299999999999999</v>
      </c>
      <c r="F150" s="23"/>
      <c r="G150" s="54">
        <v>1</v>
      </c>
      <c r="H150" s="55">
        <v>12.299999999999999</v>
      </c>
      <c r="I150" s="23"/>
      <c r="J150" s="54">
        <v>0</v>
      </c>
      <c r="K150" s="55">
        <v>12.299999999999999</v>
      </c>
      <c r="L150" s="23"/>
      <c r="M150" s="55">
        <v>5.8</v>
      </c>
      <c r="N150" s="55">
        <v>12.299999999999999</v>
      </c>
      <c r="O150" s="24"/>
      <c r="P150" s="56">
        <v>5.0999999999999996</v>
      </c>
      <c r="Q150" s="55">
        <v>12.299999999999999</v>
      </c>
      <c r="R150" s="25"/>
      <c r="S150" s="55">
        <v>3.7</v>
      </c>
      <c r="T150" s="55">
        <v>12.299999999999999</v>
      </c>
      <c r="U150" s="24"/>
      <c r="V150" s="55">
        <v>5.8</v>
      </c>
      <c r="W150" s="55">
        <v>12.299999999999999</v>
      </c>
      <c r="X150" s="24"/>
      <c r="Y150" s="55">
        <v>9.3000000000000007</v>
      </c>
      <c r="Z150" s="55">
        <v>12.299999999999999</v>
      </c>
      <c r="AA150" s="24"/>
      <c r="AB150" s="55">
        <v>4.4000000000000004</v>
      </c>
      <c r="AC150" s="55">
        <v>12.299999999999999</v>
      </c>
      <c r="AD150" s="24"/>
      <c r="AE150" s="55">
        <v>6.1</v>
      </c>
      <c r="AF150" s="55">
        <v>12.299999999999999</v>
      </c>
      <c r="AG150" s="24"/>
      <c r="AH150" s="55">
        <v>4.5999999999999996</v>
      </c>
      <c r="AI150" s="55">
        <v>12.299999999999999</v>
      </c>
      <c r="AJ150" s="24"/>
      <c r="AK150" s="55">
        <v>6.7</v>
      </c>
      <c r="AL150" s="55">
        <v>12.299999999999999</v>
      </c>
      <c r="AR150" s="23"/>
      <c r="BA150" s="24"/>
      <c r="BB150" s="24"/>
    </row>
    <row r="151" spans="1:54" x14ac:dyDescent="0.15">
      <c r="A151" s="54">
        <v>11</v>
      </c>
      <c r="B151" s="55">
        <v>12.149999999999999</v>
      </c>
      <c r="C151" s="23"/>
      <c r="D151" s="54">
        <v>0</v>
      </c>
      <c r="E151" s="55">
        <v>12.149999999999999</v>
      </c>
      <c r="F151" s="23"/>
      <c r="G151" s="54">
        <v>1</v>
      </c>
      <c r="H151" s="55">
        <v>12.149999999999999</v>
      </c>
      <c r="I151" s="23"/>
      <c r="J151" s="54">
        <v>1</v>
      </c>
      <c r="K151" s="55">
        <v>12.149999999999999</v>
      </c>
      <c r="L151" s="23"/>
      <c r="M151" s="55">
        <v>6.3</v>
      </c>
      <c r="N151" s="55">
        <v>12.149999999999999</v>
      </c>
      <c r="O151" s="24"/>
      <c r="P151" s="56">
        <v>6</v>
      </c>
      <c r="Q151" s="55">
        <v>12.149999999999999</v>
      </c>
      <c r="R151" s="25"/>
      <c r="S151" s="55">
        <v>4.9000000000000004</v>
      </c>
      <c r="T151" s="55">
        <v>12.149999999999999</v>
      </c>
      <c r="U151" s="24"/>
      <c r="V151" s="55">
        <v>5.9</v>
      </c>
      <c r="W151" s="55">
        <v>12.149999999999999</v>
      </c>
      <c r="X151" s="24"/>
      <c r="Y151" s="55">
        <v>8.8000000000000007</v>
      </c>
      <c r="Z151" s="55">
        <v>12.149999999999999</v>
      </c>
      <c r="AA151" s="24"/>
      <c r="AB151" s="55">
        <v>6.4</v>
      </c>
      <c r="AC151" s="55">
        <v>12.149999999999999</v>
      </c>
      <c r="AD151" s="24"/>
      <c r="AE151" s="55">
        <v>6.2</v>
      </c>
      <c r="AF151" s="55">
        <v>12.149999999999999</v>
      </c>
      <c r="AG151" s="24"/>
      <c r="AH151" s="55">
        <v>5.2</v>
      </c>
      <c r="AI151" s="55">
        <v>12.149999999999999</v>
      </c>
      <c r="AJ151" s="24"/>
      <c r="AK151" s="55">
        <v>6.4</v>
      </c>
      <c r="AL151" s="55">
        <v>12.149999999999999</v>
      </c>
      <c r="AR151" s="23"/>
      <c r="BA151" s="24"/>
      <c r="BB151" s="24"/>
    </row>
    <row r="152" spans="1:54" x14ac:dyDescent="0.15">
      <c r="A152" s="54">
        <v>1</v>
      </c>
      <c r="B152" s="55">
        <v>10.5</v>
      </c>
      <c r="C152" s="23"/>
      <c r="D152" s="54">
        <v>1</v>
      </c>
      <c r="E152" s="55">
        <v>10.5</v>
      </c>
      <c r="F152" s="23"/>
      <c r="G152" s="54">
        <v>0</v>
      </c>
      <c r="H152" s="55">
        <v>10.5</v>
      </c>
      <c r="I152" s="23"/>
      <c r="J152" s="54">
        <v>1</v>
      </c>
      <c r="K152" s="55">
        <v>10.5</v>
      </c>
      <c r="L152" s="23"/>
      <c r="M152" s="55">
        <v>9.4</v>
      </c>
      <c r="N152" s="55">
        <v>10.5</v>
      </c>
      <c r="O152" s="24"/>
      <c r="P152" s="56">
        <v>4.0999999999999996</v>
      </c>
      <c r="Q152" s="55">
        <v>10.5</v>
      </c>
      <c r="R152" s="25"/>
      <c r="S152" s="55">
        <v>3.4</v>
      </c>
      <c r="T152" s="55">
        <v>10.5</v>
      </c>
      <c r="U152" s="24"/>
      <c r="V152" s="55">
        <v>4.7</v>
      </c>
      <c r="W152" s="55">
        <v>10.5</v>
      </c>
      <c r="X152" s="24"/>
      <c r="Y152" s="55">
        <v>7.6</v>
      </c>
      <c r="Z152" s="55">
        <v>10.5</v>
      </c>
      <c r="AA152" s="24"/>
      <c r="AB152" s="55">
        <v>5.0999999999999996</v>
      </c>
      <c r="AC152" s="55">
        <v>10.5</v>
      </c>
      <c r="AD152" s="24"/>
      <c r="AE152" s="55">
        <v>3.7</v>
      </c>
      <c r="AF152" s="55">
        <v>10.5</v>
      </c>
      <c r="AG152" s="24"/>
      <c r="AH152" s="55">
        <v>4.4000000000000004</v>
      </c>
      <c r="AI152" s="55">
        <v>10.5</v>
      </c>
      <c r="AJ152" s="24"/>
      <c r="AK152" s="55">
        <v>5.6</v>
      </c>
      <c r="AL152" s="55">
        <v>10.5</v>
      </c>
      <c r="AR152" s="23"/>
      <c r="BA152" s="24"/>
      <c r="BB152" s="24"/>
    </row>
    <row r="153" spans="1:54" x14ac:dyDescent="0.15">
      <c r="A153" s="54">
        <v>11</v>
      </c>
      <c r="B153" s="55">
        <v>13.350000000000001</v>
      </c>
      <c r="C153" s="23"/>
      <c r="D153" s="54">
        <v>0</v>
      </c>
      <c r="E153" s="55">
        <v>13.350000000000001</v>
      </c>
      <c r="F153" s="23"/>
      <c r="G153" s="54">
        <v>1</v>
      </c>
      <c r="H153" s="55">
        <v>13.350000000000001</v>
      </c>
      <c r="I153" s="23"/>
      <c r="J153" s="54">
        <v>1</v>
      </c>
      <c r="K153" s="55">
        <v>13.350000000000001</v>
      </c>
      <c r="L153" s="23"/>
      <c r="M153" s="55">
        <v>9.3000000000000007</v>
      </c>
      <c r="N153" s="55">
        <v>13.350000000000001</v>
      </c>
      <c r="O153" s="24"/>
      <c r="P153" s="56">
        <v>5</v>
      </c>
      <c r="Q153" s="55">
        <v>13.350000000000001</v>
      </c>
      <c r="R153" s="25"/>
      <c r="S153" s="55">
        <v>4.5999999999999996</v>
      </c>
      <c r="T153" s="55">
        <v>13.350000000000001</v>
      </c>
      <c r="U153" s="24"/>
      <c r="V153" s="55">
        <v>5.9</v>
      </c>
      <c r="W153" s="55">
        <v>13.350000000000001</v>
      </c>
      <c r="X153" s="24"/>
      <c r="Y153" s="55">
        <v>4.5999999999999996</v>
      </c>
      <c r="Z153" s="55">
        <v>13.350000000000001</v>
      </c>
      <c r="AA153" s="24"/>
      <c r="AB153" s="55">
        <v>4.8</v>
      </c>
      <c r="AC153" s="55">
        <v>13.350000000000001</v>
      </c>
      <c r="AD153" s="24"/>
      <c r="AE153" s="55">
        <v>4.0999999999999996</v>
      </c>
      <c r="AF153" s="55">
        <v>13.350000000000001</v>
      </c>
      <c r="AG153" s="24"/>
      <c r="AH153" s="55">
        <v>4.5999999999999996</v>
      </c>
      <c r="AI153" s="55">
        <v>13.350000000000001</v>
      </c>
      <c r="AJ153" s="24"/>
      <c r="AK153" s="55">
        <v>7</v>
      </c>
      <c r="AL153" s="55">
        <v>13.350000000000001</v>
      </c>
      <c r="AR153" s="23"/>
      <c r="BA153" s="24"/>
      <c r="BB153" s="24"/>
    </row>
    <row r="154" spans="1:54" x14ac:dyDescent="0.15">
      <c r="A154" s="54">
        <v>2</v>
      </c>
      <c r="B154" s="55">
        <v>10.8</v>
      </c>
      <c r="C154" s="23"/>
      <c r="D154" s="54">
        <v>1</v>
      </c>
      <c r="E154" s="55">
        <v>10.8</v>
      </c>
      <c r="F154" s="23"/>
      <c r="G154" s="54">
        <v>1</v>
      </c>
      <c r="H154" s="55">
        <v>10.8</v>
      </c>
      <c r="I154" s="23"/>
      <c r="J154" s="54">
        <v>0</v>
      </c>
      <c r="K154" s="55">
        <v>10.8</v>
      </c>
      <c r="L154" s="23"/>
      <c r="M154" s="55">
        <v>6.9</v>
      </c>
      <c r="N154" s="55">
        <v>10.8</v>
      </c>
      <c r="O154" s="24"/>
      <c r="P154" s="56">
        <v>3.7</v>
      </c>
      <c r="Q154" s="55">
        <v>10.8</v>
      </c>
      <c r="R154" s="25"/>
      <c r="S154" s="55">
        <v>2.1</v>
      </c>
      <c r="T154" s="55">
        <v>10.8</v>
      </c>
      <c r="U154" s="24"/>
      <c r="V154" s="55">
        <v>5.4</v>
      </c>
      <c r="W154" s="55">
        <v>10.8</v>
      </c>
      <c r="X154" s="24"/>
      <c r="Y154" s="55">
        <v>8.9</v>
      </c>
      <c r="Z154" s="55">
        <v>10.8</v>
      </c>
      <c r="AA154" s="24"/>
      <c r="AB154" s="55">
        <v>2.1</v>
      </c>
      <c r="AC154" s="55">
        <v>10.8</v>
      </c>
      <c r="AD154" s="24"/>
      <c r="AE154" s="55">
        <v>4.2</v>
      </c>
      <c r="AF154" s="55">
        <v>10.8</v>
      </c>
      <c r="AG154" s="24"/>
      <c r="AH154" s="55">
        <v>2</v>
      </c>
      <c r="AI154" s="55">
        <v>10.8</v>
      </c>
      <c r="AJ154" s="24"/>
      <c r="AK154" s="55">
        <v>2.6</v>
      </c>
      <c r="AL154" s="55">
        <v>10.8</v>
      </c>
      <c r="AR154" s="23"/>
      <c r="BA154" s="24"/>
      <c r="BB154" s="24"/>
    </row>
    <row r="155" spans="1:54" x14ac:dyDescent="0.15">
      <c r="A155" s="54">
        <v>12</v>
      </c>
      <c r="B155" s="55">
        <v>14.850000000000001</v>
      </c>
      <c r="C155" s="23"/>
      <c r="D155" s="54">
        <v>1</v>
      </c>
      <c r="E155" s="55">
        <v>14.850000000000001</v>
      </c>
      <c r="F155" s="23"/>
      <c r="G155" s="54">
        <v>1</v>
      </c>
      <c r="H155" s="55">
        <v>14.850000000000001</v>
      </c>
      <c r="I155" s="23"/>
      <c r="J155" s="54">
        <v>1</v>
      </c>
      <c r="K155" s="55">
        <v>14.850000000000001</v>
      </c>
      <c r="L155" s="23"/>
      <c r="M155" s="55">
        <v>9.6</v>
      </c>
      <c r="N155" s="55">
        <v>14.850000000000001</v>
      </c>
      <c r="O155" s="24"/>
      <c r="P155" s="56">
        <v>7.2</v>
      </c>
      <c r="Q155" s="55">
        <v>14.850000000000001</v>
      </c>
      <c r="R155" s="25"/>
      <c r="S155" s="55">
        <v>5.4</v>
      </c>
      <c r="T155" s="55">
        <v>14.850000000000001</v>
      </c>
      <c r="U155" s="24"/>
      <c r="V155" s="55">
        <v>7.8</v>
      </c>
      <c r="W155" s="55">
        <v>14.850000000000001</v>
      </c>
      <c r="X155" s="24"/>
      <c r="Y155" s="55">
        <v>4.5</v>
      </c>
      <c r="Z155" s="55">
        <v>14.850000000000001</v>
      </c>
      <c r="AA155" s="24"/>
      <c r="AB155" s="55">
        <v>4.3</v>
      </c>
      <c r="AC155" s="55">
        <v>14.850000000000001</v>
      </c>
      <c r="AD155" s="24"/>
      <c r="AE155" s="55">
        <v>3</v>
      </c>
      <c r="AF155" s="55">
        <v>14.850000000000001</v>
      </c>
      <c r="AG155" s="24"/>
      <c r="AH155" s="55">
        <v>4.3</v>
      </c>
      <c r="AI155" s="55">
        <v>14.850000000000001</v>
      </c>
      <c r="AJ155" s="24"/>
      <c r="AK155" s="55">
        <v>7.7</v>
      </c>
      <c r="AL155" s="55">
        <v>14.850000000000001</v>
      </c>
      <c r="AR155" s="23"/>
      <c r="BA155" s="24"/>
      <c r="BB155" s="24"/>
    </row>
    <row r="156" spans="1:54" x14ac:dyDescent="0.15">
      <c r="A156" s="54">
        <v>10</v>
      </c>
      <c r="B156" s="55">
        <v>11.399999999999999</v>
      </c>
      <c r="C156" s="23"/>
      <c r="D156" s="54">
        <v>1</v>
      </c>
      <c r="E156" s="55">
        <v>11.399999999999999</v>
      </c>
      <c r="F156" s="23"/>
      <c r="G156" s="54">
        <v>1</v>
      </c>
      <c r="H156" s="55">
        <v>11.399999999999999</v>
      </c>
      <c r="I156" s="23"/>
      <c r="J156" s="54">
        <v>0</v>
      </c>
      <c r="K156" s="55">
        <v>11.399999999999999</v>
      </c>
      <c r="L156" s="23"/>
      <c r="M156" s="55">
        <v>7.1</v>
      </c>
      <c r="N156" s="55">
        <v>11.399999999999999</v>
      </c>
      <c r="O156" s="24"/>
      <c r="P156" s="56">
        <v>3.4</v>
      </c>
      <c r="Q156" s="55">
        <v>11.399999999999999</v>
      </c>
      <c r="R156" s="25"/>
      <c r="S156" s="55">
        <v>4</v>
      </c>
      <c r="T156" s="55">
        <v>11.399999999999999</v>
      </c>
      <c r="U156" s="24"/>
      <c r="V156" s="55">
        <v>5.9</v>
      </c>
      <c r="W156" s="55">
        <v>11.399999999999999</v>
      </c>
      <c r="X156" s="24"/>
      <c r="Y156" s="55">
        <v>7.8</v>
      </c>
      <c r="Z156" s="55">
        <v>11.399999999999999</v>
      </c>
      <c r="AA156" s="24"/>
      <c r="AB156" s="55">
        <v>2.6</v>
      </c>
      <c r="AC156" s="55">
        <v>11.399999999999999</v>
      </c>
      <c r="AD156" s="24"/>
      <c r="AE156" s="55">
        <v>3.1</v>
      </c>
      <c r="AF156" s="55">
        <v>11.399999999999999</v>
      </c>
      <c r="AG156" s="24"/>
      <c r="AH156" s="55">
        <v>2.7</v>
      </c>
      <c r="AI156" s="55">
        <v>11.399999999999999</v>
      </c>
      <c r="AJ156" s="24"/>
      <c r="AK156" s="55">
        <v>4.0999999999999996</v>
      </c>
      <c r="AL156" s="55">
        <v>11.399999999999999</v>
      </c>
      <c r="AR156" s="23"/>
      <c r="BA156" s="24"/>
      <c r="BB156" s="24"/>
    </row>
    <row r="157" spans="1:54" x14ac:dyDescent="0.15">
      <c r="A157" s="54">
        <v>1</v>
      </c>
      <c r="B157" s="55">
        <v>11.25</v>
      </c>
      <c r="C157" s="23"/>
      <c r="D157" s="54">
        <v>1</v>
      </c>
      <c r="E157" s="55">
        <v>11.25</v>
      </c>
      <c r="F157" s="23"/>
      <c r="G157" s="54">
        <v>0</v>
      </c>
      <c r="H157" s="55">
        <v>11.25</v>
      </c>
      <c r="I157" s="23"/>
      <c r="J157" s="54">
        <v>0</v>
      </c>
      <c r="K157" s="55">
        <v>11.25</v>
      </c>
      <c r="L157" s="23"/>
      <c r="M157" s="55">
        <v>9.6999999999999993</v>
      </c>
      <c r="N157" s="55">
        <v>11.25</v>
      </c>
      <c r="O157" s="24"/>
      <c r="P157" s="56">
        <v>2.6</v>
      </c>
      <c r="Q157" s="55">
        <v>11.25</v>
      </c>
      <c r="R157" s="25"/>
      <c r="S157" s="55">
        <v>2.1</v>
      </c>
      <c r="T157" s="55">
        <v>11.25</v>
      </c>
      <c r="U157" s="24"/>
      <c r="V157" s="55">
        <v>3.3</v>
      </c>
      <c r="W157" s="55">
        <v>11.25</v>
      </c>
      <c r="X157" s="24"/>
      <c r="Y157" s="55">
        <v>5.2</v>
      </c>
      <c r="Z157" s="55">
        <v>11.25</v>
      </c>
      <c r="AA157" s="24"/>
      <c r="AB157" s="55">
        <v>4.5</v>
      </c>
      <c r="AC157" s="55">
        <v>11.25</v>
      </c>
      <c r="AD157" s="24"/>
      <c r="AE157" s="55">
        <v>4.7</v>
      </c>
      <c r="AF157" s="55">
        <v>11.25</v>
      </c>
      <c r="AG157" s="24"/>
      <c r="AH157" s="55">
        <v>3.8</v>
      </c>
      <c r="AI157" s="55">
        <v>11.25</v>
      </c>
      <c r="AJ157" s="24"/>
      <c r="AK157" s="55">
        <v>5.8</v>
      </c>
      <c r="AL157" s="55">
        <v>11.25</v>
      </c>
      <c r="AR157" s="23"/>
      <c r="BA157" s="24"/>
      <c r="BB157" s="24"/>
    </row>
    <row r="158" spans="1:54" x14ac:dyDescent="0.15">
      <c r="A158" s="54">
        <v>14</v>
      </c>
      <c r="B158" s="55">
        <v>14.100000000000001</v>
      </c>
      <c r="C158" s="23"/>
      <c r="D158" s="54">
        <v>0</v>
      </c>
      <c r="E158" s="55">
        <v>14.100000000000001</v>
      </c>
      <c r="F158" s="23"/>
      <c r="G158" s="54">
        <v>1</v>
      </c>
      <c r="H158" s="55">
        <v>14.100000000000001</v>
      </c>
      <c r="I158" s="23"/>
      <c r="J158" s="54">
        <v>1</v>
      </c>
      <c r="K158" s="55">
        <v>14.100000000000001</v>
      </c>
      <c r="L158" s="23"/>
      <c r="M158" s="55">
        <v>9.3000000000000007</v>
      </c>
      <c r="N158" s="55">
        <v>14.100000000000001</v>
      </c>
      <c r="O158" s="24"/>
      <c r="P158" s="56">
        <v>6.6</v>
      </c>
      <c r="Q158" s="55">
        <v>14.100000000000001</v>
      </c>
      <c r="R158" s="25"/>
      <c r="S158" s="55">
        <v>5.6</v>
      </c>
      <c r="T158" s="55">
        <v>14.100000000000001</v>
      </c>
      <c r="U158" s="24"/>
      <c r="V158" s="55">
        <v>6.3</v>
      </c>
      <c r="W158" s="55">
        <v>14.100000000000001</v>
      </c>
      <c r="X158" s="24"/>
      <c r="Y158" s="55">
        <v>7.4</v>
      </c>
      <c r="Z158" s="55">
        <v>14.100000000000001</v>
      </c>
      <c r="AA158" s="24"/>
      <c r="AB158" s="55">
        <v>4.4000000000000004</v>
      </c>
      <c r="AC158" s="55">
        <v>14.100000000000001</v>
      </c>
      <c r="AD158" s="24"/>
      <c r="AE158" s="55">
        <v>4.5999999999999996</v>
      </c>
      <c r="AF158" s="55">
        <v>14.100000000000001</v>
      </c>
      <c r="AG158" s="24"/>
      <c r="AH158" s="55">
        <v>4.3</v>
      </c>
      <c r="AI158" s="55">
        <v>14.100000000000001</v>
      </c>
      <c r="AJ158" s="24"/>
      <c r="AK158" s="55">
        <v>5.8</v>
      </c>
      <c r="AL158" s="55">
        <v>14.100000000000001</v>
      </c>
      <c r="AR158" s="23"/>
      <c r="BA158" s="24"/>
      <c r="BB158" s="24"/>
    </row>
    <row r="159" spans="1:54" x14ac:dyDescent="0.15">
      <c r="A159" s="54">
        <v>14</v>
      </c>
      <c r="B159" s="55">
        <v>10.8</v>
      </c>
      <c r="C159" s="23"/>
      <c r="D159" s="54">
        <v>1</v>
      </c>
      <c r="E159" s="55">
        <v>10.8</v>
      </c>
      <c r="F159" s="23"/>
      <c r="G159" s="54">
        <v>1</v>
      </c>
      <c r="H159" s="55">
        <v>10.8</v>
      </c>
      <c r="I159" s="23"/>
      <c r="J159" s="54">
        <v>0</v>
      </c>
      <c r="K159" s="55">
        <v>10.8</v>
      </c>
      <c r="L159" s="23"/>
      <c r="M159" s="55">
        <v>6.4</v>
      </c>
      <c r="N159" s="55">
        <v>10.8</v>
      </c>
      <c r="O159" s="24"/>
      <c r="P159" s="56">
        <v>3.3</v>
      </c>
      <c r="Q159" s="55">
        <v>10.8</v>
      </c>
      <c r="R159" s="25"/>
      <c r="S159" s="55">
        <v>4.7</v>
      </c>
      <c r="T159" s="55">
        <v>10.8</v>
      </c>
      <c r="U159" s="24"/>
      <c r="V159" s="55">
        <v>4.5</v>
      </c>
      <c r="W159" s="55">
        <v>10.8</v>
      </c>
      <c r="X159" s="24"/>
      <c r="Y159" s="55">
        <v>8.8000000000000007</v>
      </c>
      <c r="Z159" s="55">
        <v>10.8</v>
      </c>
      <c r="AA159" s="24"/>
      <c r="AB159" s="55">
        <v>4.3</v>
      </c>
      <c r="AC159" s="55">
        <v>10.8</v>
      </c>
      <c r="AD159" s="24"/>
      <c r="AE159" s="55">
        <v>4.0999999999999996</v>
      </c>
      <c r="AF159" s="55">
        <v>10.8</v>
      </c>
      <c r="AG159" s="24"/>
      <c r="AH159" s="55">
        <v>3</v>
      </c>
      <c r="AI159" s="55">
        <v>10.8</v>
      </c>
      <c r="AJ159" s="24"/>
      <c r="AK159" s="55">
        <v>3.7</v>
      </c>
      <c r="AL159" s="55">
        <v>10.8</v>
      </c>
      <c r="AR159" s="23"/>
      <c r="BA159" s="24"/>
      <c r="BB159" s="24"/>
    </row>
    <row r="160" spans="1:54" x14ac:dyDescent="0.15">
      <c r="A160" s="54">
        <v>5</v>
      </c>
      <c r="B160" s="55">
        <v>9.8999999999999986</v>
      </c>
      <c r="C160" s="23"/>
      <c r="D160" s="54">
        <v>0</v>
      </c>
      <c r="E160" s="55">
        <v>9.8999999999999986</v>
      </c>
      <c r="F160" s="23"/>
      <c r="G160" s="54">
        <v>1</v>
      </c>
      <c r="H160" s="55">
        <v>9.8999999999999986</v>
      </c>
      <c r="I160" s="23"/>
      <c r="J160" s="54">
        <v>0</v>
      </c>
      <c r="K160" s="55">
        <v>9.8999999999999986</v>
      </c>
      <c r="L160" s="23"/>
      <c r="M160" s="55">
        <v>6.2</v>
      </c>
      <c r="N160" s="55">
        <v>9.8999999999999986</v>
      </c>
      <c r="O160" s="24"/>
      <c r="P160" s="56">
        <v>3.3</v>
      </c>
      <c r="Q160" s="55">
        <v>9.8999999999999986</v>
      </c>
      <c r="R160" s="25"/>
      <c r="S160" s="55">
        <v>4</v>
      </c>
      <c r="T160" s="55">
        <v>9.8999999999999986</v>
      </c>
      <c r="U160" s="24"/>
      <c r="V160" s="55">
        <v>5.0999999999999996</v>
      </c>
      <c r="W160" s="55">
        <v>9.8999999999999986</v>
      </c>
      <c r="X160" s="24"/>
      <c r="Y160" s="55">
        <v>6.9</v>
      </c>
      <c r="Z160" s="55">
        <v>9.8999999999999986</v>
      </c>
      <c r="AA160" s="24"/>
      <c r="AB160" s="55">
        <v>4</v>
      </c>
      <c r="AC160" s="55">
        <v>9.8999999999999986</v>
      </c>
      <c r="AD160" s="24"/>
      <c r="AE160" s="55">
        <v>6.3</v>
      </c>
      <c r="AF160" s="55">
        <v>9.8999999999999986</v>
      </c>
      <c r="AG160" s="24"/>
      <c r="AH160" s="55">
        <v>3.7</v>
      </c>
      <c r="AI160" s="55">
        <v>9.8999999999999986</v>
      </c>
      <c r="AJ160" s="24"/>
      <c r="AK160" s="55">
        <v>5.4</v>
      </c>
      <c r="AL160" s="55">
        <v>9.8999999999999986</v>
      </c>
      <c r="AR160" s="23"/>
      <c r="BA160" s="24"/>
      <c r="BB160" s="24"/>
    </row>
    <row r="161" spans="1:54" x14ac:dyDescent="0.15">
      <c r="A161" s="54">
        <v>6</v>
      </c>
      <c r="B161" s="55">
        <v>11.399999999999999</v>
      </c>
      <c r="C161" s="23"/>
      <c r="D161" s="54">
        <v>1</v>
      </c>
      <c r="E161" s="55">
        <v>11.399999999999999</v>
      </c>
      <c r="F161" s="23"/>
      <c r="G161" s="54">
        <v>1</v>
      </c>
      <c r="H161" s="55">
        <v>11.399999999999999</v>
      </c>
      <c r="I161" s="23"/>
      <c r="J161" s="54">
        <v>1</v>
      </c>
      <c r="K161" s="55">
        <v>11.399999999999999</v>
      </c>
      <c r="L161" s="23"/>
      <c r="M161" s="55">
        <v>5.5</v>
      </c>
      <c r="N161" s="55">
        <v>11.399999999999999</v>
      </c>
      <c r="O161" s="24"/>
      <c r="P161" s="56">
        <v>5.5</v>
      </c>
      <c r="Q161" s="55">
        <v>11.399999999999999</v>
      </c>
      <c r="R161" s="25"/>
      <c r="S161" s="55">
        <v>6.5</v>
      </c>
      <c r="T161" s="55">
        <v>11.399999999999999</v>
      </c>
      <c r="U161" s="24"/>
      <c r="V161" s="55">
        <v>8.1999999999999993</v>
      </c>
      <c r="W161" s="55">
        <v>11.399999999999999</v>
      </c>
      <c r="X161" s="24"/>
      <c r="Y161" s="55">
        <v>6.3</v>
      </c>
      <c r="Z161" s="55">
        <v>11.399999999999999</v>
      </c>
      <c r="AA161" s="24"/>
      <c r="AB161" s="55">
        <v>5.9</v>
      </c>
      <c r="AC161" s="55">
        <v>11.399999999999999</v>
      </c>
      <c r="AD161" s="24"/>
      <c r="AE161" s="55">
        <v>6.7</v>
      </c>
      <c r="AF161" s="55">
        <v>11.399999999999999</v>
      </c>
      <c r="AG161" s="24"/>
      <c r="AH161" s="55">
        <v>4.9000000000000004</v>
      </c>
      <c r="AI161" s="55">
        <v>11.399999999999999</v>
      </c>
      <c r="AJ161" s="24"/>
      <c r="AK161" s="55">
        <v>6.6</v>
      </c>
      <c r="AL161" s="55">
        <v>11.399999999999999</v>
      </c>
      <c r="AR161" s="23"/>
      <c r="BA161" s="24"/>
      <c r="BB161" s="24"/>
    </row>
    <row r="162" spans="1:54" x14ac:dyDescent="0.15">
      <c r="A162" s="54">
        <v>3</v>
      </c>
      <c r="B162" s="55">
        <v>10.649999999999999</v>
      </c>
      <c r="C162" s="23"/>
      <c r="D162" s="54">
        <v>0</v>
      </c>
      <c r="E162" s="55">
        <v>10.649999999999999</v>
      </c>
      <c r="F162" s="23"/>
      <c r="G162" s="54">
        <v>1</v>
      </c>
      <c r="H162" s="55">
        <v>10.649999999999999</v>
      </c>
      <c r="I162" s="23"/>
      <c r="J162" s="54">
        <v>0</v>
      </c>
      <c r="K162" s="55">
        <v>10.649999999999999</v>
      </c>
      <c r="L162" s="23"/>
      <c r="M162" s="55">
        <v>6.3</v>
      </c>
      <c r="N162" s="55">
        <v>10.649999999999999</v>
      </c>
      <c r="O162" s="24"/>
      <c r="P162" s="56">
        <v>5.0999999999999996</v>
      </c>
      <c r="Q162" s="55">
        <v>10.649999999999999</v>
      </c>
      <c r="R162" s="25"/>
      <c r="S162" s="55">
        <v>3.7</v>
      </c>
      <c r="T162" s="55">
        <v>10.649999999999999</v>
      </c>
      <c r="U162" s="24"/>
      <c r="V162" s="55">
        <v>6.6</v>
      </c>
      <c r="W162" s="55">
        <v>10.649999999999999</v>
      </c>
      <c r="X162" s="24"/>
      <c r="Y162" s="55">
        <v>8.4</v>
      </c>
      <c r="Z162" s="55">
        <v>10.649999999999999</v>
      </c>
      <c r="AA162" s="24"/>
      <c r="AB162" s="55">
        <v>4.4000000000000004</v>
      </c>
      <c r="AC162" s="55">
        <v>10.649999999999999</v>
      </c>
      <c r="AD162" s="24"/>
      <c r="AE162" s="55">
        <v>5.0999999999999996</v>
      </c>
      <c r="AF162" s="55">
        <v>10.649999999999999</v>
      </c>
      <c r="AG162" s="24"/>
      <c r="AH162" s="55">
        <v>3.4</v>
      </c>
      <c r="AI162" s="55">
        <v>10.649999999999999</v>
      </c>
      <c r="AJ162" s="24"/>
      <c r="AK162" s="55">
        <v>5.3</v>
      </c>
      <c r="AL162" s="55">
        <v>10.649999999999999</v>
      </c>
      <c r="AR162" s="23"/>
      <c r="BA162" s="24"/>
      <c r="BB162" s="24"/>
    </row>
    <row r="163" spans="1:54" x14ac:dyDescent="0.15">
      <c r="A163" s="54">
        <v>13</v>
      </c>
      <c r="B163" s="55">
        <v>11.25</v>
      </c>
      <c r="C163" s="23"/>
      <c r="D163" s="54">
        <v>1</v>
      </c>
      <c r="E163" s="55">
        <v>11.25</v>
      </c>
      <c r="F163" s="23"/>
      <c r="G163" s="54">
        <v>1</v>
      </c>
      <c r="H163" s="55">
        <v>11.25</v>
      </c>
      <c r="I163" s="23"/>
      <c r="J163" s="54">
        <v>0</v>
      </c>
      <c r="K163" s="55">
        <v>11.25</v>
      </c>
      <c r="L163" s="23"/>
      <c r="M163" s="55">
        <v>8.3000000000000007</v>
      </c>
      <c r="N163" s="55">
        <v>11.25</v>
      </c>
      <c r="O163" s="24"/>
      <c r="P163" s="56">
        <v>3.4</v>
      </c>
      <c r="Q163" s="55">
        <v>11.25</v>
      </c>
      <c r="R163" s="25"/>
      <c r="S163" s="55">
        <v>3.4</v>
      </c>
      <c r="T163" s="55">
        <v>11.25</v>
      </c>
      <c r="U163" s="24"/>
      <c r="V163" s="55">
        <v>5.2</v>
      </c>
      <c r="W163" s="55">
        <v>11.25</v>
      </c>
      <c r="X163" s="24"/>
      <c r="Y163" s="55">
        <v>9.1</v>
      </c>
      <c r="Z163" s="55">
        <v>11.25</v>
      </c>
      <c r="AA163" s="24"/>
      <c r="AB163" s="55">
        <v>4.2</v>
      </c>
      <c r="AC163" s="55">
        <v>11.25</v>
      </c>
      <c r="AD163" s="24"/>
      <c r="AE163" s="55">
        <v>5.8</v>
      </c>
      <c r="AF163" s="55">
        <v>11.25</v>
      </c>
      <c r="AG163" s="24"/>
      <c r="AH163" s="55">
        <v>3.9</v>
      </c>
      <c r="AI163" s="55">
        <v>11.25</v>
      </c>
      <c r="AJ163" s="24"/>
      <c r="AK163" s="55">
        <v>5.9</v>
      </c>
      <c r="AL163" s="55">
        <v>11.25</v>
      </c>
      <c r="AR163" s="23"/>
      <c r="BA163" s="24"/>
      <c r="BB163" s="24"/>
    </row>
    <row r="164" spans="1:54" x14ac:dyDescent="0.15">
      <c r="A164" s="54">
        <v>13</v>
      </c>
      <c r="B164" s="55">
        <v>10.649999999999999</v>
      </c>
      <c r="C164" s="23"/>
      <c r="D164" s="54">
        <v>1</v>
      </c>
      <c r="E164" s="55">
        <v>10.649999999999999</v>
      </c>
      <c r="F164" s="23"/>
      <c r="G164" s="54">
        <v>0</v>
      </c>
      <c r="H164" s="55">
        <v>10.649999999999999</v>
      </c>
      <c r="I164" s="23"/>
      <c r="J164" s="54">
        <v>1</v>
      </c>
      <c r="K164" s="55">
        <v>10.649999999999999</v>
      </c>
      <c r="L164" s="23"/>
      <c r="M164" s="55">
        <v>6.9</v>
      </c>
      <c r="N164" s="55">
        <v>10.649999999999999</v>
      </c>
      <c r="O164" s="24"/>
      <c r="P164" s="56">
        <v>3.4</v>
      </c>
      <c r="Q164" s="55">
        <v>10.649999999999999</v>
      </c>
      <c r="R164" s="25"/>
      <c r="S164" s="55">
        <v>4.5</v>
      </c>
      <c r="T164" s="55">
        <v>10.649999999999999</v>
      </c>
      <c r="U164" s="24"/>
      <c r="V164" s="55">
        <v>4.7</v>
      </c>
      <c r="W164" s="55">
        <v>10.649999999999999</v>
      </c>
      <c r="X164" s="24"/>
      <c r="Y164" s="55">
        <v>5.2</v>
      </c>
      <c r="Z164" s="55">
        <v>10.649999999999999</v>
      </c>
      <c r="AA164" s="24"/>
      <c r="AB164" s="55">
        <v>3.7</v>
      </c>
      <c r="AC164" s="55">
        <v>10.649999999999999</v>
      </c>
      <c r="AD164" s="24"/>
      <c r="AE164" s="55">
        <v>2.7</v>
      </c>
      <c r="AF164" s="55">
        <v>10.649999999999999</v>
      </c>
      <c r="AG164" s="24"/>
      <c r="AH164" s="55">
        <v>3.3</v>
      </c>
      <c r="AI164" s="55">
        <v>10.649999999999999</v>
      </c>
      <c r="AJ164" s="24"/>
      <c r="AK164" s="55">
        <v>4.3</v>
      </c>
      <c r="AL164" s="55">
        <v>10.649999999999999</v>
      </c>
      <c r="AR164" s="23"/>
      <c r="BA164" s="24"/>
      <c r="BB164" s="24"/>
    </row>
    <row r="165" spans="1:54" x14ac:dyDescent="0.15">
      <c r="A165" s="54">
        <v>4</v>
      </c>
      <c r="B165" s="55">
        <v>9.3000000000000007</v>
      </c>
      <c r="C165" s="23"/>
      <c r="D165" s="54">
        <v>0</v>
      </c>
      <c r="E165" s="55">
        <v>9.3000000000000007</v>
      </c>
      <c r="F165" s="23"/>
      <c r="G165" s="54">
        <v>0</v>
      </c>
      <c r="H165" s="55">
        <v>9.3000000000000007</v>
      </c>
      <c r="I165" s="23"/>
      <c r="J165" s="54">
        <v>0</v>
      </c>
      <c r="K165" s="55">
        <v>9.3000000000000007</v>
      </c>
      <c r="L165" s="23"/>
      <c r="M165" s="55">
        <v>8.3000000000000007</v>
      </c>
      <c r="N165" s="55">
        <v>9.3000000000000007</v>
      </c>
      <c r="O165" s="24"/>
      <c r="P165" s="56">
        <v>2.8</v>
      </c>
      <c r="Q165" s="55">
        <v>9.3000000000000007</v>
      </c>
      <c r="R165" s="25"/>
      <c r="S165" s="55">
        <v>3</v>
      </c>
      <c r="T165" s="55">
        <v>9.3000000000000007</v>
      </c>
      <c r="U165" s="24"/>
      <c r="V165" s="55">
        <v>2.5</v>
      </c>
      <c r="W165" s="55">
        <v>9.3000000000000007</v>
      </c>
      <c r="X165" s="24"/>
      <c r="Y165" s="55">
        <v>5.2</v>
      </c>
      <c r="Z165" s="55">
        <v>9.3000000000000007</v>
      </c>
      <c r="AA165" s="24"/>
      <c r="AB165" s="55">
        <v>1.2</v>
      </c>
      <c r="AC165" s="55">
        <v>9.3000000000000007</v>
      </c>
      <c r="AD165" s="24"/>
      <c r="AE165" s="55">
        <v>2.5</v>
      </c>
      <c r="AF165" s="55">
        <v>9.3000000000000007</v>
      </c>
      <c r="AG165" s="24"/>
      <c r="AH165" s="55">
        <v>2.1</v>
      </c>
      <c r="AI165" s="55">
        <v>9.3000000000000007</v>
      </c>
      <c r="AJ165" s="24"/>
      <c r="AK165" s="55">
        <v>2.6</v>
      </c>
      <c r="AL165" s="55">
        <v>9.3000000000000007</v>
      </c>
      <c r="AR165" s="23"/>
      <c r="BA165" s="24"/>
      <c r="BB165" s="24"/>
    </row>
    <row r="166" spans="1:54" x14ac:dyDescent="0.15">
      <c r="A166" s="54">
        <v>10</v>
      </c>
      <c r="B166" s="55">
        <v>11.850000000000001</v>
      </c>
      <c r="C166" s="23"/>
      <c r="D166" s="54">
        <v>0</v>
      </c>
      <c r="E166" s="55">
        <v>11.850000000000001</v>
      </c>
      <c r="F166" s="23"/>
      <c r="G166" s="54">
        <v>0</v>
      </c>
      <c r="H166" s="55">
        <v>11.850000000000001</v>
      </c>
      <c r="I166" s="23"/>
      <c r="J166" s="54">
        <v>1</v>
      </c>
      <c r="K166" s="55">
        <v>11.850000000000001</v>
      </c>
      <c r="L166" s="23"/>
      <c r="M166" s="55">
        <v>9</v>
      </c>
      <c r="N166" s="55">
        <v>11.850000000000001</v>
      </c>
      <c r="O166" s="24"/>
      <c r="P166" s="56">
        <v>5.6</v>
      </c>
      <c r="Q166" s="55">
        <v>11.850000000000001</v>
      </c>
      <c r="R166" s="25"/>
      <c r="S166" s="55">
        <v>3.3</v>
      </c>
      <c r="T166" s="55">
        <v>11.850000000000001</v>
      </c>
      <c r="U166" s="24"/>
      <c r="V166" s="55">
        <v>5</v>
      </c>
      <c r="W166" s="55">
        <v>11.850000000000001</v>
      </c>
      <c r="X166" s="24"/>
      <c r="Y166" s="55">
        <v>6</v>
      </c>
      <c r="Z166" s="55">
        <v>11.850000000000001</v>
      </c>
      <c r="AA166" s="24"/>
      <c r="AB166" s="55">
        <v>4.3</v>
      </c>
      <c r="AC166" s="55">
        <v>11.850000000000001</v>
      </c>
      <c r="AD166" s="24"/>
      <c r="AE166" s="55">
        <v>3.9</v>
      </c>
      <c r="AF166" s="55">
        <v>11.850000000000001</v>
      </c>
      <c r="AG166" s="24"/>
      <c r="AH166" s="55">
        <v>3.1</v>
      </c>
      <c r="AI166" s="55">
        <v>11.850000000000001</v>
      </c>
      <c r="AJ166" s="24"/>
      <c r="AK166" s="55">
        <v>4.4000000000000004</v>
      </c>
      <c r="AL166" s="55">
        <v>11.850000000000001</v>
      </c>
      <c r="AR166" s="23"/>
      <c r="BA166" s="24"/>
      <c r="BB166" s="24"/>
    </row>
    <row r="167" spans="1:54" x14ac:dyDescent="0.15">
      <c r="A167" s="54">
        <v>9</v>
      </c>
      <c r="B167" s="55">
        <v>12</v>
      </c>
      <c r="C167" s="23"/>
      <c r="D167" s="54">
        <v>1</v>
      </c>
      <c r="E167" s="55">
        <v>12</v>
      </c>
      <c r="F167" s="23"/>
      <c r="G167" s="54">
        <v>1</v>
      </c>
      <c r="H167" s="55">
        <v>12</v>
      </c>
      <c r="I167" s="23"/>
      <c r="J167" s="54">
        <v>0</v>
      </c>
      <c r="K167" s="55">
        <v>12</v>
      </c>
      <c r="L167" s="23"/>
      <c r="M167" s="55">
        <v>7.9</v>
      </c>
      <c r="N167" s="55">
        <v>12</v>
      </c>
      <c r="O167" s="24"/>
      <c r="P167" s="56">
        <v>4.5</v>
      </c>
      <c r="Q167" s="55">
        <v>12</v>
      </c>
      <c r="R167" s="25"/>
      <c r="S167" s="55">
        <v>4.3</v>
      </c>
      <c r="T167" s="55">
        <v>12</v>
      </c>
      <c r="U167" s="24"/>
      <c r="V167" s="55">
        <v>4.8</v>
      </c>
      <c r="W167" s="55">
        <v>12</v>
      </c>
      <c r="X167" s="24"/>
      <c r="Y167" s="55">
        <v>9.6999999999999993</v>
      </c>
      <c r="Z167" s="55">
        <v>12</v>
      </c>
      <c r="AA167" s="24"/>
      <c r="AB167" s="55">
        <v>4.8</v>
      </c>
      <c r="AC167" s="55">
        <v>12</v>
      </c>
      <c r="AD167" s="24"/>
      <c r="AE167" s="55">
        <v>5.4</v>
      </c>
      <c r="AF167" s="55">
        <v>12</v>
      </c>
      <c r="AG167" s="24"/>
      <c r="AH167" s="55">
        <v>3.5</v>
      </c>
      <c r="AI167" s="55">
        <v>12</v>
      </c>
      <c r="AJ167" s="24"/>
      <c r="AK167" s="55">
        <v>6.2</v>
      </c>
      <c r="AL167" s="55">
        <v>12</v>
      </c>
      <c r="AR167" s="23"/>
      <c r="BA167" s="24"/>
      <c r="BB167" s="24"/>
    </row>
    <row r="168" spans="1:54" x14ac:dyDescent="0.15">
      <c r="A168" s="54">
        <v>1</v>
      </c>
      <c r="B168" s="55">
        <v>10.8</v>
      </c>
      <c r="C168" s="23"/>
      <c r="D168" s="54">
        <v>1</v>
      </c>
      <c r="E168" s="55">
        <v>10.8</v>
      </c>
      <c r="F168" s="23"/>
      <c r="G168" s="54">
        <v>1</v>
      </c>
      <c r="H168" s="55">
        <v>10.8</v>
      </c>
      <c r="I168" s="23"/>
      <c r="J168" s="54">
        <v>0</v>
      </c>
      <c r="K168" s="55">
        <v>10.8</v>
      </c>
      <c r="L168" s="23"/>
      <c r="M168" s="55">
        <v>7.1</v>
      </c>
      <c r="N168" s="55">
        <v>10.8</v>
      </c>
      <c r="O168" s="24"/>
      <c r="P168" s="56">
        <v>3.4</v>
      </c>
      <c r="Q168" s="55">
        <v>10.8</v>
      </c>
      <c r="R168" s="25"/>
      <c r="S168" s="55">
        <v>3.8</v>
      </c>
      <c r="T168" s="55">
        <v>10.8</v>
      </c>
      <c r="U168" s="24"/>
      <c r="V168" s="55">
        <v>5.9</v>
      </c>
      <c r="W168" s="55">
        <v>10.8</v>
      </c>
      <c r="X168" s="24"/>
      <c r="Y168" s="55">
        <v>7.8</v>
      </c>
      <c r="Z168" s="55">
        <v>10.8</v>
      </c>
      <c r="AA168" s="24"/>
      <c r="AB168" s="55">
        <v>3.6</v>
      </c>
      <c r="AC168" s="55">
        <v>10.8</v>
      </c>
      <c r="AD168" s="24"/>
      <c r="AE168" s="55">
        <v>3.1</v>
      </c>
      <c r="AF168" s="55">
        <v>10.8</v>
      </c>
      <c r="AG168" s="24"/>
      <c r="AH168" s="55">
        <v>2.7</v>
      </c>
      <c r="AI168" s="55">
        <v>10.8</v>
      </c>
      <c r="AJ168" s="24"/>
      <c r="AK168" s="55">
        <v>3.7</v>
      </c>
      <c r="AL168" s="55">
        <v>10.8</v>
      </c>
      <c r="AR168" s="23"/>
      <c r="BA168" s="24"/>
      <c r="BB168" s="24"/>
    </row>
    <row r="169" spans="1:54" x14ac:dyDescent="0.15">
      <c r="A169" s="54">
        <v>1</v>
      </c>
      <c r="B169" s="55">
        <v>11.100000000000001</v>
      </c>
      <c r="C169" s="23"/>
      <c r="D169" s="54">
        <v>1</v>
      </c>
      <c r="E169" s="55">
        <v>11.100000000000001</v>
      </c>
      <c r="F169" s="23"/>
      <c r="G169" s="54">
        <v>1</v>
      </c>
      <c r="H169" s="55">
        <v>11.100000000000001</v>
      </c>
      <c r="I169" s="23"/>
      <c r="J169" s="54">
        <v>1</v>
      </c>
      <c r="K169" s="55">
        <v>11.100000000000001</v>
      </c>
      <c r="L169" s="23"/>
      <c r="M169" s="55">
        <v>7.8</v>
      </c>
      <c r="N169" s="55">
        <v>11.100000000000001</v>
      </c>
      <c r="O169" s="24"/>
      <c r="P169" s="56">
        <v>4.9000000000000004</v>
      </c>
      <c r="Q169" s="55">
        <v>11.100000000000001</v>
      </c>
      <c r="R169" s="25"/>
      <c r="S169" s="55">
        <v>5.2</v>
      </c>
      <c r="T169" s="55">
        <v>11.100000000000001</v>
      </c>
      <c r="U169" s="24"/>
      <c r="V169" s="55">
        <v>7.1</v>
      </c>
      <c r="W169" s="55">
        <v>11.100000000000001</v>
      </c>
      <c r="X169" s="24"/>
      <c r="Y169" s="55">
        <v>7.9</v>
      </c>
      <c r="Z169" s="55">
        <v>11.100000000000001</v>
      </c>
      <c r="AA169" s="24"/>
      <c r="AB169" s="55">
        <v>4.3</v>
      </c>
      <c r="AC169" s="55">
        <v>11.100000000000001</v>
      </c>
      <c r="AD169" s="24"/>
      <c r="AE169" s="55">
        <v>4.9000000000000004</v>
      </c>
      <c r="AF169" s="55">
        <v>11.100000000000001</v>
      </c>
      <c r="AG169" s="24"/>
      <c r="AH169" s="55">
        <v>3.9</v>
      </c>
      <c r="AI169" s="55">
        <v>11.100000000000001</v>
      </c>
      <c r="AJ169" s="24"/>
      <c r="AK169" s="55">
        <v>5.3</v>
      </c>
      <c r="AL169" s="55">
        <v>11.100000000000001</v>
      </c>
      <c r="AR169" s="23"/>
      <c r="BA169" s="24"/>
      <c r="BB169" s="24"/>
    </row>
    <row r="170" spans="1:54" x14ac:dyDescent="0.15">
      <c r="A170" s="54">
        <v>3</v>
      </c>
      <c r="B170" s="55">
        <v>12.149999999999999</v>
      </c>
      <c r="C170" s="23"/>
      <c r="D170" s="54">
        <v>0</v>
      </c>
      <c r="E170" s="55">
        <v>12.149999999999999</v>
      </c>
      <c r="F170" s="23"/>
      <c r="G170" s="54">
        <v>0</v>
      </c>
      <c r="H170" s="55">
        <v>12.149999999999999</v>
      </c>
      <c r="I170" s="23"/>
      <c r="J170" s="54">
        <v>1</v>
      </c>
      <c r="K170" s="55">
        <v>12.149999999999999</v>
      </c>
      <c r="L170" s="23"/>
      <c r="M170" s="55">
        <v>8.6</v>
      </c>
      <c r="N170" s="55">
        <v>12.149999999999999</v>
      </c>
      <c r="O170" s="24"/>
      <c r="P170" s="56">
        <v>5.0999999999999996</v>
      </c>
      <c r="Q170" s="55">
        <v>12.149999999999999</v>
      </c>
      <c r="R170" s="25"/>
      <c r="S170" s="55">
        <v>3.5</v>
      </c>
      <c r="T170" s="55">
        <v>12.149999999999999</v>
      </c>
      <c r="U170" s="24"/>
      <c r="V170" s="55">
        <v>4.7</v>
      </c>
      <c r="W170" s="55">
        <v>12.149999999999999</v>
      </c>
      <c r="X170" s="24"/>
      <c r="Y170" s="55">
        <v>3.7</v>
      </c>
      <c r="Z170" s="55">
        <v>12.149999999999999</v>
      </c>
      <c r="AA170" s="24"/>
      <c r="AB170" s="55">
        <v>4.8</v>
      </c>
      <c r="AC170" s="55">
        <v>12.149999999999999</v>
      </c>
      <c r="AD170" s="24"/>
      <c r="AE170" s="55">
        <v>3.4</v>
      </c>
      <c r="AF170" s="55">
        <v>12.149999999999999</v>
      </c>
      <c r="AG170" s="24"/>
      <c r="AH170" s="55">
        <v>4</v>
      </c>
      <c r="AI170" s="55">
        <v>12.149999999999999</v>
      </c>
      <c r="AJ170" s="24"/>
      <c r="AK170" s="55">
        <v>5.0999999999999996</v>
      </c>
      <c r="AL170" s="55">
        <v>12.149999999999999</v>
      </c>
      <c r="AR170" s="23"/>
      <c r="BA170" s="24"/>
      <c r="BB170" s="24"/>
    </row>
    <row r="171" spans="1:54" x14ac:dyDescent="0.15">
      <c r="A171" s="54">
        <v>4</v>
      </c>
      <c r="B171" s="55">
        <v>11.55</v>
      </c>
      <c r="C171" s="23"/>
      <c r="D171" s="54">
        <v>0</v>
      </c>
      <c r="E171" s="55">
        <v>11.55</v>
      </c>
      <c r="F171" s="23"/>
      <c r="G171" s="54">
        <v>0</v>
      </c>
      <c r="H171" s="55">
        <v>11.55</v>
      </c>
      <c r="I171" s="23"/>
      <c r="J171" s="54">
        <v>1</v>
      </c>
      <c r="K171" s="55">
        <v>11.55</v>
      </c>
      <c r="L171" s="23"/>
      <c r="M171" s="55">
        <v>7.7</v>
      </c>
      <c r="N171" s="55">
        <v>11.55</v>
      </c>
      <c r="O171" s="24"/>
      <c r="P171" s="56">
        <v>4.0999999999999996</v>
      </c>
      <c r="Q171" s="55">
        <v>11.55</v>
      </c>
      <c r="R171" s="25"/>
      <c r="S171" s="55">
        <v>1.9</v>
      </c>
      <c r="T171" s="55">
        <v>11.55</v>
      </c>
      <c r="U171" s="24"/>
      <c r="V171" s="55">
        <v>4.3</v>
      </c>
      <c r="W171" s="55">
        <v>11.55</v>
      </c>
      <c r="X171" s="24"/>
      <c r="Y171" s="55">
        <v>5.9</v>
      </c>
      <c r="Z171" s="55">
        <v>11.55</v>
      </c>
      <c r="AA171" s="24"/>
      <c r="AB171" s="55">
        <v>4.7</v>
      </c>
      <c r="AC171" s="55">
        <v>11.55</v>
      </c>
      <c r="AD171" s="24"/>
      <c r="AE171" s="55">
        <v>3.9</v>
      </c>
      <c r="AF171" s="55">
        <v>11.55</v>
      </c>
      <c r="AG171" s="24"/>
      <c r="AH171" s="55">
        <v>4.3</v>
      </c>
      <c r="AI171" s="55">
        <v>11.55</v>
      </c>
      <c r="AJ171" s="24"/>
      <c r="AK171" s="55">
        <v>6.6</v>
      </c>
      <c r="AL171" s="55">
        <v>11.55</v>
      </c>
      <c r="AR171" s="23"/>
      <c r="BA171" s="24"/>
      <c r="BB171" s="24"/>
    </row>
    <row r="172" spans="1:54" x14ac:dyDescent="0.15">
      <c r="A172" s="54">
        <v>13</v>
      </c>
      <c r="B172" s="55">
        <v>11.399999999999999</v>
      </c>
      <c r="C172" s="23"/>
      <c r="D172" s="54">
        <v>0</v>
      </c>
      <c r="E172" s="55">
        <v>11.399999999999999</v>
      </c>
      <c r="F172" s="23"/>
      <c r="G172" s="54">
        <v>0</v>
      </c>
      <c r="H172" s="55">
        <v>11.399999999999999</v>
      </c>
      <c r="I172" s="23"/>
      <c r="J172" s="54">
        <v>1</v>
      </c>
      <c r="K172" s="55">
        <v>11.399999999999999</v>
      </c>
      <c r="L172" s="23"/>
      <c r="M172" s="55">
        <v>8.3000000000000007</v>
      </c>
      <c r="N172" s="55">
        <v>11.399999999999999</v>
      </c>
      <c r="O172" s="24"/>
      <c r="P172" s="56">
        <v>3.7</v>
      </c>
      <c r="Q172" s="55">
        <v>11.399999999999999</v>
      </c>
      <c r="R172" s="25"/>
      <c r="S172" s="55">
        <v>5.7</v>
      </c>
      <c r="T172" s="55">
        <v>11.399999999999999</v>
      </c>
      <c r="U172" s="24"/>
      <c r="V172" s="55">
        <v>6.1</v>
      </c>
      <c r="W172" s="55">
        <v>11.399999999999999</v>
      </c>
      <c r="X172" s="24"/>
      <c r="Y172" s="55">
        <v>5.3</v>
      </c>
      <c r="Z172" s="55">
        <v>11.399999999999999</v>
      </c>
      <c r="AA172" s="24"/>
      <c r="AB172" s="55">
        <v>3.6</v>
      </c>
      <c r="AC172" s="55">
        <v>11.399999999999999</v>
      </c>
      <c r="AD172" s="24"/>
      <c r="AE172" s="55">
        <v>2.9</v>
      </c>
      <c r="AF172" s="55">
        <v>11.399999999999999</v>
      </c>
      <c r="AG172" s="24"/>
      <c r="AH172" s="55">
        <v>3.1</v>
      </c>
      <c r="AI172" s="55">
        <v>11.399999999999999</v>
      </c>
      <c r="AJ172" s="24"/>
      <c r="AK172" s="55">
        <v>4.9000000000000004</v>
      </c>
      <c r="AL172" s="55">
        <v>11.399999999999999</v>
      </c>
      <c r="AR172" s="23"/>
      <c r="BA172" s="24"/>
      <c r="BB172" s="24"/>
    </row>
    <row r="173" spans="1:54" x14ac:dyDescent="0.15">
      <c r="A173" s="54">
        <v>12</v>
      </c>
      <c r="B173" s="55">
        <v>12.149999999999999</v>
      </c>
      <c r="C173" s="23"/>
      <c r="D173" s="54">
        <v>1</v>
      </c>
      <c r="E173" s="55">
        <v>12.149999999999999</v>
      </c>
      <c r="F173" s="23"/>
      <c r="G173" s="54">
        <v>0</v>
      </c>
      <c r="H173" s="55">
        <v>12.149999999999999</v>
      </c>
      <c r="I173" s="23"/>
      <c r="J173" s="54">
        <v>0</v>
      </c>
      <c r="K173" s="55">
        <v>12.149999999999999</v>
      </c>
      <c r="L173" s="23"/>
      <c r="M173" s="55">
        <v>7.9</v>
      </c>
      <c r="N173" s="55">
        <v>12.149999999999999</v>
      </c>
      <c r="O173" s="24"/>
      <c r="P173" s="56">
        <v>5.4</v>
      </c>
      <c r="Q173" s="55">
        <v>12.149999999999999</v>
      </c>
      <c r="R173" s="25"/>
      <c r="S173" s="55">
        <v>4.9000000000000004</v>
      </c>
      <c r="T173" s="55">
        <v>12.149999999999999</v>
      </c>
      <c r="U173" s="24"/>
      <c r="V173" s="55">
        <v>5.8</v>
      </c>
      <c r="W173" s="55">
        <v>12.149999999999999</v>
      </c>
      <c r="X173" s="24"/>
      <c r="Y173" s="55">
        <v>4.7</v>
      </c>
      <c r="Z173" s="55">
        <v>12.149999999999999</v>
      </c>
      <c r="AA173" s="24"/>
      <c r="AB173" s="55">
        <v>4.5999999999999996</v>
      </c>
      <c r="AC173" s="55">
        <v>12.149999999999999</v>
      </c>
      <c r="AD173" s="24"/>
      <c r="AE173" s="55">
        <v>4.2</v>
      </c>
      <c r="AF173" s="55">
        <v>12.149999999999999</v>
      </c>
      <c r="AG173" s="24"/>
      <c r="AH173" s="55">
        <v>4.3</v>
      </c>
      <c r="AI173" s="55">
        <v>12.149999999999999</v>
      </c>
      <c r="AJ173" s="24"/>
      <c r="AK173" s="55">
        <v>6.6</v>
      </c>
      <c r="AL173" s="55">
        <v>12.149999999999999</v>
      </c>
      <c r="AR173" s="23"/>
      <c r="BA173" s="24"/>
      <c r="BB173" s="24"/>
    </row>
    <row r="174" spans="1:54" x14ac:dyDescent="0.15">
      <c r="A174" s="54">
        <v>4</v>
      </c>
      <c r="B174" s="55">
        <v>9.8999999999999986</v>
      </c>
      <c r="C174" s="23"/>
      <c r="D174" s="54">
        <v>0</v>
      </c>
      <c r="E174" s="55">
        <v>9.8999999999999986</v>
      </c>
      <c r="F174" s="23"/>
      <c r="G174" s="54">
        <v>1</v>
      </c>
      <c r="H174" s="55">
        <v>9.8999999999999986</v>
      </c>
      <c r="I174" s="23"/>
      <c r="J174" s="54">
        <v>0</v>
      </c>
      <c r="K174" s="55">
        <v>9.8999999999999986</v>
      </c>
      <c r="L174" s="23"/>
      <c r="M174" s="55">
        <v>6.1</v>
      </c>
      <c r="N174" s="55">
        <v>9.8999999999999986</v>
      </c>
      <c r="O174" s="24"/>
      <c r="P174" s="56">
        <v>4.9000000000000004</v>
      </c>
      <c r="Q174" s="55">
        <v>9.8999999999999986</v>
      </c>
      <c r="R174" s="25"/>
      <c r="S174" s="55">
        <v>4.4000000000000004</v>
      </c>
      <c r="T174" s="55">
        <v>9.8999999999999986</v>
      </c>
      <c r="U174" s="24"/>
      <c r="V174" s="55">
        <v>6.4</v>
      </c>
      <c r="W174" s="55">
        <v>9.8999999999999986</v>
      </c>
      <c r="X174" s="24"/>
      <c r="Y174" s="55">
        <v>8.1999999999999993</v>
      </c>
      <c r="Z174" s="55">
        <v>9.8999999999999986</v>
      </c>
      <c r="AA174" s="24"/>
      <c r="AB174" s="55">
        <v>3</v>
      </c>
      <c r="AC174" s="55">
        <v>9.8999999999999986</v>
      </c>
      <c r="AD174" s="24"/>
      <c r="AE174" s="55">
        <v>4.9000000000000004</v>
      </c>
      <c r="AF174" s="55">
        <v>9.8999999999999986</v>
      </c>
      <c r="AG174" s="24"/>
      <c r="AH174" s="55">
        <v>3.2</v>
      </c>
      <c r="AI174" s="55">
        <v>9.8999999999999986</v>
      </c>
      <c r="AJ174" s="24"/>
      <c r="AK174" s="55">
        <v>3.9</v>
      </c>
      <c r="AL174" s="55">
        <v>9.8999999999999986</v>
      </c>
      <c r="AR174" s="23"/>
      <c r="BA174" s="24"/>
      <c r="BB174" s="24"/>
    </row>
    <row r="175" spans="1:54" x14ac:dyDescent="0.15">
      <c r="A175" s="54">
        <v>12</v>
      </c>
      <c r="B175" s="55">
        <v>11.850000000000001</v>
      </c>
      <c r="C175" s="23"/>
      <c r="D175" s="54">
        <v>1</v>
      </c>
      <c r="E175" s="55">
        <v>11.850000000000001</v>
      </c>
      <c r="F175" s="23"/>
      <c r="G175" s="54">
        <v>1</v>
      </c>
      <c r="H175" s="55">
        <v>11.850000000000001</v>
      </c>
      <c r="I175" s="23"/>
      <c r="J175" s="54">
        <v>0</v>
      </c>
      <c r="K175" s="55">
        <v>11.850000000000001</v>
      </c>
      <c r="L175" s="23"/>
      <c r="M175" s="55">
        <v>5.6</v>
      </c>
      <c r="N175" s="55">
        <v>11.850000000000001</v>
      </c>
      <c r="O175" s="24"/>
      <c r="P175" s="56">
        <v>4.9000000000000004</v>
      </c>
      <c r="Q175" s="55">
        <v>11.850000000000001</v>
      </c>
      <c r="R175" s="25"/>
      <c r="S175" s="55">
        <v>3.7</v>
      </c>
      <c r="T175" s="55">
        <v>11.850000000000001</v>
      </c>
      <c r="U175" s="24"/>
      <c r="V175" s="55">
        <v>5.6</v>
      </c>
      <c r="W175" s="55">
        <v>11.850000000000001</v>
      </c>
      <c r="X175" s="24"/>
      <c r="Y175" s="55">
        <v>9.1</v>
      </c>
      <c r="Z175" s="55">
        <v>11.850000000000001</v>
      </c>
      <c r="AA175" s="24"/>
      <c r="AB175" s="55">
        <v>5</v>
      </c>
      <c r="AC175" s="55">
        <v>11.850000000000001</v>
      </c>
      <c r="AD175" s="24"/>
      <c r="AE175" s="55">
        <v>6</v>
      </c>
      <c r="AF175" s="55">
        <v>11.850000000000001</v>
      </c>
      <c r="AG175" s="24"/>
      <c r="AH175" s="55">
        <v>4.5</v>
      </c>
      <c r="AI175" s="55">
        <v>11.850000000000001</v>
      </c>
      <c r="AJ175" s="24"/>
      <c r="AK175" s="55">
        <v>6.4</v>
      </c>
      <c r="AL175" s="55">
        <v>11.850000000000001</v>
      </c>
      <c r="AR175" s="23"/>
      <c r="BA175" s="24"/>
      <c r="BB175" s="24"/>
    </row>
    <row r="176" spans="1:54" x14ac:dyDescent="0.15">
      <c r="A176" s="54">
        <v>10</v>
      </c>
      <c r="B176" s="55">
        <v>14.25</v>
      </c>
      <c r="C176" s="23"/>
      <c r="D176" s="54">
        <v>0</v>
      </c>
      <c r="E176" s="55">
        <v>14.25</v>
      </c>
      <c r="F176" s="23"/>
      <c r="G176" s="54">
        <v>1</v>
      </c>
      <c r="H176" s="55">
        <v>14.25</v>
      </c>
      <c r="I176" s="23"/>
      <c r="J176" s="54">
        <v>1</v>
      </c>
      <c r="K176" s="55">
        <v>14.25</v>
      </c>
      <c r="L176" s="23"/>
      <c r="M176" s="55">
        <v>9.1999999999999993</v>
      </c>
      <c r="N176" s="55">
        <v>14.25</v>
      </c>
      <c r="O176" s="24"/>
      <c r="P176" s="56">
        <v>6.5</v>
      </c>
      <c r="Q176" s="55">
        <v>14.25</v>
      </c>
      <c r="R176" s="25"/>
      <c r="S176" s="55">
        <v>4.9000000000000004</v>
      </c>
      <c r="T176" s="55">
        <v>14.25</v>
      </c>
      <c r="U176" s="24"/>
      <c r="V176" s="55">
        <v>6.2</v>
      </c>
      <c r="W176" s="55">
        <v>14.25</v>
      </c>
      <c r="X176" s="24"/>
      <c r="Y176" s="55">
        <v>7.3</v>
      </c>
      <c r="Z176" s="55">
        <v>14.25</v>
      </c>
      <c r="AA176" s="24"/>
      <c r="AB176" s="55">
        <v>4.2</v>
      </c>
      <c r="AC176" s="55">
        <v>14.25</v>
      </c>
      <c r="AD176" s="24"/>
      <c r="AE176" s="55">
        <v>4.5999999999999996</v>
      </c>
      <c r="AF176" s="55">
        <v>14.25</v>
      </c>
      <c r="AG176" s="24"/>
      <c r="AH176" s="55">
        <v>4.2</v>
      </c>
      <c r="AI176" s="55">
        <v>14.25</v>
      </c>
      <c r="AJ176" s="24"/>
      <c r="AK176" s="55">
        <v>7.7</v>
      </c>
      <c r="AL176" s="55">
        <v>14.25</v>
      </c>
      <c r="AR176" s="23"/>
      <c r="BA176" s="24"/>
      <c r="BB176" s="24"/>
    </row>
    <row r="177" spans="1:54" x14ac:dyDescent="0.15">
      <c r="A177" s="54">
        <v>2</v>
      </c>
      <c r="B177" s="55">
        <v>11.850000000000001</v>
      </c>
      <c r="C177" s="23"/>
      <c r="D177" s="54">
        <v>1</v>
      </c>
      <c r="E177" s="55">
        <v>11.850000000000001</v>
      </c>
      <c r="F177" s="23"/>
      <c r="G177" s="54">
        <v>0</v>
      </c>
      <c r="H177" s="55">
        <v>11.850000000000001</v>
      </c>
      <c r="I177" s="23"/>
      <c r="J177" s="54">
        <v>1</v>
      </c>
      <c r="K177" s="55">
        <v>11.850000000000001</v>
      </c>
      <c r="L177" s="23"/>
      <c r="M177" s="55">
        <v>9.4</v>
      </c>
      <c r="N177" s="55">
        <v>11.850000000000001</v>
      </c>
      <c r="O177" s="24"/>
      <c r="P177" s="56">
        <v>5.3</v>
      </c>
      <c r="Q177" s="55">
        <v>11.850000000000001</v>
      </c>
      <c r="R177" s="25"/>
      <c r="S177" s="55">
        <v>3.8</v>
      </c>
      <c r="T177" s="55">
        <v>11.850000000000001</v>
      </c>
      <c r="U177" s="24"/>
      <c r="V177" s="55">
        <v>4.9000000000000004</v>
      </c>
      <c r="W177" s="55">
        <v>11.850000000000001</v>
      </c>
      <c r="X177" s="24"/>
      <c r="Y177" s="55">
        <v>8.5</v>
      </c>
      <c r="Z177" s="55">
        <v>11.850000000000001</v>
      </c>
      <c r="AA177" s="24"/>
      <c r="AB177" s="55">
        <v>4.0999999999999996</v>
      </c>
      <c r="AC177" s="55">
        <v>11.850000000000001</v>
      </c>
      <c r="AD177" s="24"/>
      <c r="AE177" s="55">
        <v>4.5</v>
      </c>
      <c r="AF177" s="55">
        <v>11.850000000000001</v>
      </c>
      <c r="AG177" s="24"/>
      <c r="AH177" s="55">
        <v>4.0999999999999996</v>
      </c>
      <c r="AI177" s="55">
        <v>11.850000000000001</v>
      </c>
      <c r="AJ177" s="24"/>
      <c r="AK177" s="55">
        <v>5.4</v>
      </c>
      <c r="AL177" s="55">
        <v>11.850000000000001</v>
      </c>
      <c r="AR177" s="23"/>
      <c r="BA177" s="24"/>
      <c r="BB177" s="24"/>
    </row>
    <row r="178" spans="1:54" x14ac:dyDescent="0.15">
      <c r="A178" s="54">
        <v>11</v>
      </c>
      <c r="B178" s="55">
        <v>10.8</v>
      </c>
      <c r="C178" s="23"/>
      <c r="D178" s="54">
        <v>1</v>
      </c>
      <c r="E178" s="55">
        <v>10.8</v>
      </c>
      <c r="F178" s="23"/>
      <c r="G178" s="54">
        <v>0</v>
      </c>
      <c r="H178" s="55">
        <v>10.8</v>
      </c>
      <c r="I178" s="23"/>
      <c r="J178" s="54">
        <v>1</v>
      </c>
      <c r="K178" s="55">
        <v>10.8</v>
      </c>
      <c r="L178" s="23"/>
      <c r="M178" s="55">
        <v>6.9</v>
      </c>
      <c r="N178" s="55">
        <v>10.8</v>
      </c>
      <c r="O178" s="24"/>
      <c r="P178" s="56">
        <v>3.4</v>
      </c>
      <c r="Q178" s="55">
        <v>10.8</v>
      </c>
      <c r="R178" s="25"/>
      <c r="S178" s="55">
        <v>3.3</v>
      </c>
      <c r="T178" s="55">
        <v>10.8</v>
      </c>
      <c r="U178" s="24"/>
      <c r="V178" s="55">
        <v>4.7</v>
      </c>
      <c r="W178" s="55">
        <v>10.8</v>
      </c>
      <c r="X178" s="24"/>
      <c r="Y178" s="55">
        <v>5.2</v>
      </c>
      <c r="Z178" s="55">
        <v>10.8</v>
      </c>
      <c r="AA178" s="24"/>
      <c r="AB178" s="55">
        <v>3.2</v>
      </c>
      <c r="AC178" s="55">
        <v>10.8</v>
      </c>
      <c r="AD178" s="24"/>
      <c r="AE178" s="55">
        <v>2.7</v>
      </c>
      <c r="AF178" s="55">
        <v>10.8</v>
      </c>
      <c r="AG178" s="24"/>
      <c r="AH178" s="55">
        <v>3.3</v>
      </c>
      <c r="AI178" s="55">
        <v>10.8</v>
      </c>
      <c r="AJ178" s="24"/>
      <c r="AK178" s="55">
        <v>4.4000000000000004</v>
      </c>
      <c r="AL178" s="55">
        <v>10.8</v>
      </c>
      <c r="AR178" s="23"/>
      <c r="BA178" s="24"/>
      <c r="BB178" s="24"/>
    </row>
    <row r="179" spans="1:54" x14ac:dyDescent="0.15">
      <c r="A179" s="54">
        <v>6</v>
      </c>
      <c r="B179" s="55">
        <v>12.75</v>
      </c>
      <c r="C179" s="23"/>
      <c r="D179" s="54">
        <v>1</v>
      </c>
      <c r="E179" s="55">
        <v>12.75</v>
      </c>
      <c r="F179" s="23"/>
      <c r="G179" s="54">
        <v>1</v>
      </c>
      <c r="H179" s="55">
        <v>12.75</v>
      </c>
      <c r="I179" s="23"/>
      <c r="J179" s="54">
        <v>0</v>
      </c>
      <c r="K179" s="55">
        <v>12.75</v>
      </c>
      <c r="L179" s="23"/>
      <c r="M179" s="55">
        <v>9.9</v>
      </c>
      <c r="N179" s="55">
        <v>12.75</v>
      </c>
      <c r="O179" s="24"/>
      <c r="P179" s="56">
        <v>4.3</v>
      </c>
      <c r="Q179" s="55">
        <v>12.75</v>
      </c>
      <c r="R179" s="25"/>
      <c r="S179" s="55">
        <v>2.6</v>
      </c>
      <c r="T179" s="55">
        <v>12.75</v>
      </c>
      <c r="U179" s="24"/>
      <c r="V179" s="55">
        <v>3.5</v>
      </c>
      <c r="W179" s="55">
        <v>12.75</v>
      </c>
      <c r="X179" s="24"/>
      <c r="Y179" s="55">
        <v>5.4</v>
      </c>
      <c r="Z179" s="55">
        <v>12.75</v>
      </c>
      <c r="AA179" s="24"/>
      <c r="AB179" s="55">
        <v>5.6</v>
      </c>
      <c r="AC179" s="55">
        <v>12.75</v>
      </c>
      <c r="AD179" s="24"/>
      <c r="AE179" s="55">
        <v>4.9000000000000004</v>
      </c>
      <c r="AF179" s="55">
        <v>12.75</v>
      </c>
      <c r="AG179" s="24"/>
      <c r="AH179" s="55">
        <v>4</v>
      </c>
      <c r="AI179" s="55">
        <v>12.75</v>
      </c>
      <c r="AJ179" s="24"/>
      <c r="AK179" s="55">
        <v>6.9</v>
      </c>
      <c r="AL179" s="55">
        <v>12.75</v>
      </c>
      <c r="AR179" s="23"/>
      <c r="BA179" s="24"/>
      <c r="BB179" s="24"/>
    </row>
    <row r="180" spans="1:54" x14ac:dyDescent="0.15">
      <c r="A180" s="54">
        <v>11</v>
      </c>
      <c r="B180" s="55">
        <v>12.299999999999999</v>
      </c>
      <c r="C180" s="23"/>
      <c r="D180" s="54">
        <v>0</v>
      </c>
      <c r="E180" s="55">
        <v>12.299999999999999</v>
      </c>
      <c r="F180" s="23"/>
      <c r="G180" s="54">
        <v>0</v>
      </c>
      <c r="H180" s="55">
        <v>12.299999999999999</v>
      </c>
      <c r="I180" s="23"/>
      <c r="J180" s="54">
        <v>1</v>
      </c>
      <c r="K180" s="55">
        <v>12.299999999999999</v>
      </c>
      <c r="L180" s="23"/>
      <c r="M180" s="55">
        <v>7.7</v>
      </c>
      <c r="N180" s="55">
        <v>12.299999999999999</v>
      </c>
      <c r="O180" s="24"/>
      <c r="P180" s="56">
        <v>4.0999999999999996</v>
      </c>
      <c r="Q180" s="55">
        <v>12.299999999999999</v>
      </c>
      <c r="R180" s="25"/>
      <c r="S180" s="55">
        <v>3.5</v>
      </c>
      <c r="T180" s="55">
        <v>12.299999999999999</v>
      </c>
      <c r="U180" s="24"/>
      <c r="V180" s="55">
        <v>4.3</v>
      </c>
      <c r="W180" s="55">
        <v>12.299999999999999</v>
      </c>
      <c r="X180" s="24"/>
      <c r="Y180" s="55">
        <v>5.9</v>
      </c>
      <c r="Z180" s="55">
        <v>12.299999999999999</v>
      </c>
      <c r="AA180" s="24"/>
      <c r="AB180" s="55">
        <v>5.0999999999999996</v>
      </c>
      <c r="AC180" s="55">
        <v>12.299999999999999</v>
      </c>
      <c r="AD180" s="24"/>
      <c r="AE180" s="55">
        <v>3.9</v>
      </c>
      <c r="AF180" s="55">
        <v>12.299999999999999</v>
      </c>
      <c r="AG180" s="24"/>
      <c r="AH180" s="55">
        <v>4.3</v>
      </c>
      <c r="AI180" s="55">
        <v>12.299999999999999</v>
      </c>
      <c r="AJ180" s="24"/>
      <c r="AK180" s="55">
        <v>6.7</v>
      </c>
      <c r="AL180" s="55">
        <v>12.299999999999999</v>
      </c>
      <c r="AR180" s="23"/>
      <c r="BA180" s="24"/>
      <c r="BB180" s="24"/>
    </row>
    <row r="181" spans="1:54" x14ac:dyDescent="0.15">
      <c r="A181" s="54">
        <v>11</v>
      </c>
      <c r="B181" s="55">
        <v>11.55</v>
      </c>
      <c r="C181" s="23"/>
      <c r="D181" s="54">
        <v>0</v>
      </c>
      <c r="E181" s="55">
        <v>11.55</v>
      </c>
      <c r="F181" s="23"/>
      <c r="G181" s="54">
        <v>0</v>
      </c>
      <c r="H181" s="55">
        <v>11.55</v>
      </c>
      <c r="I181" s="23"/>
      <c r="J181" s="54">
        <v>1</v>
      </c>
      <c r="K181" s="55">
        <v>11.55</v>
      </c>
      <c r="L181" s="23"/>
      <c r="M181" s="55">
        <v>8.6999999999999993</v>
      </c>
      <c r="N181" s="55">
        <v>11.55</v>
      </c>
      <c r="O181" s="24"/>
      <c r="P181" s="56">
        <v>4.7</v>
      </c>
      <c r="Q181" s="55">
        <v>11.55</v>
      </c>
      <c r="R181" s="25"/>
      <c r="S181" s="55">
        <v>3.1</v>
      </c>
      <c r="T181" s="55">
        <v>11.55</v>
      </c>
      <c r="U181" s="24"/>
      <c r="V181" s="55">
        <v>2.9</v>
      </c>
      <c r="W181" s="55">
        <v>11.55</v>
      </c>
      <c r="X181" s="24"/>
      <c r="Y181" s="55">
        <v>5.6</v>
      </c>
      <c r="Z181" s="55">
        <v>11.55</v>
      </c>
      <c r="AA181" s="24"/>
      <c r="AB181" s="55">
        <v>3.1</v>
      </c>
      <c r="AC181" s="55">
        <v>11.55</v>
      </c>
      <c r="AD181" s="24"/>
      <c r="AE181" s="55">
        <v>2.9</v>
      </c>
      <c r="AF181" s="55">
        <v>11.55</v>
      </c>
      <c r="AG181" s="24"/>
      <c r="AH181" s="55">
        <v>2.5</v>
      </c>
      <c r="AI181" s="55">
        <v>11.55</v>
      </c>
      <c r="AJ181" s="24"/>
      <c r="AK181" s="55">
        <v>3.2</v>
      </c>
      <c r="AL181" s="55">
        <v>11.55</v>
      </c>
      <c r="AR181" s="23"/>
      <c r="BA181" s="24"/>
      <c r="BB181" s="24"/>
    </row>
    <row r="182" spans="1:54" x14ac:dyDescent="0.15">
      <c r="A182" s="54">
        <v>12</v>
      </c>
      <c r="B182" s="55">
        <v>12.149999999999999</v>
      </c>
      <c r="C182" s="23"/>
      <c r="D182" s="54">
        <v>1</v>
      </c>
      <c r="E182" s="55">
        <v>12.149999999999999</v>
      </c>
      <c r="F182" s="23"/>
      <c r="G182" s="54">
        <v>0</v>
      </c>
      <c r="H182" s="55">
        <v>12.149999999999999</v>
      </c>
      <c r="I182" s="23"/>
      <c r="J182" s="54">
        <v>1</v>
      </c>
      <c r="K182" s="55">
        <v>12.149999999999999</v>
      </c>
      <c r="L182" s="23"/>
      <c r="M182" s="55">
        <v>8.6</v>
      </c>
      <c r="N182" s="55">
        <v>12.149999999999999</v>
      </c>
      <c r="O182" s="24"/>
      <c r="P182" s="56">
        <v>6.3</v>
      </c>
      <c r="Q182" s="55">
        <v>12.149999999999999</v>
      </c>
      <c r="R182" s="25"/>
      <c r="S182" s="55">
        <v>2.2999999999999998</v>
      </c>
      <c r="T182" s="55">
        <v>12.149999999999999</v>
      </c>
      <c r="U182" s="24"/>
      <c r="V182" s="55">
        <v>5.7</v>
      </c>
      <c r="W182" s="55">
        <v>12.149999999999999</v>
      </c>
      <c r="X182" s="24"/>
      <c r="Y182" s="55">
        <v>6.7</v>
      </c>
      <c r="Z182" s="55">
        <v>12.149999999999999</v>
      </c>
      <c r="AA182" s="24"/>
      <c r="AB182" s="55">
        <v>4.9000000000000004</v>
      </c>
      <c r="AC182" s="55">
        <v>12.149999999999999</v>
      </c>
      <c r="AD182" s="24"/>
      <c r="AE182" s="55">
        <v>3.6</v>
      </c>
      <c r="AF182" s="55">
        <v>12.149999999999999</v>
      </c>
      <c r="AG182" s="24"/>
      <c r="AH182" s="55">
        <v>3.6</v>
      </c>
      <c r="AI182" s="55">
        <v>12.149999999999999</v>
      </c>
      <c r="AJ182" s="24"/>
      <c r="AK182" s="55">
        <v>5.3</v>
      </c>
      <c r="AL182" s="55">
        <v>12.149999999999999</v>
      </c>
      <c r="AR182" s="23"/>
      <c r="BA182" s="24"/>
      <c r="BB182" s="24"/>
    </row>
    <row r="183" spans="1:54" x14ac:dyDescent="0.15">
      <c r="A183" s="54">
        <v>8</v>
      </c>
      <c r="B183" s="55">
        <v>10.5</v>
      </c>
      <c r="C183" s="23"/>
      <c r="D183" s="54">
        <v>1</v>
      </c>
      <c r="E183" s="55">
        <v>10.5</v>
      </c>
      <c r="F183" s="23"/>
      <c r="G183" s="54">
        <v>0</v>
      </c>
      <c r="H183" s="55">
        <v>10.5</v>
      </c>
      <c r="I183" s="23"/>
      <c r="J183" s="54">
        <v>1</v>
      </c>
      <c r="K183" s="55">
        <v>10.5</v>
      </c>
      <c r="L183" s="23"/>
      <c r="M183" s="55">
        <v>6.7</v>
      </c>
      <c r="N183" s="55">
        <v>10.5</v>
      </c>
      <c r="O183" s="24"/>
      <c r="P183" s="56">
        <v>3.2</v>
      </c>
      <c r="Q183" s="55">
        <v>10.5</v>
      </c>
      <c r="R183" s="25"/>
      <c r="S183" s="55">
        <v>4.8</v>
      </c>
      <c r="T183" s="55">
        <v>10.5</v>
      </c>
      <c r="U183" s="24"/>
      <c r="V183" s="55">
        <v>4.5</v>
      </c>
      <c r="W183" s="55">
        <v>10.5</v>
      </c>
      <c r="X183" s="24"/>
      <c r="Y183" s="55">
        <v>5</v>
      </c>
      <c r="Z183" s="55">
        <v>10.5</v>
      </c>
      <c r="AA183" s="24"/>
      <c r="AB183" s="55">
        <v>2.9</v>
      </c>
      <c r="AC183" s="55">
        <v>10.5</v>
      </c>
      <c r="AD183" s="24"/>
      <c r="AE183" s="55">
        <v>2.6</v>
      </c>
      <c r="AF183" s="55">
        <v>10.5</v>
      </c>
      <c r="AG183" s="24"/>
      <c r="AH183" s="55">
        <v>3.1</v>
      </c>
      <c r="AI183" s="55">
        <v>10.5</v>
      </c>
      <c r="AJ183" s="24"/>
      <c r="AK183" s="55">
        <v>3.7</v>
      </c>
      <c r="AL183" s="55">
        <v>10.5</v>
      </c>
      <c r="AR183" s="23"/>
      <c r="BA183" s="24"/>
      <c r="BB183" s="24"/>
    </row>
    <row r="184" spans="1:54" x14ac:dyDescent="0.15">
      <c r="A184" s="54">
        <v>7</v>
      </c>
      <c r="B184" s="55">
        <v>11.399999999999999</v>
      </c>
      <c r="C184" s="23"/>
      <c r="D184" s="54">
        <v>0</v>
      </c>
      <c r="E184" s="55">
        <v>11.399999999999999</v>
      </c>
      <c r="F184" s="23"/>
      <c r="G184" s="54">
        <v>0</v>
      </c>
      <c r="H184" s="55">
        <v>11.399999999999999</v>
      </c>
      <c r="I184" s="23"/>
      <c r="J184" s="54">
        <v>1</v>
      </c>
      <c r="K184" s="55">
        <v>11.399999999999999</v>
      </c>
      <c r="L184" s="23"/>
      <c r="M184" s="55">
        <v>8.6999999999999993</v>
      </c>
      <c r="N184" s="55">
        <v>11.399999999999999</v>
      </c>
      <c r="O184" s="24"/>
      <c r="P184" s="56">
        <v>3.7</v>
      </c>
      <c r="Q184" s="55">
        <v>11.399999999999999</v>
      </c>
      <c r="R184" s="25"/>
      <c r="S184" s="55">
        <v>4.5999999999999996</v>
      </c>
      <c r="T184" s="55">
        <v>11.399999999999999</v>
      </c>
      <c r="U184" s="24"/>
      <c r="V184" s="55">
        <v>4.8</v>
      </c>
      <c r="W184" s="55">
        <v>11.399999999999999</v>
      </c>
      <c r="X184" s="24"/>
      <c r="Y184" s="55">
        <v>3.8</v>
      </c>
      <c r="Z184" s="55">
        <v>11.399999999999999</v>
      </c>
      <c r="AA184" s="24"/>
      <c r="AB184" s="55">
        <v>4.5999999999999996</v>
      </c>
      <c r="AC184" s="55">
        <v>11.399999999999999</v>
      </c>
      <c r="AD184" s="24"/>
      <c r="AE184" s="55">
        <v>3.5</v>
      </c>
      <c r="AF184" s="55">
        <v>11.399999999999999</v>
      </c>
      <c r="AG184" s="24"/>
      <c r="AH184" s="55">
        <v>4.2</v>
      </c>
      <c r="AI184" s="55">
        <v>11.399999999999999</v>
      </c>
      <c r="AJ184" s="24"/>
      <c r="AK184" s="55">
        <v>5.5</v>
      </c>
      <c r="AL184" s="55">
        <v>11.399999999999999</v>
      </c>
      <c r="AR184" s="23"/>
      <c r="BA184" s="24"/>
      <c r="BB184" s="24"/>
    </row>
    <row r="185" spans="1:54" x14ac:dyDescent="0.15">
      <c r="A185" s="54">
        <v>15</v>
      </c>
      <c r="B185" s="55">
        <v>11.850000000000001</v>
      </c>
      <c r="C185" s="23"/>
      <c r="D185" s="54">
        <v>1</v>
      </c>
      <c r="E185" s="55">
        <v>11.850000000000001</v>
      </c>
      <c r="F185" s="23"/>
      <c r="G185" s="54">
        <v>0</v>
      </c>
      <c r="H185" s="55">
        <v>11.850000000000001</v>
      </c>
      <c r="I185" s="23"/>
      <c r="J185" s="54">
        <v>0</v>
      </c>
      <c r="K185" s="55">
        <v>11.850000000000001</v>
      </c>
      <c r="L185" s="23"/>
      <c r="M185" s="55">
        <v>9.1</v>
      </c>
      <c r="N185" s="55">
        <v>11.850000000000001</v>
      </c>
      <c r="O185" s="24"/>
      <c r="P185" s="56">
        <v>5.2</v>
      </c>
      <c r="Q185" s="55">
        <v>11.850000000000001</v>
      </c>
      <c r="R185" s="25"/>
      <c r="S185" s="55">
        <v>4.4000000000000004</v>
      </c>
      <c r="T185" s="55">
        <v>11.850000000000001</v>
      </c>
      <c r="U185" s="24"/>
      <c r="V185" s="55">
        <v>5.4</v>
      </c>
      <c r="W185" s="55">
        <v>11.850000000000001</v>
      </c>
      <c r="X185" s="24"/>
      <c r="Y185" s="55">
        <v>7.3</v>
      </c>
      <c r="Z185" s="55">
        <v>11.850000000000001</v>
      </c>
      <c r="AA185" s="24"/>
      <c r="AB185" s="55">
        <v>4.4000000000000004</v>
      </c>
      <c r="AC185" s="55">
        <v>11.850000000000001</v>
      </c>
      <c r="AD185" s="24"/>
      <c r="AE185" s="55">
        <v>3</v>
      </c>
      <c r="AF185" s="55">
        <v>11.850000000000001</v>
      </c>
      <c r="AG185" s="24"/>
      <c r="AH185" s="55">
        <v>3.3</v>
      </c>
      <c r="AI185" s="55">
        <v>11.850000000000001</v>
      </c>
      <c r="AJ185" s="24"/>
      <c r="AK185" s="55">
        <v>4.0999999999999996</v>
      </c>
      <c r="AL185" s="55">
        <v>11.850000000000001</v>
      </c>
      <c r="AR185" s="23"/>
      <c r="BA185" s="24"/>
      <c r="BB185" s="24"/>
    </row>
    <row r="186" spans="1:54" x14ac:dyDescent="0.15">
      <c r="A186" s="54">
        <v>14</v>
      </c>
      <c r="B186" s="55">
        <v>13.200000000000001</v>
      </c>
      <c r="C186" s="23"/>
      <c r="D186" s="54">
        <v>0</v>
      </c>
      <c r="E186" s="55">
        <v>13.200000000000001</v>
      </c>
      <c r="F186" s="23"/>
      <c r="G186" s="54">
        <v>1</v>
      </c>
      <c r="H186" s="55">
        <v>13.200000000000001</v>
      </c>
      <c r="I186" s="23"/>
      <c r="J186" s="54">
        <v>1</v>
      </c>
      <c r="K186" s="55">
        <v>13.200000000000001</v>
      </c>
      <c r="L186" s="23"/>
      <c r="M186" s="55">
        <v>7.4</v>
      </c>
      <c r="N186" s="55">
        <v>13.200000000000001</v>
      </c>
      <c r="O186" s="24"/>
      <c r="P186" s="56">
        <v>6.6</v>
      </c>
      <c r="Q186" s="55">
        <v>13.200000000000001</v>
      </c>
      <c r="R186" s="25"/>
      <c r="S186" s="55">
        <v>4.5</v>
      </c>
      <c r="T186" s="55">
        <v>13.200000000000001</v>
      </c>
      <c r="U186" s="24"/>
      <c r="V186" s="55">
        <v>6.9</v>
      </c>
      <c r="W186" s="55">
        <v>13.200000000000001</v>
      </c>
      <c r="X186" s="24"/>
      <c r="Y186" s="55">
        <v>9.6</v>
      </c>
      <c r="Z186" s="55">
        <v>13.200000000000001</v>
      </c>
      <c r="AA186" s="24"/>
      <c r="AB186" s="55">
        <v>5.7</v>
      </c>
      <c r="AC186" s="55">
        <v>13.200000000000001</v>
      </c>
      <c r="AD186" s="24"/>
      <c r="AE186" s="55">
        <v>6.5</v>
      </c>
      <c r="AF186" s="55">
        <v>13.200000000000001</v>
      </c>
      <c r="AG186" s="24"/>
      <c r="AH186" s="55">
        <v>5.5</v>
      </c>
      <c r="AI186" s="55">
        <v>13.200000000000001</v>
      </c>
      <c r="AJ186" s="24"/>
      <c r="AK186" s="55">
        <v>7.7</v>
      </c>
      <c r="AL186" s="55">
        <v>13.200000000000001</v>
      </c>
      <c r="AR186" s="23"/>
      <c r="BA186" s="24"/>
      <c r="BB186" s="24"/>
    </row>
    <row r="187" spans="1:54" x14ac:dyDescent="0.15">
      <c r="A187" s="54">
        <v>6</v>
      </c>
      <c r="B187" s="55">
        <v>12.600000000000001</v>
      </c>
      <c r="C187" s="23"/>
      <c r="D187" s="54">
        <v>1</v>
      </c>
      <c r="E187" s="55">
        <v>12.600000000000001</v>
      </c>
      <c r="F187" s="23"/>
      <c r="G187" s="54">
        <v>1</v>
      </c>
      <c r="H187" s="55">
        <v>12.600000000000001</v>
      </c>
      <c r="I187" s="23"/>
      <c r="J187" s="54">
        <v>0</v>
      </c>
      <c r="K187" s="55">
        <v>12.600000000000001</v>
      </c>
      <c r="L187" s="23"/>
      <c r="M187" s="55">
        <v>8.3000000000000007</v>
      </c>
      <c r="N187" s="55">
        <v>12.600000000000001</v>
      </c>
      <c r="O187" s="24"/>
      <c r="P187" s="56">
        <v>4.9000000000000004</v>
      </c>
      <c r="Q187" s="55">
        <v>12.600000000000001</v>
      </c>
      <c r="R187" s="25"/>
      <c r="S187" s="55">
        <v>3.1</v>
      </c>
      <c r="T187" s="55">
        <v>12.600000000000001</v>
      </c>
      <c r="U187" s="24"/>
      <c r="V187" s="55">
        <v>5.2</v>
      </c>
      <c r="W187" s="55">
        <v>12.600000000000001</v>
      </c>
      <c r="X187" s="24"/>
      <c r="Y187" s="55">
        <v>9.1</v>
      </c>
      <c r="Z187" s="55">
        <v>12.600000000000001</v>
      </c>
      <c r="AA187" s="24"/>
      <c r="AB187" s="55">
        <v>4.5999999999999996</v>
      </c>
      <c r="AC187" s="55">
        <v>12.600000000000001</v>
      </c>
      <c r="AD187" s="24"/>
      <c r="AE187" s="55">
        <v>5.8</v>
      </c>
      <c r="AF187" s="55">
        <v>12.600000000000001</v>
      </c>
      <c r="AG187" s="24"/>
      <c r="AH187" s="55">
        <v>3.9</v>
      </c>
      <c r="AI187" s="55">
        <v>12.600000000000001</v>
      </c>
      <c r="AJ187" s="24"/>
      <c r="AK187" s="55">
        <v>5.5</v>
      </c>
      <c r="AL187" s="55">
        <v>12.600000000000001</v>
      </c>
      <c r="AR187" s="23"/>
      <c r="BA187" s="24"/>
      <c r="BB187" s="24"/>
    </row>
    <row r="188" spans="1:54" x14ac:dyDescent="0.15">
      <c r="A188" s="54">
        <v>5</v>
      </c>
      <c r="B188" s="55">
        <v>9.75</v>
      </c>
      <c r="C188" s="23"/>
      <c r="D188" s="54">
        <v>1</v>
      </c>
      <c r="E188" s="55">
        <v>9.75</v>
      </c>
      <c r="F188" s="23"/>
      <c r="G188" s="54">
        <v>1</v>
      </c>
      <c r="H188" s="55">
        <v>9.75</v>
      </c>
      <c r="I188" s="23"/>
      <c r="J188" s="54">
        <v>0</v>
      </c>
      <c r="K188" s="55">
        <v>9.75</v>
      </c>
      <c r="L188" s="23"/>
      <c r="M188" s="55">
        <v>6.4</v>
      </c>
      <c r="N188" s="55">
        <v>9.75</v>
      </c>
      <c r="O188" s="24"/>
      <c r="P188" s="56">
        <v>3.2</v>
      </c>
      <c r="Q188" s="55">
        <v>9.75</v>
      </c>
      <c r="R188" s="25"/>
      <c r="S188" s="55">
        <v>2.2000000000000002</v>
      </c>
      <c r="T188" s="55">
        <v>9.75</v>
      </c>
      <c r="U188" s="24"/>
      <c r="V188" s="55">
        <v>5</v>
      </c>
      <c r="W188" s="55">
        <v>9.75</v>
      </c>
      <c r="X188" s="24"/>
      <c r="Y188" s="55">
        <v>8.4</v>
      </c>
      <c r="Z188" s="55">
        <v>9.75</v>
      </c>
      <c r="AA188" s="24"/>
      <c r="AB188" s="55">
        <v>2</v>
      </c>
      <c r="AC188" s="55">
        <v>9.75</v>
      </c>
      <c r="AD188" s="24"/>
      <c r="AE188" s="55">
        <v>3.7</v>
      </c>
      <c r="AF188" s="55">
        <v>9.75</v>
      </c>
      <c r="AG188" s="24"/>
      <c r="AH188" s="55">
        <v>1.6</v>
      </c>
      <c r="AI188" s="55">
        <v>9.75</v>
      </c>
      <c r="AJ188" s="24"/>
      <c r="AK188" s="55">
        <v>3.6</v>
      </c>
      <c r="AL188" s="55">
        <v>9.75</v>
      </c>
      <c r="AR188" s="23"/>
      <c r="BA188" s="24"/>
      <c r="BB188" s="24"/>
    </row>
    <row r="189" spans="1:54" x14ac:dyDescent="0.15">
      <c r="A189" s="54">
        <v>10</v>
      </c>
      <c r="B189" s="55">
        <v>14.850000000000001</v>
      </c>
      <c r="C189" s="23"/>
      <c r="D189" s="54">
        <v>0</v>
      </c>
      <c r="E189" s="55">
        <v>14.850000000000001</v>
      </c>
      <c r="F189" s="23"/>
      <c r="G189" s="54">
        <v>1</v>
      </c>
      <c r="H189" s="55">
        <v>14.850000000000001</v>
      </c>
      <c r="I189" s="23"/>
      <c r="J189" s="54">
        <v>1</v>
      </c>
      <c r="K189" s="55">
        <v>14.850000000000001</v>
      </c>
      <c r="L189" s="23"/>
      <c r="M189" s="55">
        <v>9.6</v>
      </c>
      <c r="N189" s="55">
        <v>14.850000000000001</v>
      </c>
      <c r="O189" s="24"/>
      <c r="P189" s="56">
        <v>5.6</v>
      </c>
      <c r="Q189" s="55">
        <v>14.850000000000001</v>
      </c>
      <c r="R189" s="25"/>
      <c r="S189" s="55">
        <v>2.9</v>
      </c>
      <c r="T189" s="55">
        <v>14.850000000000001</v>
      </c>
      <c r="U189" s="24"/>
      <c r="V189" s="55">
        <v>5.5</v>
      </c>
      <c r="W189" s="55">
        <v>14.850000000000001</v>
      </c>
      <c r="X189" s="24"/>
      <c r="Y189" s="55">
        <v>7.7</v>
      </c>
      <c r="Z189" s="55">
        <v>14.850000000000001</v>
      </c>
      <c r="AA189" s="24"/>
      <c r="AB189" s="55">
        <v>5.2</v>
      </c>
      <c r="AC189" s="55">
        <v>14.850000000000001</v>
      </c>
      <c r="AD189" s="24"/>
      <c r="AE189" s="55">
        <v>4.5999999999999996</v>
      </c>
      <c r="AF189" s="55">
        <v>14.850000000000001</v>
      </c>
      <c r="AG189" s="24"/>
      <c r="AH189" s="55">
        <v>4.9000000000000004</v>
      </c>
      <c r="AI189" s="55">
        <v>14.850000000000001</v>
      </c>
      <c r="AJ189" s="24"/>
      <c r="AK189" s="55">
        <v>8.1</v>
      </c>
      <c r="AL189" s="55">
        <v>14.850000000000001</v>
      </c>
      <c r="AR189" s="23"/>
      <c r="BA189" s="24"/>
      <c r="BB189" s="24"/>
    </row>
    <row r="190" spans="1:54" x14ac:dyDescent="0.15">
      <c r="A190" s="54">
        <v>9</v>
      </c>
      <c r="B190" s="55">
        <v>13.200000000000001</v>
      </c>
      <c r="C190" s="23"/>
      <c r="D190" s="54">
        <v>0</v>
      </c>
      <c r="E190" s="55">
        <v>13.200000000000001</v>
      </c>
      <c r="F190" s="23"/>
      <c r="G190" s="54">
        <v>1</v>
      </c>
      <c r="H190" s="55">
        <v>13.200000000000001</v>
      </c>
      <c r="I190" s="23"/>
      <c r="J190" s="54">
        <v>1</v>
      </c>
      <c r="K190" s="55">
        <v>13.200000000000001</v>
      </c>
      <c r="L190" s="23"/>
      <c r="M190" s="55">
        <v>7.4</v>
      </c>
      <c r="N190" s="55">
        <v>13.200000000000001</v>
      </c>
      <c r="O190" s="24"/>
      <c r="P190" s="56">
        <v>6.6</v>
      </c>
      <c r="Q190" s="55">
        <v>13.200000000000001</v>
      </c>
      <c r="R190" s="25"/>
      <c r="S190" s="55">
        <v>5</v>
      </c>
      <c r="T190" s="55">
        <v>13.200000000000001</v>
      </c>
      <c r="U190" s="24"/>
      <c r="V190" s="55">
        <v>6.9</v>
      </c>
      <c r="W190" s="55">
        <v>13.200000000000001</v>
      </c>
      <c r="X190" s="24"/>
      <c r="Y190" s="55">
        <v>9.6</v>
      </c>
      <c r="Z190" s="55">
        <v>13.200000000000001</v>
      </c>
      <c r="AA190" s="24"/>
      <c r="AB190" s="55">
        <v>5.7</v>
      </c>
      <c r="AC190" s="55">
        <v>13.200000000000001</v>
      </c>
      <c r="AD190" s="24"/>
      <c r="AE190" s="55">
        <v>6.5</v>
      </c>
      <c r="AF190" s="55">
        <v>13.200000000000001</v>
      </c>
      <c r="AG190" s="24"/>
      <c r="AH190" s="55">
        <v>5.5</v>
      </c>
      <c r="AI190" s="55">
        <v>13.200000000000001</v>
      </c>
      <c r="AJ190" s="24"/>
      <c r="AK190" s="55">
        <v>7</v>
      </c>
      <c r="AL190" s="55">
        <v>13.200000000000001</v>
      </c>
      <c r="AR190" s="23"/>
      <c r="BA190" s="24"/>
      <c r="BB190" s="24"/>
    </row>
    <row r="191" spans="1:54" x14ac:dyDescent="0.15">
      <c r="A191" s="54">
        <v>13</v>
      </c>
      <c r="B191" s="55">
        <v>10.8</v>
      </c>
      <c r="C191" s="23"/>
      <c r="D191" s="54">
        <v>0</v>
      </c>
      <c r="E191" s="55">
        <v>10.8</v>
      </c>
      <c r="F191" s="23"/>
      <c r="G191" s="54">
        <v>1</v>
      </c>
      <c r="H191" s="55">
        <v>10.8</v>
      </c>
      <c r="I191" s="23"/>
      <c r="J191" s="54">
        <v>0</v>
      </c>
      <c r="K191" s="55">
        <v>10.8</v>
      </c>
      <c r="L191" s="23"/>
      <c r="M191" s="55">
        <v>6.7</v>
      </c>
      <c r="N191" s="55">
        <v>10.8</v>
      </c>
      <c r="O191" s="24"/>
      <c r="P191" s="56">
        <v>3.6</v>
      </c>
      <c r="Q191" s="55">
        <v>10.8</v>
      </c>
      <c r="R191" s="25"/>
      <c r="S191" s="55">
        <v>3.3</v>
      </c>
      <c r="T191" s="55">
        <v>10.8</v>
      </c>
      <c r="U191" s="24"/>
      <c r="V191" s="55">
        <v>4.8</v>
      </c>
      <c r="W191" s="55">
        <v>10.8</v>
      </c>
      <c r="X191" s="24"/>
      <c r="Y191" s="55">
        <v>7.2</v>
      </c>
      <c r="Z191" s="55">
        <v>10.8</v>
      </c>
      <c r="AA191" s="24"/>
      <c r="AB191" s="55">
        <v>2.9</v>
      </c>
      <c r="AC191" s="55">
        <v>10.8</v>
      </c>
      <c r="AD191" s="24"/>
      <c r="AE191" s="55">
        <v>3.6</v>
      </c>
      <c r="AF191" s="55">
        <v>10.8</v>
      </c>
      <c r="AG191" s="24"/>
      <c r="AH191" s="55">
        <v>2.8</v>
      </c>
      <c r="AI191" s="55">
        <v>10.8</v>
      </c>
      <c r="AJ191" s="24"/>
      <c r="AK191" s="55">
        <v>3.2</v>
      </c>
      <c r="AL191" s="55">
        <v>10.8</v>
      </c>
      <c r="AR191" s="23"/>
      <c r="BA191" s="24"/>
      <c r="BB191" s="24"/>
    </row>
    <row r="192" spans="1:54" x14ac:dyDescent="0.15">
      <c r="A192" s="54">
        <v>4</v>
      </c>
      <c r="B192" s="55">
        <v>12.75</v>
      </c>
      <c r="C192" s="23"/>
      <c r="D192" s="54">
        <v>1</v>
      </c>
      <c r="E192" s="55">
        <v>12.75</v>
      </c>
      <c r="F192" s="23"/>
      <c r="G192" s="54">
        <v>1</v>
      </c>
      <c r="H192" s="55">
        <v>12.75</v>
      </c>
      <c r="I192" s="23"/>
      <c r="J192" s="54">
        <v>1</v>
      </c>
      <c r="K192" s="55">
        <v>12.75</v>
      </c>
      <c r="L192" s="23"/>
      <c r="M192" s="55">
        <v>9.6999999999999993</v>
      </c>
      <c r="N192" s="55">
        <v>12.75</v>
      </c>
      <c r="O192" s="24"/>
      <c r="P192" s="56">
        <v>6.5</v>
      </c>
      <c r="Q192" s="55">
        <v>12.75</v>
      </c>
      <c r="R192" s="25"/>
      <c r="S192" s="55">
        <v>5.3</v>
      </c>
      <c r="T192" s="55">
        <v>12.75</v>
      </c>
      <c r="U192" s="24"/>
      <c r="V192" s="55">
        <v>6.1</v>
      </c>
      <c r="W192" s="55">
        <v>12.75</v>
      </c>
      <c r="X192" s="24"/>
      <c r="Y192" s="55">
        <v>6.8</v>
      </c>
      <c r="Z192" s="55">
        <v>12.75</v>
      </c>
      <c r="AA192" s="24"/>
      <c r="AB192" s="55">
        <v>4.3</v>
      </c>
      <c r="AC192" s="55">
        <v>12.75</v>
      </c>
      <c r="AD192" s="24"/>
      <c r="AE192" s="55">
        <v>3.5</v>
      </c>
      <c r="AF192" s="55">
        <v>12.75</v>
      </c>
      <c r="AG192" s="24"/>
      <c r="AH192" s="55">
        <v>4.2</v>
      </c>
      <c r="AI192" s="55">
        <v>12.75</v>
      </c>
      <c r="AJ192" s="24"/>
      <c r="AK192" s="55">
        <v>5.9</v>
      </c>
      <c r="AL192" s="55">
        <v>12.75</v>
      </c>
      <c r="AR192" s="23"/>
      <c r="BA192" s="24"/>
      <c r="BB192" s="24"/>
    </row>
    <row r="193" spans="1:54" x14ac:dyDescent="0.15">
      <c r="A193" s="54">
        <v>5</v>
      </c>
      <c r="B193" s="55">
        <v>10.350000000000001</v>
      </c>
      <c r="C193" s="23"/>
      <c r="D193" s="54">
        <v>1</v>
      </c>
      <c r="E193" s="55">
        <v>10.350000000000001</v>
      </c>
      <c r="F193" s="23"/>
      <c r="G193" s="54">
        <v>1</v>
      </c>
      <c r="H193" s="55">
        <v>10.350000000000001</v>
      </c>
      <c r="I193" s="23"/>
      <c r="J193" s="54">
        <v>0</v>
      </c>
      <c r="K193" s="55">
        <v>10.350000000000001</v>
      </c>
      <c r="L193" s="23"/>
      <c r="M193" s="55">
        <v>6.7</v>
      </c>
      <c r="N193" s="55">
        <v>10.350000000000001</v>
      </c>
      <c r="O193" s="24"/>
      <c r="P193" s="56">
        <v>3.7</v>
      </c>
      <c r="Q193" s="55">
        <v>10.350000000000001</v>
      </c>
      <c r="R193" s="25"/>
      <c r="S193" s="55">
        <v>5.0999999999999996</v>
      </c>
      <c r="T193" s="55">
        <v>10.350000000000001</v>
      </c>
      <c r="U193" s="24"/>
      <c r="V193" s="55">
        <v>4.9000000000000004</v>
      </c>
      <c r="W193" s="55">
        <v>10.350000000000001</v>
      </c>
      <c r="X193" s="24"/>
      <c r="Y193" s="55">
        <v>9.1999999999999993</v>
      </c>
      <c r="Z193" s="55">
        <v>10.350000000000001</v>
      </c>
      <c r="AA193" s="24"/>
      <c r="AB193" s="55">
        <v>3.7</v>
      </c>
      <c r="AC193" s="55">
        <v>10.350000000000001</v>
      </c>
      <c r="AD193" s="24"/>
      <c r="AE193" s="55">
        <v>4.5</v>
      </c>
      <c r="AF193" s="55">
        <v>10.350000000000001</v>
      </c>
      <c r="AG193" s="24"/>
      <c r="AH193" s="55">
        <v>3.4</v>
      </c>
      <c r="AI193" s="55">
        <v>10.350000000000001</v>
      </c>
      <c r="AJ193" s="24"/>
      <c r="AK193" s="55">
        <v>4.9000000000000004</v>
      </c>
      <c r="AL193" s="55">
        <v>10.350000000000001</v>
      </c>
      <c r="AR193" s="23"/>
      <c r="BA193" s="24"/>
      <c r="BB193" s="24"/>
    </row>
    <row r="194" spans="1:54" x14ac:dyDescent="0.15">
      <c r="A194" s="54">
        <v>13</v>
      </c>
      <c r="B194" s="55">
        <v>10.8</v>
      </c>
      <c r="C194" s="23"/>
      <c r="D194" s="54">
        <v>1</v>
      </c>
      <c r="E194" s="55">
        <v>10.8</v>
      </c>
      <c r="F194" s="23"/>
      <c r="G194" s="54">
        <v>1</v>
      </c>
      <c r="H194" s="55">
        <v>10.8</v>
      </c>
      <c r="I194" s="23"/>
      <c r="J194" s="54">
        <v>0</v>
      </c>
      <c r="K194" s="55">
        <v>10.8</v>
      </c>
      <c r="L194" s="23"/>
      <c r="M194" s="55">
        <v>7.5</v>
      </c>
      <c r="N194" s="55">
        <v>10.8</v>
      </c>
      <c r="O194" s="24"/>
      <c r="P194" s="56">
        <v>3.5</v>
      </c>
      <c r="Q194" s="55">
        <v>10.8</v>
      </c>
      <c r="R194" s="25"/>
      <c r="S194" s="55">
        <v>3.5</v>
      </c>
      <c r="T194" s="55">
        <v>10.8</v>
      </c>
      <c r="U194" s="24"/>
      <c r="V194" s="55">
        <v>4.5</v>
      </c>
      <c r="W194" s="55">
        <v>10.8</v>
      </c>
      <c r="X194" s="24"/>
      <c r="Y194" s="55">
        <v>7.6</v>
      </c>
      <c r="Z194" s="55">
        <v>10.8</v>
      </c>
      <c r="AA194" s="24"/>
      <c r="AB194" s="55">
        <v>3.4</v>
      </c>
      <c r="AC194" s="55">
        <v>10.8</v>
      </c>
      <c r="AD194" s="24"/>
      <c r="AE194" s="55">
        <v>5.4</v>
      </c>
      <c r="AF194" s="55">
        <v>10.8</v>
      </c>
      <c r="AG194" s="24"/>
      <c r="AH194" s="55">
        <v>3.4</v>
      </c>
      <c r="AI194" s="55">
        <v>10.8</v>
      </c>
      <c r="AJ194" s="24"/>
      <c r="AK194" s="55">
        <v>4.5</v>
      </c>
      <c r="AL194" s="55">
        <v>10.8</v>
      </c>
      <c r="AR194" s="23"/>
      <c r="BA194" s="24"/>
      <c r="BB194" s="24"/>
    </row>
    <row r="195" spans="1:54" x14ac:dyDescent="0.15">
      <c r="A195" s="54">
        <v>8</v>
      </c>
      <c r="B195" s="55">
        <v>10.050000000000001</v>
      </c>
      <c r="C195" s="23"/>
      <c r="D195" s="54">
        <v>0</v>
      </c>
      <c r="E195" s="55">
        <v>10.050000000000001</v>
      </c>
      <c r="F195" s="23"/>
      <c r="G195" s="54">
        <v>1</v>
      </c>
      <c r="H195" s="55">
        <v>10.050000000000001</v>
      </c>
      <c r="I195" s="23"/>
      <c r="J195" s="54">
        <v>0</v>
      </c>
      <c r="K195" s="55">
        <v>10.050000000000001</v>
      </c>
      <c r="L195" s="23"/>
      <c r="M195" s="55">
        <v>6.4</v>
      </c>
      <c r="N195" s="55">
        <v>10.050000000000001</v>
      </c>
      <c r="O195" s="24"/>
      <c r="P195" s="56">
        <v>4.5</v>
      </c>
      <c r="Q195" s="55">
        <v>10.050000000000001</v>
      </c>
      <c r="R195" s="25"/>
      <c r="S195" s="55">
        <v>4</v>
      </c>
      <c r="T195" s="55">
        <v>10.050000000000001</v>
      </c>
      <c r="U195" s="24"/>
      <c r="V195" s="55">
        <v>5.7</v>
      </c>
      <c r="W195" s="55">
        <v>10.050000000000001</v>
      </c>
      <c r="X195" s="24"/>
      <c r="Y195" s="55">
        <v>8.4</v>
      </c>
      <c r="Z195" s="55">
        <v>10.050000000000001</v>
      </c>
      <c r="AA195" s="24"/>
      <c r="AB195" s="55">
        <v>4</v>
      </c>
      <c r="AC195" s="55">
        <v>10.050000000000001</v>
      </c>
      <c r="AD195" s="24"/>
      <c r="AE195" s="55">
        <v>5.8</v>
      </c>
      <c r="AF195" s="55">
        <v>10.050000000000001</v>
      </c>
      <c r="AG195" s="24"/>
      <c r="AH195" s="55">
        <v>4.4000000000000004</v>
      </c>
      <c r="AI195" s="55">
        <v>10.050000000000001</v>
      </c>
      <c r="AJ195" s="24"/>
      <c r="AK195" s="55">
        <v>5.8</v>
      </c>
      <c r="AL195" s="55">
        <v>10.050000000000001</v>
      </c>
      <c r="AR195" s="23"/>
      <c r="BA195" s="24"/>
      <c r="BB195" s="24"/>
    </row>
    <row r="196" spans="1:54" x14ac:dyDescent="0.15">
      <c r="A196" s="54">
        <v>11</v>
      </c>
      <c r="B196" s="55">
        <v>10.649999999999999</v>
      </c>
      <c r="C196" s="23"/>
      <c r="D196" s="54">
        <v>0</v>
      </c>
      <c r="E196" s="55">
        <v>10.649999999999999</v>
      </c>
      <c r="F196" s="23"/>
      <c r="G196" s="54">
        <v>0</v>
      </c>
      <c r="H196" s="55">
        <v>10.649999999999999</v>
      </c>
      <c r="I196" s="23"/>
      <c r="J196" s="54">
        <v>1</v>
      </c>
      <c r="K196" s="55">
        <v>10.649999999999999</v>
      </c>
      <c r="L196" s="23"/>
      <c r="M196" s="55">
        <v>8.6999999999999993</v>
      </c>
      <c r="N196" s="55">
        <v>10.649999999999999</v>
      </c>
      <c r="O196" s="24"/>
      <c r="P196" s="56">
        <v>3.7</v>
      </c>
      <c r="Q196" s="55">
        <v>10.649999999999999</v>
      </c>
      <c r="R196" s="25"/>
      <c r="S196" s="55">
        <v>4.2</v>
      </c>
      <c r="T196" s="55">
        <v>10.649999999999999</v>
      </c>
      <c r="U196" s="24"/>
      <c r="V196" s="55">
        <v>4.8</v>
      </c>
      <c r="W196" s="55">
        <v>10.649999999999999</v>
      </c>
      <c r="X196" s="24"/>
      <c r="Y196" s="55">
        <v>3.8</v>
      </c>
      <c r="Z196" s="55">
        <v>10.649999999999999</v>
      </c>
      <c r="AA196" s="24"/>
      <c r="AB196" s="55">
        <v>5.5</v>
      </c>
      <c r="AC196" s="55">
        <v>10.649999999999999</v>
      </c>
      <c r="AD196" s="24"/>
      <c r="AE196" s="55">
        <v>3.5</v>
      </c>
      <c r="AF196" s="55">
        <v>10.649999999999999</v>
      </c>
      <c r="AG196" s="24"/>
      <c r="AH196" s="55">
        <v>4.2</v>
      </c>
      <c r="AI196" s="55">
        <v>10.649999999999999</v>
      </c>
      <c r="AJ196" s="24"/>
      <c r="AK196" s="55">
        <v>5.6</v>
      </c>
      <c r="AL196" s="55">
        <v>10.649999999999999</v>
      </c>
      <c r="AR196" s="23"/>
      <c r="BA196" s="24"/>
      <c r="BB196" s="24"/>
    </row>
    <row r="197" spans="1:54" x14ac:dyDescent="0.15">
      <c r="A197" s="54">
        <v>13</v>
      </c>
      <c r="B197" s="55">
        <v>13.200000000000001</v>
      </c>
      <c r="C197" s="23"/>
      <c r="D197" s="54">
        <v>0</v>
      </c>
      <c r="E197" s="55">
        <v>13.200000000000001</v>
      </c>
      <c r="F197" s="23"/>
      <c r="G197" s="54">
        <v>1</v>
      </c>
      <c r="H197" s="55">
        <v>13.200000000000001</v>
      </c>
      <c r="I197" s="23"/>
      <c r="J197" s="54">
        <v>0</v>
      </c>
      <c r="K197" s="55">
        <v>13.200000000000001</v>
      </c>
      <c r="L197" s="23"/>
      <c r="M197" s="55">
        <v>9.1</v>
      </c>
      <c r="N197" s="55">
        <v>13.200000000000001</v>
      </c>
      <c r="O197" s="24"/>
      <c r="P197" s="56">
        <v>6</v>
      </c>
      <c r="Q197" s="55">
        <v>13.200000000000001</v>
      </c>
      <c r="R197" s="25"/>
      <c r="S197" s="55">
        <v>5.3</v>
      </c>
      <c r="T197" s="55">
        <v>13.200000000000001</v>
      </c>
      <c r="U197" s="24"/>
      <c r="V197" s="55">
        <v>7.1</v>
      </c>
      <c r="W197" s="55">
        <v>13.200000000000001</v>
      </c>
      <c r="X197" s="24"/>
      <c r="Y197" s="55">
        <v>8.4</v>
      </c>
      <c r="Z197" s="55">
        <v>13.200000000000001</v>
      </c>
      <c r="AA197" s="24"/>
      <c r="AB197" s="55">
        <v>4.5</v>
      </c>
      <c r="AC197" s="55">
        <v>13.200000000000001</v>
      </c>
      <c r="AD197" s="24"/>
      <c r="AE197" s="55">
        <v>6.1</v>
      </c>
      <c r="AF197" s="55">
        <v>13.200000000000001</v>
      </c>
      <c r="AG197" s="24"/>
      <c r="AH197" s="55">
        <v>4.4000000000000004</v>
      </c>
      <c r="AI197" s="55">
        <v>13.200000000000001</v>
      </c>
      <c r="AJ197" s="24"/>
      <c r="AK197" s="55">
        <v>6</v>
      </c>
      <c r="AL197" s="55">
        <v>13.200000000000001</v>
      </c>
      <c r="AR197" s="23"/>
      <c r="BA197" s="24"/>
      <c r="BB197" s="24"/>
    </row>
    <row r="198" spans="1:54" x14ac:dyDescent="0.15">
      <c r="A198" s="54">
        <v>9</v>
      </c>
      <c r="B198" s="55">
        <v>10.649999999999999</v>
      </c>
      <c r="C198" s="23"/>
      <c r="D198" s="54">
        <v>1</v>
      </c>
      <c r="E198" s="55">
        <v>10.649999999999999</v>
      </c>
      <c r="F198" s="23"/>
      <c r="G198" s="54">
        <v>0</v>
      </c>
      <c r="H198" s="55">
        <v>10.649999999999999</v>
      </c>
      <c r="I198" s="23"/>
      <c r="J198" s="54">
        <v>0</v>
      </c>
      <c r="K198" s="55">
        <v>10.649999999999999</v>
      </c>
      <c r="L198" s="23"/>
      <c r="M198" s="55">
        <v>8</v>
      </c>
      <c r="N198" s="55">
        <v>10.649999999999999</v>
      </c>
      <c r="O198" s="24"/>
      <c r="P198" s="56">
        <v>2.5</v>
      </c>
      <c r="Q198" s="55">
        <v>10.649999999999999</v>
      </c>
      <c r="R198" s="25"/>
      <c r="S198" s="55">
        <v>3.4</v>
      </c>
      <c r="T198" s="55">
        <v>10.649999999999999</v>
      </c>
      <c r="U198" s="24"/>
      <c r="V198" s="55">
        <v>3</v>
      </c>
      <c r="W198" s="55">
        <v>10.649999999999999</v>
      </c>
      <c r="X198" s="24"/>
      <c r="Y198" s="55">
        <v>5.2</v>
      </c>
      <c r="Z198" s="55">
        <v>10.649999999999999</v>
      </c>
      <c r="AA198" s="24"/>
      <c r="AB198" s="55">
        <v>4.5999999999999996</v>
      </c>
      <c r="AC198" s="55">
        <v>10.649999999999999</v>
      </c>
      <c r="AD198" s="24"/>
      <c r="AE198" s="55">
        <v>4.2</v>
      </c>
      <c r="AF198" s="55">
        <v>10.649999999999999</v>
      </c>
      <c r="AG198" s="24"/>
      <c r="AH198" s="55">
        <v>4.7</v>
      </c>
      <c r="AI198" s="55">
        <v>10.649999999999999</v>
      </c>
      <c r="AJ198" s="24"/>
      <c r="AK198" s="55">
        <v>6.9</v>
      </c>
      <c r="AL198" s="55">
        <v>10.649999999999999</v>
      </c>
      <c r="AR198" s="23"/>
      <c r="BA198" s="24"/>
      <c r="BB198" s="24"/>
    </row>
    <row r="199" spans="1:54" x14ac:dyDescent="0.15">
      <c r="A199" s="54">
        <v>9</v>
      </c>
      <c r="B199" s="55">
        <v>11.55</v>
      </c>
      <c r="C199" s="23"/>
      <c r="D199" s="54">
        <v>0</v>
      </c>
      <c r="E199" s="55">
        <v>11.55</v>
      </c>
      <c r="F199" s="23"/>
      <c r="G199" s="54">
        <v>1</v>
      </c>
      <c r="H199" s="55">
        <v>11.55</v>
      </c>
      <c r="I199" s="23"/>
      <c r="J199" s="54">
        <v>0</v>
      </c>
      <c r="K199" s="55">
        <v>11.55</v>
      </c>
      <c r="L199" s="23"/>
      <c r="M199" s="55">
        <v>6.2</v>
      </c>
      <c r="N199" s="55">
        <v>11.55</v>
      </c>
      <c r="O199" s="24"/>
      <c r="P199" s="56">
        <v>4.8</v>
      </c>
      <c r="Q199" s="55">
        <v>11.55</v>
      </c>
      <c r="R199" s="25"/>
      <c r="S199" s="55">
        <v>4.5999999999999996</v>
      </c>
      <c r="T199" s="55">
        <v>11.55</v>
      </c>
      <c r="U199" s="24"/>
      <c r="V199" s="55">
        <v>5.0999999999999996</v>
      </c>
      <c r="W199" s="55">
        <v>11.55</v>
      </c>
      <c r="X199" s="24"/>
      <c r="Y199" s="55">
        <v>6.9</v>
      </c>
      <c r="Z199" s="55">
        <v>11.55</v>
      </c>
      <c r="AA199" s="24"/>
      <c r="AB199" s="55">
        <v>4.3</v>
      </c>
      <c r="AC199" s="55">
        <v>11.55</v>
      </c>
      <c r="AD199" s="24"/>
      <c r="AE199" s="55">
        <v>6.3</v>
      </c>
      <c r="AF199" s="55">
        <v>11.55</v>
      </c>
      <c r="AG199" s="24"/>
      <c r="AH199" s="55">
        <v>3.7</v>
      </c>
      <c r="AI199" s="55">
        <v>11.55</v>
      </c>
      <c r="AJ199" s="24"/>
      <c r="AK199" s="55">
        <v>4.8</v>
      </c>
      <c r="AL199" s="55">
        <v>11.55</v>
      </c>
      <c r="AR199" s="23"/>
      <c r="BA199" s="24"/>
      <c r="BB199" s="24"/>
    </row>
    <row r="200" spans="1:54" x14ac:dyDescent="0.15">
      <c r="A200" s="54">
        <v>11</v>
      </c>
      <c r="B200" s="55">
        <v>12</v>
      </c>
      <c r="C200" s="23"/>
      <c r="D200" s="54">
        <v>0</v>
      </c>
      <c r="E200" s="55">
        <v>12</v>
      </c>
      <c r="F200" s="23"/>
      <c r="G200" s="54">
        <v>0</v>
      </c>
      <c r="H200" s="55">
        <v>12</v>
      </c>
      <c r="I200" s="23"/>
      <c r="J200" s="54">
        <v>1</v>
      </c>
      <c r="K200" s="55">
        <v>12</v>
      </c>
      <c r="L200" s="23"/>
      <c r="M200" s="55">
        <v>9</v>
      </c>
      <c r="N200" s="55">
        <v>12</v>
      </c>
      <c r="O200" s="24"/>
      <c r="P200" s="56">
        <v>5.6</v>
      </c>
      <c r="Q200" s="55">
        <v>12</v>
      </c>
      <c r="R200" s="25"/>
      <c r="S200" s="55">
        <v>3</v>
      </c>
      <c r="T200" s="55">
        <v>12</v>
      </c>
      <c r="U200" s="24"/>
      <c r="V200" s="55">
        <v>5</v>
      </c>
      <c r="W200" s="55">
        <v>12</v>
      </c>
      <c r="X200" s="24"/>
      <c r="Y200" s="55">
        <v>6</v>
      </c>
      <c r="Z200" s="55">
        <v>12</v>
      </c>
      <c r="AA200" s="24"/>
      <c r="AB200" s="55">
        <v>3.3</v>
      </c>
      <c r="AC200" s="55">
        <v>12</v>
      </c>
      <c r="AD200" s="24"/>
      <c r="AE200" s="55">
        <v>3.9</v>
      </c>
      <c r="AF200" s="55">
        <v>12</v>
      </c>
      <c r="AG200" s="24"/>
      <c r="AH200" s="55">
        <v>3.1</v>
      </c>
      <c r="AI200" s="55">
        <v>12</v>
      </c>
      <c r="AJ200" s="24"/>
      <c r="AK200" s="55">
        <v>4.2</v>
      </c>
      <c r="AL200" s="55">
        <v>12</v>
      </c>
      <c r="AR200" s="23"/>
      <c r="BA200" s="24"/>
      <c r="BB200" s="24"/>
    </row>
    <row r="201" spans="1:54" x14ac:dyDescent="0.15">
      <c r="A201" s="54">
        <v>14</v>
      </c>
      <c r="B201" s="55">
        <v>11.399999999999999</v>
      </c>
      <c r="C201" s="23"/>
      <c r="D201" s="54">
        <v>1</v>
      </c>
      <c r="E201" s="55">
        <v>11.399999999999999</v>
      </c>
      <c r="F201" s="23"/>
      <c r="G201" s="54">
        <v>1</v>
      </c>
      <c r="H201" s="55">
        <v>11.399999999999999</v>
      </c>
      <c r="I201" s="23"/>
      <c r="J201" s="54">
        <v>1</v>
      </c>
      <c r="K201" s="55">
        <v>11.399999999999999</v>
      </c>
      <c r="L201" s="23"/>
      <c r="M201" s="55">
        <v>7.7</v>
      </c>
      <c r="N201" s="55">
        <v>11.399999999999999</v>
      </c>
      <c r="O201" s="24"/>
      <c r="P201" s="56">
        <v>4.7</v>
      </c>
      <c r="Q201" s="55">
        <v>11.399999999999999</v>
      </c>
      <c r="R201" s="25"/>
      <c r="S201" s="55">
        <v>5.2</v>
      </c>
      <c r="T201" s="55">
        <v>11.399999999999999</v>
      </c>
      <c r="U201" s="24"/>
      <c r="V201" s="55">
        <v>7</v>
      </c>
      <c r="W201" s="55">
        <v>11.399999999999999</v>
      </c>
      <c r="X201" s="24"/>
      <c r="Y201" s="55">
        <v>7.7</v>
      </c>
      <c r="Z201" s="55">
        <v>11.399999999999999</v>
      </c>
      <c r="AA201" s="24"/>
      <c r="AB201" s="55">
        <v>4</v>
      </c>
      <c r="AC201" s="55">
        <v>11.399999999999999</v>
      </c>
      <c r="AD201" s="24"/>
      <c r="AE201" s="55">
        <v>4.7</v>
      </c>
      <c r="AF201" s="55">
        <v>11.399999999999999</v>
      </c>
      <c r="AG201" s="24"/>
      <c r="AH201" s="55">
        <v>3.7</v>
      </c>
      <c r="AI201" s="55">
        <v>11.399999999999999</v>
      </c>
      <c r="AJ201" s="24"/>
      <c r="AK201" s="55">
        <v>4.7</v>
      </c>
      <c r="AL201" s="55">
        <v>11.399999999999999</v>
      </c>
      <c r="AR201" s="23"/>
      <c r="BA201" s="24"/>
      <c r="BB201" s="24"/>
    </row>
    <row r="202" spans="1:54" x14ac:dyDescent="0.15">
      <c r="A202" s="54">
        <v>13</v>
      </c>
      <c r="B202" s="55">
        <v>11.850000000000001</v>
      </c>
      <c r="C202" s="23"/>
      <c r="D202" s="54">
        <v>0</v>
      </c>
      <c r="E202" s="55">
        <v>11.850000000000001</v>
      </c>
      <c r="F202" s="23"/>
      <c r="G202" s="54">
        <v>1</v>
      </c>
      <c r="H202" s="55">
        <v>11.850000000000001</v>
      </c>
      <c r="I202" s="23"/>
      <c r="J202" s="54">
        <v>0</v>
      </c>
      <c r="K202" s="55">
        <v>11.850000000000001</v>
      </c>
      <c r="L202" s="23"/>
      <c r="M202" s="55">
        <v>6.5</v>
      </c>
      <c r="N202" s="55">
        <v>11.850000000000001</v>
      </c>
      <c r="O202" s="24"/>
      <c r="P202" s="56">
        <v>5.8</v>
      </c>
      <c r="Q202" s="55">
        <v>11.850000000000001</v>
      </c>
      <c r="R202" s="25"/>
      <c r="S202" s="55">
        <v>6.5</v>
      </c>
      <c r="T202" s="55">
        <v>11.850000000000001</v>
      </c>
      <c r="U202" s="24"/>
      <c r="V202" s="55">
        <v>6</v>
      </c>
      <c r="W202" s="55">
        <v>11.850000000000001</v>
      </c>
      <c r="X202" s="24"/>
      <c r="Y202" s="55">
        <v>8.6999999999999993</v>
      </c>
      <c r="Z202" s="55">
        <v>11.850000000000001</v>
      </c>
      <c r="AA202" s="24"/>
      <c r="AB202" s="55">
        <v>4.5999999999999996</v>
      </c>
      <c r="AC202" s="55">
        <v>11.850000000000001</v>
      </c>
      <c r="AD202" s="24"/>
      <c r="AE202" s="55">
        <v>5.6</v>
      </c>
      <c r="AF202" s="55">
        <v>11.850000000000001</v>
      </c>
      <c r="AG202" s="24"/>
      <c r="AH202" s="55">
        <v>4.5999999999999996</v>
      </c>
      <c r="AI202" s="55">
        <v>11.850000000000001</v>
      </c>
      <c r="AJ202" s="24"/>
      <c r="AK202" s="55">
        <v>6.6</v>
      </c>
      <c r="AL202" s="55">
        <v>11.850000000000001</v>
      </c>
      <c r="AR202" s="23"/>
      <c r="BA202" s="24"/>
      <c r="BB202" s="24"/>
    </row>
    <row r="203" spans="1:54" x14ac:dyDescent="0.15">
      <c r="A203" s="54">
        <v>7</v>
      </c>
      <c r="B203" s="55">
        <v>9.75</v>
      </c>
      <c r="C203" s="23"/>
      <c r="D203" s="54">
        <v>1</v>
      </c>
      <c r="E203" s="55">
        <v>9.75</v>
      </c>
      <c r="F203" s="23"/>
      <c r="G203" s="54">
        <v>1</v>
      </c>
      <c r="H203" s="55">
        <v>9.75</v>
      </c>
      <c r="I203" s="23"/>
      <c r="J203" s="54">
        <v>0</v>
      </c>
      <c r="K203" s="55">
        <v>9.75</v>
      </c>
      <c r="L203" s="23"/>
      <c r="M203" s="55">
        <v>7.1</v>
      </c>
      <c r="N203" s="55">
        <v>9.75</v>
      </c>
      <c r="O203" s="24"/>
      <c r="P203" s="56">
        <v>4.2</v>
      </c>
      <c r="Q203" s="55">
        <v>9.75</v>
      </c>
      <c r="R203" s="25"/>
      <c r="S203" s="55">
        <v>2.1</v>
      </c>
      <c r="T203" s="55">
        <v>9.75</v>
      </c>
      <c r="U203" s="24"/>
      <c r="V203" s="55">
        <v>4.5</v>
      </c>
      <c r="W203" s="55">
        <v>9.75</v>
      </c>
      <c r="X203" s="24"/>
      <c r="Y203" s="55">
        <v>9.9</v>
      </c>
      <c r="Z203" s="55">
        <v>9.75</v>
      </c>
      <c r="AA203" s="24"/>
      <c r="AB203" s="55">
        <v>2</v>
      </c>
      <c r="AC203" s="55">
        <v>9.75</v>
      </c>
      <c r="AD203" s="24"/>
      <c r="AE203" s="55">
        <v>4</v>
      </c>
      <c r="AF203" s="55">
        <v>9.75</v>
      </c>
      <c r="AG203" s="24"/>
      <c r="AH203" s="55">
        <v>2.4</v>
      </c>
      <c r="AI203" s="55">
        <v>9.75</v>
      </c>
      <c r="AJ203" s="24"/>
      <c r="AK203" s="55">
        <v>2.6</v>
      </c>
      <c r="AL203" s="55">
        <v>9.75</v>
      </c>
      <c r="AR203" s="23"/>
      <c r="BA203" s="24"/>
      <c r="BB203" s="24"/>
    </row>
    <row r="204" spans="1:54" x14ac:dyDescent="0.15">
      <c r="A204" s="54">
        <v>2</v>
      </c>
      <c r="B204" s="55">
        <v>10.649999999999999</v>
      </c>
      <c r="C204" s="23"/>
      <c r="D204" s="54">
        <v>1</v>
      </c>
      <c r="E204" s="55">
        <v>10.649999999999999</v>
      </c>
      <c r="F204" s="23"/>
      <c r="G204" s="54">
        <v>0</v>
      </c>
      <c r="H204" s="55">
        <v>10.649999999999999</v>
      </c>
      <c r="I204" s="23"/>
      <c r="J204" s="54">
        <v>0</v>
      </c>
      <c r="K204" s="55">
        <v>10.649999999999999</v>
      </c>
      <c r="L204" s="23"/>
      <c r="M204" s="55">
        <v>6.7</v>
      </c>
      <c r="N204" s="55">
        <v>10.649999999999999</v>
      </c>
      <c r="O204" s="24"/>
      <c r="P204" s="56">
        <v>3.2</v>
      </c>
      <c r="Q204" s="55">
        <v>10.649999999999999</v>
      </c>
      <c r="R204" s="25"/>
      <c r="S204" s="55">
        <v>2.2999999999999998</v>
      </c>
      <c r="T204" s="55">
        <v>10.649999999999999</v>
      </c>
      <c r="U204" s="24"/>
      <c r="V204" s="55">
        <v>4.5</v>
      </c>
      <c r="W204" s="55">
        <v>10.649999999999999</v>
      </c>
      <c r="X204" s="24"/>
      <c r="Y204" s="55">
        <v>5</v>
      </c>
      <c r="Z204" s="55">
        <v>10.649999999999999</v>
      </c>
      <c r="AA204" s="24"/>
      <c r="AB204" s="55">
        <v>3.8</v>
      </c>
      <c r="AC204" s="55">
        <v>10.649999999999999</v>
      </c>
      <c r="AD204" s="24"/>
      <c r="AE204" s="55">
        <v>2.6</v>
      </c>
      <c r="AF204" s="55">
        <v>10.649999999999999</v>
      </c>
      <c r="AG204" s="24"/>
      <c r="AH204" s="55">
        <v>3.1</v>
      </c>
      <c r="AI204" s="55">
        <v>10.649999999999999</v>
      </c>
      <c r="AJ204" s="24"/>
      <c r="AK204" s="55">
        <v>5.5</v>
      </c>
      <c r="AL204" s="55">
        <v>10.649999999999999</v>
      </c>
      <c r="AR204" s="23"/>
      <c r="BA204" s="24"/>
      <c r="BB204" s="24"/>
    </row>
    <row r="205" spans="1:54" x14ac:dyDescent="0.15">
      <c r="A205" s="54">
        <v>9</v>
      </c>
      <c r="B205" s="55">
        <v>12</v>
      </c>
      <c r="C205" s="23"/>
      <c r="D205" s="54">
        <v>0</v>
      </c>
      <c r="E205" s="55">
        <v>12</v>
      </c>
      <c r="F205" s="23"/>
      <c r="G205" s="54">
        <v>1</v>
      </c>
      <c r="H205" s="55">
        <v>12</v>
      </c>
      <c r="I205" s="23"/>
      <c r="J205" s="54">
        <v>0</v>
      </c>
      <c r="K205" s="55">
        <v>12</v>
      </c>
      <c r="L205" s="23"/>
      <c r="M205" s="55">
        <v>6.4</v>
      </c>
      <c r="N205" s="55">
        <v>12</v>
      </c>
      <c r="O205" s="24"/>
      <c r="P205" s="56">
        <v>5.0999999999999996</v>
      </c>
      <c r="Q205" s="55">
        <v>12</v>
      </c>
      <c r="R205" s="25"/>
      <c r="S205" s="55">
        <v>3.9</v>
      </c>
      <c r="T205" s="55">
        <v>12</v>
      </c>
      <c r="U205" s="24"/>
      <c r="V205" s="55">
        <v>5.3</v>
      </c>
      <c r="W205" s="55">
        <v>12</v>
      </c>
      <c r="X205" s="24"/>
      <c r="Y205" s="55">
        <v>7.1</v>
      </c>
      <c r="Z205" s="55">
        <v>12</v>
      </c>
      <c r="AA205" s="24"/>
      <c r="AB205" s="55">
        <v>4.7</v>
      </c>
      <c r="AC205" s="55">
        <v>12</v>
      </c>
      <c r="AD205" s="24"/>
      <c r="AE205" s="55">
        <v>6.6</v>
      </c>
      <c r="AF205" s="55">
        <v>12</v>
      </c>
      <c r="AG205" s="24"/>
      <c r="AH205" s="55">
        <v>3.9</v>
      </c>
      <c r="AI205" s="55">
        <v>12</v>
      </c>
      <c r="AJ205" s="24"/>
      <c r="AK205" s="55">
        <v>5.3</v>
      </c>
      <c r="AL205" s="55">
        <v>12</v>
      </c>
      <c r="AR205" s="23"/>
      <c r="BA205" s="24"/>
      <c r="BB205" s="24"/>
    </row>
    <row r="206" spans="1:54" x14ac:dyDescent="0.15">
      <c r="A206" s="54">
        <v>12</v>
      </c>
      <c r="B206" s="55">
        <v>11.399999999999999</v>
      </c>
      <c r="C206" s="23"/>
      <c r="D206" s="54">
        <v>1</v>
      </c>
      <c r="E206" s="55">
        <v>11.399999999999999</v>
      </c>
      <c r="F206" s="23"/>
      <c r="G206" s="54">
        <v>1</v>
      </c>
      <c r="H206" s="55">
        <v>11.399999999999999</v>
      </c>
      <c r="I206" s="23"/>
      <c r="J206" s="54">
        <v>0</v>
      </c>
      <c r="K206" s="55">
        <v>11.399999999999999</v>
      </c>
      <c r="L206" s="23"/>
      <c r="M206" s="55">
        <v>8.1999999999999993</v>
      </c>
      <c r="N206" s="55">
        <v>11.399999999999999</v>
      </c>
      <c r="O206" s="24"/>
      <c r="P206" s="56">
        <v>3.6</v>
      </c>
      <c r="Q206" s="55">
        <v>11.399999999999999</v>
      </c>
      <c r="R206" s="25"/>
      <c r="S206" s="55">
        <v>5.8</v>
      </c>
      <c r="T206" s="55">
        <v>11.399999999999999</v>
      </c>
      <c r="U206" s="24"/>
      <c r="V206" s="55">
        <v>5</v>
      </c>
      <c r="W206" s="55">
        <v>11.399999999999999</v>
      </c>
      <c r="X206" s="24"/>
      <c r="Y206" s="55">
        <v>9</v>
      </c>
      <c r="Z206" s="55">
        <v>11.399999999999999</v>
      </c>
      <c r="AA206" s="24"/>
      <c r="AB206" s="55">
        <v>4.7</v>
      </c>
      <c r="AC206" s="55">
        <v>11.399999999999999</v>
      </c>
      <c r="AD206" s="24"/>
      <c r="AE206" s="55">
        <v>6.9</v>
      </c>
      <c r="AF206" s="55">
        <v>11.399999999999999</v>
      </c>
      <c r="AG206" s="24"/>
      <c r="AH206" s="55">
        <v>4.5</v>
      </c>
      <c r="AI206" s="55">
        <v>11.399999999999999</v>
      </c>
      <c r="AJ206" s="24"/>
      <c r="AK206" s="55">
        <v>6.2</v>
      </c>
      <c r="AL206" s="55">
        <v>11.399999999999999</v>
      </c>
      <c r="AR206" s="23"/>
      <c r="BA206" s="24"/>
      <c r="BB206" s="24"/>
    </row>
    <row r="207" spans="1:54" x14ac:dyDescent="0.15">
      <c r="A207" s="54">
        <v>5</v>
      </c>
      <c r="B207" s="55">
        <v>11.55</v>
      </c>
      <c r="C207" s="23"/>
      <c r="D207" s="54">
        <v>0</v>
      </c>
      <c r="E207" s="55">
        <v>11.55</v>
      </c>
      <c r="F207" s="23"/>
      <c r="G207" s="54">
        <v>1</v>
      </c>
      <c r="H207" s="55">
        <v>11.55</v>
      </c>
      <c r="I207" s="23"/>
      <c r="J207" s="54">
        <v>0</v>
      </c>
      <c r="K207" s="55">
        <v>11.55</v>
      </c>
      <c r="L207" s="23"/>
      <c r="M207" s="55">
        <v>5.9</v>
      </c>
      <c r="N207" s="55">
        <v>11.55</v>
      </c>
      <c r="O207" s="24"/>
      <c r="P207" s="56">
        <v>5.6</v>
      </c>
      <c r="Q207" s="55">
        <v>11.55</v>
      </c>
      <c r="R207" s="25"/>
      <c r="S207" s="55">
        <v>5.8</v>
      </c>
      <c r="T207" s="55">
        <v>11.55</v>
      </c>
      <c r="U207" s="24"/>
      <c r="V207" s="55">
        <v>5.5</v>
      </c>
      <c r="W207" s="55">
        <v>11.55</v>
      </c>
      <c r="X207" s="24"/>
      <c r="Y207" s="55">
        <v>8.4</v>
      </c>
      <c r="Z207" s="55">
        <v>11.55</v>
      </c>
      <c r="AA207" s="24"/>
      <c r="AB207" s="55">
        <v>5.2</v>
      </c>
      <c r="AC207" s="55">
        <v>11.55</v>
      </c>
      <c r="AD207" s="24"/>
      <c r="AE207" s="55">
        <v>5.8</v>
      </c>
      <c r="AF207" s="55">
        <v>11.55</v>
      </c>
      <c r="AG207" s="24"/>
      <c r="AH207" s="55">
        <v>4.8</v>
      </c>
      <c r="AI207" s="55">
        <v>11.55</v>
      </c>
      <c r="AJ207" s="24"/>
      <c r="AK207" s="55">
        <v>5.9</v>
      </c>
      <c r="AL207" s="55">
        <v>11.55</v>
      </c>
      <c r="AR207" s="23"/>
      <c r="BA207" s="24"/>
      <c r="BB207" s="24"/>
    </row>
    <row r="208" spans="1:54" x14ac:dyDescent="0.15">
      <c r="A208" s="54">
        <v>8</v>
      </c>
      <c r="B208" s="55">
        <v>12.899999999999999</v>
      </c>
      <c r="C208" s="23"/>
      <c r="D208" s="54">
        <v>1</v>
      </c>
      <c r="E208" s="55">
        <v>12.899999999999999</v>
      </c>
      <c r="F208" s="23"/>
      <c r="G208" s="54">
        <v>1</v>
      </c>
      <c r="H208" s="55">
        <v>12.899999999999999</v>
      </c>
      <c r="I208" s="23"/>
      <c r="J208" s="54">
        <v>0</v>
      </c>
      <c r="K208" s="55">
        <v>12.899999999999999</v>
      </c>
      <c r="L208" s="23"/>
      <c r="M208" s="55">
        <v>5.9</v>
      </c>
      <c r="N208" s="55">
        <v>12.899999999999999</v>
      </c>
      <c r="O208" s="24"/>
      <c r="P208" s="56">
        <v>5.5</v>
      </c>
      <c r="Q208" s="55">
        <v>12.899999999999999</v>
      </c>
      <c r="R208" s="25"/>
      <c r="S208" s="55">
        <v>3.3</v>
      </c>
      <c r="T208" s="55">
        <v>12.899999999999999</v>
      </c>
      <c r="U208" s="24"/>
      <c r="V208" s="55">
        <v>6.2</v>
      </c>
      <c r="W208" s="55">
        <v>12.899999999999999</v>
      </c>
      <c r="X208" s="24"/>
      <c r="Y208" s="55">
        <v>8.4</v>
      </c>
      <c r="Z208" s="55">
        <v>12.899999999999999</v>
      </c>
      <c r="AA208" s="24"/>
      <c r="AB208" s="55">
        <v>6</v>
      </c>
      <c r="AC208" s="55">
        <v>12.899999999999999</v>
      </c>
      <c r="AD208" s="24"/>
      <c r="AE208" s="55">
        <v>7.5</v>
      </c>
      <c r="AF208" s="55">
        <v>12.899999999999999</v>
      </c>
      <c r="AG208" s="24"/>
      <c r="AH208" s="55">
        <v>5.4</v>
      </c>
      <c r="AI208" s="55">
        <v>12.899999999999999</v>
      </c>
      <c r="AJ208" s="24"/>
      <c r="AK208" s="55">
        <v>6</v>
      </c>
      <c r="AL208" s="55">
        <v>12.899999999999999</v>
      </c>
      <c r="AR208" s="23"/>
      <c r="BA208" s="24"/>
      <c r="BB208" s="24"/>
    </row>
    <row r="209" spans="1:54" x14ac:dyDescent="0.15">
      <c r="A209" s="54">
        <v>3</v>
      </c>
      <c r="B209" s="55">
        <v>9</v>
      </c>
      <c r="C209" s="23"/>
      <c r="D209" s="54">
        <v>1</v>
      </c>
      <c r="E209" s="55">
        <v>9</v>
      </c>
      <c r="F209" s="23"/>
      <c r="G209" s="54">
        <v>1</v>
      </c>
      <c r="H209" s="55">
        <v>9</v>
      </c>
      <c r="I209" s="23"/>
      <c r="J209" s="54">
        <v>0</v>
      </c>
      <c r="K209" s="55">
        <v>9</v>
      </c>
      <c r="L209" s="23"/>
      <c r="M209" s="55">
        <v>6.4</v>
      </c>
      <c r="N209" s="55">
        <v>9</v>
      </c>
      <c r="O209" s="24"/>
      <c r="P209" s="56">
        <v>3.3</v>
      </c>
      <c r="Q209" s="55">
        <v>9</v>
      </c>
      <c r="R209" s="25"/>
      <c r="S209" s="55">
        <v>5.3</v>
      </c>
      <c r="T209" s="55">
        <v>9</v>
      </c>
      <c r="U209" s="24"/>
      <c r="V209" s="55">
        <v>4.5</v>
      </c>
      <c r="W209" s="55">
        <v>9</v>
      </c>
      <c r="X209" s="24"/>
      <c r="Y209" s="55">
        <v>8.8000000000000007</v>
      </c>
      <c r="Z209" s="55">
        <v>9</v>
      </c>
      <c r="AA209" s="24"/>
      <c r="AB209" s="55">
        <v>3.6</v>
      </c>
      <c r="AC209" s="55">
        <v>9</v>
      </c>
      <c r="AD209" s="24"/>
      <c r="AE209" s="55">
        <v>4.0999999999999996</v>
      </c>
      <c r="AF209" s="55">
        <v>9</v>
      </c>
      <c r="AG209" s="24"/>
      <c r="AH209" s="55">
        <v>3</v>
      </c>
      <c r="AI209" s="55">
        <v>9</v>
      </c>
      <c r="AJ209" s="24"/>
      <c r="AK209" s="55">
        <v>4</v>
      </c>
      <c r="AL209" s="55">
        <v>9</v>
      </c>
      <c r="AR209" s="23"/>
      <c r="BA209" s="24"/>
      <c r="BB209" s="24"/>
    </row>
    <row r="210" spans="1:54" x14ac:dyDescent="0.15">
      <c r="A210" s="54">
        <v>9</v>
      </c>
      <c r="B210" s="55">
        <v>11.100000000000001</v>
      </c>
      <c r="C210" s="23"/>
      <c r="D210" s="54">
        <v>0</v>
      </c>
      <c r="E210" s="55">
        <v>11.100000000000001</v>
      </c>
      <c r="F210" s="23"/>
      <c r="G210" s="54">
        <v>1</v>
      </c>
      <c r="H210" s="55">
        <v>11.100000000000001</v>
      </c>
      <c r="I210" s="23"/>
      <c r="J210" s="54">
        <v>0</v>
      </c>
      <c r="K210" s="55">
        <v>11.100000000000001</v>
      </c>
      <c r="L210" s="23"/>
      <c r="M210" s="55">
        <v>6.7</v>
      </c>
      <c r="N210" s="55">
        <v>11.100000000000001</v>
      </c>
      <c r="O210" s="24"/>
      <c r="P210" s="56">
        <v>4</v>
      </c>
      <c r="Q210" s="55">
        <v>11.100000000000001</v>
      </c>
      <c r="R210" s="25"/>
      <c r="S210" s="55">
        <v>4.2</v>
      </c>
      <c r="T210" s="55">
        <v>11.100000000000001</v>
      </c>
      <c r="U210" s="24"/>
      <c r="V210" s="55">
        <v>6.8</v>
      </c>
      <c r="W210" s="55">
        <v>11.100000000000001</v>
      </c>
      <c r="X210" s="24"/>
      <c r="Y210" s="55">
        <v>8.4</v>
      </c>
      <c r="Z210" s="55">
        <v>11.100000000000001</v>
      </c>
      <c r="AA210" s="24"/>
      <c r="AB210" s="55">
        <v>3.8</v>
      </c>
      <c r="AC210" s="55">
        <v>11.100000000000001</v>
      </c>
      <c r="AD210" s="24"/>
      <c r="AE210" s="55">
        <v>4.3</v>
      </c>
      <c r="AF210" s="55">
        <v>11.100000000000001</v>
      </c>
      <c r="AG210" s="24"/>
      <c r="AH210" s="55">
        <v>3.5</v>
      </c>
      <c r="AI210" s="55">
        <v>11.100000000000001</v>
      </c>
      <c r="AJ210" s="24"/>
      <c r="AK210" s="55">
        <v>4.3</v>
      </c>
      <c r="AL210" s="55">
        <v>11.100000000000001</v>
      </c>
      <c r="AR210" s="23"/>
      <c r="BA210" s="24"/>
      <c r="BB210" s="24"/>
    </row>
    <row r="211" spans="1:54" x14ac:dyDescent="0.15">
      <c r="A211" s="54">
        <v>4</v>
      </c>
      <c r="B211" s="55">
        <v>9</v>
      </c>
      <c r="C211" s="23"/>
      <c r="D211" s="54">
        <v>0</v>
      </c>
      <c r="E211" s="55">
        <v>9</v>
      </c>
      <c r="F211" s="23"/>
      <c r="G211" s="54">
        <v>1</v>
      </c>
      <c r="H211" s="55">
        <v>9</v>
      </c>
      <c r="I211" s="23"/>
      <c r="J211" s="54">
        <v>0</v>
      </c>
      <c r="K211" s="55">
        <v>9</v>
      </c>
      <c r="L211" s="23"/>
      <c r="M211" s="55">
        <v>5</v>
      </c>
      <c r="N211" s="55">
        <v>9</v>
      </c>
      <c r="O211" s="24"/>
      <c r="P211" s="56">
        <v>3.6</v>
      </c>
      <c r="Q211" s="55">
        <v>9</v>
      </c>
      <c r="R211" s="25"/>
      <c r="S211" s="55">
        <v>3.5</v>
      </c>
      <c r="T211" s="55">
        <v>9</v>
      </c>
      <c r="U211" s="24"/>
      <c r="V211" s="55">
        <v>4.9000000000000004</v>
      </c>
      <c r="W211" s="55">
        <v>9</v>
      </c>
      <c r="X211" s="24"/>
      <c r="Y211" s="55">
        <v>8.1999999999999993</v>
      </c>
      <c r="Z211" s="55">
        <v>9</v>
      </c>
      <c r="AA211" s="24"/>
      <c r="AB211" s="55">
        <v>2.4</v>
      </c>
      <c r="AC211" s="55">
        <v>9</v>
      </c>
      <c r="AD211" s="24"/>
      <c r="AE211" s="55">
        <v>4.8</v>
      </c>
      <c r="AF211" s="55">
        <v>9</v>
      </c>
      <c r="AG211" s="24"/>
      <c r="AH211" s="55">
        <v>3.1</v>
      </c>
      <c r="AI211" s="55">
        <v>9</v>
      </c>
      <c r="AJ211" s="24"/>
      <c r="AK211" s="55">
        <v>3</v>
      </c>
      <c r="AL211" s="55">
        <v>9</v>
      </c>
      <c r="AR211" s="23"/>
      <c r="BA211" s="24"/>
      <c r="BB211" s="24"/>
    </row>
    <row r="212" spans="1:54" x14ac:dyDescent="0.15">
      <c r="A212" s="54">
        <v>5</v>
      </c>
      <c r="B212" s="55">
        <v>12.299999999999999</v>
      </c>
      <c r="C212" s="23"/>
      <c r="D212" s="54">
        <v>1</v>
      </c>
      <c r="E212" s="55">
        <v>12.299999999999999</v>
      </c>
      <c r="F212" s="23"/>
      <c r="G212" s="54">
        <v>0</v>
      </c>
      <c r="H212" s="55">
        <v>12.299999999999999</v>
      </c>
      <c r="I212" s="23"/>
      <c r="J212" s="54">
        <v>1</v>
      </c>
      <c r="K212" s="55">
        <v>12.299999999999999</v>
      </c>
      <c r="L212" s="23"/>
      <c r="M212" s="55">
        <v>9.6</v>
      </c>
      <c r="N212" s="55">
        <v>12.299999999999999</v>
      </c>
      <c r="O212" s="24"/>
      <c r="P212" s="56">
        <v>7.2</v>
      </c>
      <c r="Q212" s="55">
        <v>12.299999999999999</v>
      </c>
      <c r="R212" s="25"/>
      <c r="S212" s="55">
        <v>6.9</v>
      </c>
      <c r="T212" s="55">
        <v>12.299999999999999</v>
      </c>
      <c r="U212" s="24"/>
      <c r="V212" s="55">
        <v>7.8</v>
      </c>
      <c r="W212" s="55">
        <v>12.299999999999999</v>
      </c>
      <c r="X212" s="24"/>
      <c r="Y212" s="55">
        <v>4.5</v>
      </c>
      <c r="Z212" s="55">
        <v>12.299999999999999</v>
      </c>
      <c r="AA212" s="24"/>
      <c r="AB212" s="55">
        <v>4</v>
      </c>
      <c r="AC212" s="55">
        <v>12.299999999999999</v>
      </c>
      <c r="AD212" s="24"/>
      <c r="AE212" s="55">
        <v>3</v>
      </c>
      <c r="AF212" s="55">
        <v>12.299999999999999</v>
      </c>
      <c r="AG212" s="24"/>
      <c r="AH212" s="55">
        <v>4.3</v>
      </c>
      <c r="AI212" s="55">
        <v>12.299999999999999</v>
      </c>
      <c r="AJ212" s="24"/>
      <c r="AK212" s="55">
        <v>6.1</v>
      </c>
      <c r="AL212" s="55">
        <v>12.299999999999999</v>
      </c>
      <c r="AR212" s="23"/>
      <c r="BA212" s="24"/>
      <c r="BB212" s="24"/>
    </row>
    <row r="213" spans="1:54" x14ac:dyDescent="0.15">
      <c r="A213" s="54">
        <v>14</v>
      </c>
      <c r="B213" s="55">
        <v>12.149999999999999</v>
      </c>
      <c r="C213" s="23"/>
      <c r="D213" s="54">
        <v>1</v>
      </c>
      <c r="E213" s="55">
        <v>12.149999999999999</v>
      </c>
      <c r="F213" s="23"/>
      <c r="G213" s="54">
        <v>1</v>
      </c>
      <c r="H213" s="55">
        <v>12.149999999999999</v>
      </c>
      <c r="I213" s="23"/>
      <c r="J213" s="54">
        <v>0</v>
      </c>
      <c r="K213" s="55">
        <v>12.149999999999999</v>
      </c>
      <c r="L213" s="23"/>
      <c r="M213" s="55">
        <v>8</v>
      </c>
      <c r="N213" s="55">
        <v>12.149999999999999</v>
      </c>
      <c r="O213" s="24"/>
      <c r="P213" s="56">
        <v>4.8</v>
      </c>
      <c r="Q213" s="55">
        <v>12.149999999999999</v>
      </c>
      <c r="R213" s="25"/>
      <c r="S213" s="55">
        <v>3.2</v>
      </c>
      <c r="T213" s="55">
        <v>12.149999999999999</v>
      </c>
      <c r="U213" s="24"/>
      <c r="V213" s="55">
        <v>4.7</v>
      </c>
      <c r="W213" s="55">
        <v>12.149999999999999</v>
      </c>
      <c r="X213" s="24"/>
      <c r="Y213" s="55">
        <v>8.6999999999999993</v>
      </c>
      <c r="Z213" s="55">
        <v>12.149999999999999</v>
      </c>
      <c r="AA213" s="24"/>
      <c r="AB213" s="55">
        <v>4.9000000000000004</v>
      </c>
      <c r="AC213" s="55">
        <v>12.149999999999999</v>
      </c>
      <c r="AD213" s="24"/>
      <c r="AE213" s="55">
        <v>6.6</v>
      </c>
      <c r="AF213" s="55">
        <v>12.149999999999999</v>
      </c>
      <c r="AG213" s="24"/>
      <c r="AH213" s="55">
        <v>4.2</v>
      </c>
      <c r="AI213" s="55">
        <v>12.149999999999999</v>
      </c>
      <c r="AJ213" s="24"/>
      <c r="AK213" s="55">
        <v>5.8</v>
      </c>
      <c r="AL213" s="55">
        <v>12.149999999999999</v>
      </c>
      <c r="AR213" s="23"/>
      <c r="BA213" s="24"/>
      <c r="BB213" s="24"/>
    </row>
    <row r="214" spans="1:54" x14ac:dyDescent="0.15">
      <c r="A214" s="54">
        <v>5</v>
      </c>
      <c r="B214" s="55">
        <v>12.299999999999999</v>
      </c>
      <c r="C214" s="23"/>
      <c r="D214" s="54">
        <v>0</v>
      </c>
      <c r="E214" s="55">
        <v>12.299999999999999</v>
      </c>
      <c r="F214" s="23"/>
      <c r="G214" s="54">
        <v>1</v>
      </c>
      <c r="H214" s="55">
        <v>12.299999999999999</v>
      </c>
      <c r="I214" s="23"/>
      <c r="J214" s="54">
        <v>1</v>
      </c>
      <c r="K214" s="55">
        <v>12.299999999999999</v>
      </c>
      <c r="L214" s="23"/>
      <c r="M214" s="55">
        <v>9.4</v>
      </c>
      <c r="N214" s="55">
        <v>12.299999999999999</v>
      </c>
      <c r="O214" s="24"/>
      <c r="P214" s="56">
        <v>4</v>
      </c>
      <c r="Q214" s="55">
        <v>12.299999999999999</v>
      </c>
      <c r="R214" s="25"/>
      <c r="S214" s="55">
        <v>3.2</v>
      </c>
      <c r="T214" s="55">
        <v>12.299999999999999</v>
      </c>
      <c r="U214" s="24"/>
      <c r="V214" s="55">
        <v>4.5999999999999996</v>
      </c>
      <c r="W214" s="55">
        <v>12.299999999999999</v>
      </c>
      <c r="X214" s="24"/>
      <c r="Y214" s="55">
        <v>6.3</v>
      </c>
      <c r="Z214" s="55">
        <v>12.299999999999999</v>
      </c>
      <c r="AA214" s="24"/>
      <c r="AB214" s="55">
        <v>5.8</v>
      </c>
      <c r="AC214" s="55">
        <v>12.299999999999999</v>
      </c>
      <c r="AD214" s="24"/>
      <c r="AE214" s="55">
        <v>4.5999999999999996</v>
      </c>
      <c r="AF214" s="55">
        <v>12.299999999999999</v>
      </c>
      <c r="AG214" s="24"/>
      <c r="AH214" s="55">
        <v>4.5999999999999996</v>
      </c>
      <c r="AI214" s="55">
        <v>12.299999999999999</v>
      </c>
      <c r="AJ214" s="24"/>
      <c r="AK214" s="55">
        <v>7</v>
      </c>
      <c r="AL214" s="55">
        <v>12.299999999999999</v>
      </c>
      <c r="AR214" s="23"/>
      <c r="BA214" s="24"/>
      <c r="BB214" s="24"/>
    </row>
    <row r="215" spans="1:54" x14ac:dyDescent="0.15">
      <c r="A215" s="54">
        <v>10</v>
      </c>
      <c r="B215" s="55">
        <v>12.600000000000001</v>
      </c>
      <c r="C215" s="23"/>
      <c r="D215" s="54">
        <v>0</v>
      </c>
      <c r="E215" s="55">
        <v>12.600000000000001</v>
      </c>
      <c r="F215" s="23"/>
      <c r="G215" s="54">
        <v>0</v>
      </c>
      <c r="H215" s="55">
        <v>12.600000000000001</v>
      </c>
      <c r="I215" s="23"/>
      <c r="J215" s="54">
        <v>1</v>
      </c>
      <c r="K215" s="55">
        <v>12.600000000000001</v>
      </c>
      <c r="L215" s="23"/>
      <c r="M215" s="55">
        <v>8.6999999999999993</v>
      </c>
      <c r="N215" s="55">
        <v>12.600000000000001</v>
      </c>
      <c r="O215" s="24"/>
      <c r="P215" s="56">
        <v>4.7</v>
      </c>
      <c r="Q215" s="55">
        <v>12.600000000000001</v>
      </c>
      <c r="R215" s="25"/>
      <c r="S215" s="55">
        <v>2.7</v>
      </c>
      <c r="T215" s="55">
        <v>12.600000000000001</v>
      </c>
      <c r="U215" s="24"/>
      <c r="V215" s="55">
        <v>4.5999999999999996</v>
      </c>
      <c r="W215" s="55">
        <v>12.600000000000001</v>
      </c>
      <c r="X215" s="24"/>
      <c r="Y215" s="55">
        <v>6.8</v>
      </c>
      <c r="Z215" s="55">
        <v>12.600000000000001</v>
      </c>
      <c r="AA215" s="24"/>
      <c r="AB215" s="55">
        <v>3.8</v>
      </c>
      <c r="AC215" s="55">
        <v>12.600000000000001</v>
      </c>
      <c r="AD215" s="24"/>
      <c r="AE215" s="55">
        <v>3.7</v>
      </c>
      <c r="AF215" s="55">
        <v>12.600000000000001</v>
      </c>
      <c r="AG215" s="24"/>
      <c r="AH215" s="55">
        <v>4</v>
      </c>
      <c r="AI215" s="55">
        <v>12.600000000000001</v>
      </c>
      <c r="AJ215" s="24"/>
      <c r="AK215" s="55">
        <v>4.8</v>
      </c>
      <c r="AL215" s="55">
        <v>12.600000000000001</v>
      </c>
      <c r="AR215" s="23"/>
      <c r="BA215" s="24"/>
      <c r="BB215" s="24"/>
    </row>
    <row r="216" spans="1:54" x14ac:dyDescent="0.15">
      <c r="A216" s="54">
        <v>15</v>
      </c>
      <c r="B216" s="55">
        <v>11.399999999999999</v>
      </c>
      <c r="C216" s="23"/>
      <c r="D216" s="54">
        <v>0</v>
      </c>
      <c r="E216" s="55">
        <v>11.399999999999999</v>
      </c>
      <c r="F216" s="23"/>
      <c r="G216" s="54">
        <v>1</v>
      </c>
      <c r="H216" s="55">
        <v>11.399999999999999</v>
      </c>
      <c r="I216" s="23"/>
      <c r="J216" s="54">
        <v>1</v>
      </c>
      <c r="K216" s="55">
        <v>11.399999999999999</v>
      </c>
      <c r="L216" s="23"/>
      <c r="M216" s="55">
        <v>6.3</v>
      </c>
      <c r="N216" s="55">
        <v>11.399999999999999</v>
      </c>
      <c r="O216" s="24"/>
      <c r="P216" s="56">
        <v>4.5</v>
      </c>
      <c r="Q216" s="55">
        <v>11.399999999999999</v>
      </c>
      <c r="R216" s="25"/>
      <c r="S216" s="55">
        <v>4.5</v>
      </c>
      <c r="T216" s="55">
        <v>11.399999999999999</v>
      </c>
      <c r="U216" s="24"/>
      <c r="V216" s="55">
        <v>5.9</v>
      </c>
      <c r="W216" s="55">
        <v>11.399999999999999</v>
      </c>
      <c r="X216" s="24"/>
      <c r="Y216" s="55">
        <v>8.8000000000000007</v>
      </c>
      <c r="Z216" s="55">
        <v>11.399999999999999</v>
      </c>
      <c r="AA216" s="24"/>
      <c r="AB216" s="55">
        <v>4.8</v>
      </c>
      <c r="AC216" s="55">
        <v>11.399999999999999</v>
      </c>
      <c r="AD216" s="24"/>
      <c r="AE216" s="55">
        <v>6.2</v>
      </c>
      <c r="AF216" s="55">
        <v>11.399999999999999</v>
      </c>
      <c r="AG216" s="24"/>
      <c r="AH216" s="55">
        <v>5.2</v>
      </c>
      <c r="AI216" s="55">
        <v>11.399999999999999</v>
      </c>
      <c r="AJ216" s="24"/>
      <c r="AK216" s="55">
        <v>6.9</v>
      </c>
      <c r="AL216" s="55">
        <v>11.399999999999999</v>
      </c>
      <c r="AR216" s="23"/>
      <c r="BA216" s="24"/>
      <c r="BB216" s="24"/>
    </row>
    <row r="217" spans="1:54" x14ac:dyDescent="0.15">
      <c r="A217" s="54">
        <v>6</v>
      </c>
      <c r="B217" s="55">
        <v>10.649999999999999</v>
      </c>
      <c r="C217" s="23"/>
      <c r="D217" s="54">
        <v>0</v>
      </c>
      <c r="E217" s="55">
        <v>10.649999999999999</v>
      </c>
      <c r="F217" s="23"/>
      <c r="G217" s="54">
        <v>1</v>
      </c>
      <c r="H217" s="55">
        <v>10.649999999999999</v>
      </c>
      <c r="I217" s="23"/>
      <c r="J217" s="54">
        <v>0</v>
      </c>
      <c r="K217" s="55">
        <v>10.649999999999999</v>
      </c>
      <c r="L217" s="23"/>
      <c r="M217" s="55">
        <v>8.1</v>
      </c>
      <c r="N217" s="55">
        <v>10.649999999999999</v>
      </c>
      <c r="O217" s="24"/>
      <c r="P217" s="56">
        <v>2.5</v>
      </c>
      <c r="Q217" s="55">
        <v>10.649999999999999</v>
      </c>
      <c r="R217" s="25"/>
      <c r="S217" s="55">
        <v>4.0999999999999996</v>
      </c>
      <c r="T217" s="55">
        <v>10.649999999999999</v>
      </c>
      <c r="U217" s="24"/>
      <c r="V217" s="55">
        <v>3.8</v>
      </c>
      <c r="W217" s="55">
        <v>10.649999999999999</v>
      </c>
      <c r="X217" s="24"/>
      <c r="Y217" s="55">
        <v>6.6</v>
      </c>
      <c r="Z217" s="55">
        <v>10.649999999999999</v>
      </c>
      <c r="AA217" s="24"/>
      <c r="AB217" s="55">
        <v>2.6</v>
      </c>
      <c r="AC217" s="55">
        <v>10.649999999999999</v>
      </c>
      <c r="AD217" s="24"/>
      <c r="AE217" s="55">
        <v>3.5</v>
      </c>
      <c r="AF217" s="55">
        <v>10.649999999999999</v>
      </c>
      <c r="AG217" s="24"/>
      <c r="AH217" s="55">
        <v>3</v>
      </c>
      <c r="AI217" s="55">
        <v>10.649999999999999</v>
      </c>
      <c r="AJ217" s="24"/>
      <c r="AK217" s="55">
        <v>3.9</v>
      </c>
      <c r="AL217" s="55">
        <v>10.649999999999999</v>
      </c>
      <c r="AR217" s="23"/>
      <c r="BA217" s="24"/>
      <c r="BB217" s="24"/>
    </row>
    <row r="218" spans="1:54" x14ac:dyDescent="0.15">
      <c r="A218" s="54">
        <v>7</v>
      </c>
      <c r="B218" s="55">
        <v>13.200000000000001</v>
      </c>
      <c r="C218" s="23"/>
      <c r="D218" s="54">
        <v>1</v>
      </c>
      <c r="E218" s="55">
        <v>13.200000000000001</v>
      </c>
      <c r="F218" s="23"/>
      <c r="G218" s="54">
        <v>0</v>
      </c>
      <c r="H218" s="55">
        <v>13.200000000000001</v>
      </c>
      <c r="I218" s="23"/>
      <c r="J218" s="54">
        <v>0</v>
      </c>
      <c r="K218" s="55">
        <v>13.200000000000001</v>
      </c>
      <c r="L218" s="23"/>
      <c r="M218" s="55">
        <v>9.9</v>
      </c>
      <c r="N218" s="55">
        <v>13.200000000000001</v>
      </c>
      <c r="O218" s="24"/>
      <c r="P218" s="56">
        <v>5.7</v>
      </c>
      <c r="Q218" s="55">
        <v>13.200000000000001</v>
      </c>
      <c r="R218" s="25"/>
      <c r="S218" s="55">
        <v>3.4</v>
      </c>
      <c r="T218" s="55">
        <v>13.200000000000001</v>
      </c>
      <c r="U218" s="24"/>
      <c r="V218" s="55">
        <v>4.5</v>
      </c>
      <c r="W218" s="55">
        <v>13.200000000000001</v>
      </c>
      <c r="X218" s="24"/>
      <c r="Y218" s="55">
        <v>3.8</v>
      </c>
      <c r="Z218" s="55">
        <v>13.200000000000001</v>
      </c>
      <c r="AA218" s="24"/>
      <c r="AB218" s="55">
        <v>3.8</v>
      </c>
      <c r="AC218" s="55">
        <v>13.200000000000001</v>
      </c>
      <c r="AD218" s="24"/>
      <c r="AE218" s="55">
        <v>4</v>
      </c>
      <c r="AF218" s="55">
        <v>13.200000000000001</v>
      </c>
      <c r="AG218" s="24"/>
      <c r="AH218" s="55">
        <v>3.5</v>
      </c>
      <c r="AI218" s="55">
        <v>13.200000000000001</v>
      </c>
      <c r="AJ218" s="24"/>
      <c r="AK218" s="55">
        <v>5.4</v>
      </c>
      <c r="AL218" s="55">
        <v>13.200000000000001</v>
      </c>
      <c r="AR218" s="23"/>
      <c r="BA218" s="24"/>
      <c r="BB218" s="24"/>
    </row>
    <row r="219" spans="1:54" x14ac:dyDescent="0.15">
      <c r="A219" s="54">
        <v>13</v>
      </c>
      <c r="B219" s="55">
        <v>11.25</v>
      </c>
      <c r="C219" s="23"/>
      <c r="D219" s="54">
        <v>1</v>
      </c>
      <c r="E219" s="55">
        <v>11.25</v>
      </c>
      <c r="F219" s="23"/>
      <c r="G219" s="54">
        <v>1</v>
      </c>
      <c r="H219" s="55">
        <v>11.25</v>
      </c>
      <c r="I219" s="23"/>
      <c r="J219" s="54">
        <v>1</v>
      </c>
      <c r="K219" s="55">
        <v>11.25</v>
      </c>
      <c r="L219" s="23"/>
      <c r="M219" s="55">
        <v>7.8</v>
      </c>
      <c r="N219" s="55">
        <v>11.25</v>
      </c>
      <c r="O219" s="24"/>
      <c r="P219" s="56">
        <v>4.9000000000000004</v>
      </c>
      <c r="Q219" s="55">
        <v>11.25</v>
      </c>
      <c r="R219" s="25"/>
      <c r="S219" s="55">
        <v>5.8</v>
      </c>
      <c r="T219" s="55">
        <v>11.25</v>
      </c>
      <c r="U219" s="24"/>
      <c r="V219" s="55">
        <v>7.1</v>
      </c>
      <c r="W219" s="55">
        <v>11.25</v>
      </c>
      <c r="X219" s="24"/>
      <c r="Y219" s="55">
        <v>7.9</v>
      </c>
      <c r="Z219" s="55">
        <v>11.25</v>
      </c>
      <c r="AA219" s="24"/>
      <c r="AB219" s="55">
        <v>4.0999999999999996</v>
      </c>
      <c r="AC219" s="55">
        <v>11.25</v>
      </c>
      <c r="AD219" s="24"/>
      <c r="AE219" s="55">
        <v>4.9000000000000004</v>
      </c>
      <c r="AF219" s="55">
        <v>11.25</v>
      </c>
      <c r="AG219" s="24"/>
      <c r="AH219" s="55">
        <v>3.9</v>
      </c>
      <c r="AI219" s="55">
        <v>11.25</v>
      </c>
      <c r="AJ219" s="24"/>
      <c r="AK219" s="55">
        <v>5.7</v>
      </c>
      <c r="AL219" s="55">
        <v>11.25</v>
      </c>
      <c r="AR219" s="23"/>
      <c r="BA219" s="24"/>
      <c r="BB219" s="24"/>
    </row>
    <row r="220" spans="1:54" x14ac:dyDescent="0.15">
      <c r="A220" s="54">
        <v>8</v>
      </c>
      <c r="B220" s="55">
        <v>13.200000000000001</v>
      </c>
      <c r="C220" s="23"/>
      <c r="D220" s="54">
        <v>0</v>
      </c>
      <c r="E220" s="55">
        <v>13.200000000000001</v>
      </c>
      <c r="F220" s="23"/>
      <c r="G220" s="54">
        <v>0</v>
      </c>
      <c r="H220" s="55">
        <v>13.200000000000001</v>
      </c>
      <c r="I220" s="23"/>
      <c r="J220" s="54">
        <v>0</v>
      </c>
      <c r="K220" s="55">
        <v>13.200000000000001</v>
      </c>
      <c r="L220" s="23"/>
      <c r="M220" s="55">
        <v>9.9</v>
      </c>
      <c r="N220" s="55">
        <v>13.200000000000001</v>
      </c>
      <c r="O220" s="24"/>
      <c r="P220" s="56">
        <v>4.5</v>
      </c>
      <c r="Q220" s="55">
        <v>13.200000000000001</v>
      </c>
      <c r="R220" s="25"/>
      <c r="S220" s="55">
        <v>4</v>
      </c>
      <c r="T220" s="55">
        <v>13.200000000000001</v>
      </c>
      <c r="U220" s="24"/>
      <c r="V220" s="55">
        <v>4.8</v>
      </c>
      <c r="W220" s="55">
        <v>13.200000000000001</v>
      </c>
      <c r="X220" s="24"/>
      <c r="Y220" s="55">
        <v>4.9000000000000004</v>
      </c>
      <c r="Z220" s="55">
        <v>13.200000000000001</v>
      </c>
      <c r="AA220" s="24"/>
      <c r="AB220" s="55">
        <v>3.2</v>
      </c>
      <c r="AC220" s="55">
        <v>13.200000000000001</v>
      </c>
      <c r="AD220" s="24"/>
      <c r="AE220" s="55">
        <v>4.3</v>
      </c>
      <c r="AF220" s="55">
        <v>13.200000000000001</v>
      </c>
      <c r="AG220" s="24"/>
      <c r="AH220" s="55">
        <v>3.8</v>
      </c>
      <c r="AI220" s="55">
        <v>13.200000000000001</v>
      </c>
      <c r="AJ220" s="24"/>
      <c r="AK220" s="55">
        <v>4.8</v>
      </c>
      <c r="AL220" s="55">
        <v>13.200000000000001</v>
      </c>
      <c r="AR220" s="23"/>
      <c r="BA220" s="24"/>
      <c r="BB220" s="24"/>
    </row>
    <row r="221" spans="1:54" x14ac:dyDescent="0.15">
      <c r="A221" s="54">
        <v>10</v>
      </c>
      <c r="B221" s="55">
        <v>10.649999999999999</v>
      </c>
      <c r="C221" s="23"/>
      <c r="D221" s="54">
        <v>0</v>
      </c>
      <c r="E221" s="55">
        <v>10.649999999999999</v>
      </c>
      <c r="F221" s="23"/>
      <c r="G221" s="54">
        <v>1</v>
      </c>
      <c r="H221" s="55">
        <v>10.649999999999999</v>
      </c>
      <c r="I221" s="23"/>
      <c r="J221" s="54">
        <v>0</v>
      </c>
      <c r="K221" s="55">
        <v>10.649999999999999</v>
      </c>
      <c r="L221" s="23"/>
      <c r="M221" s="55">
        <v>6.6</v>
      </c>
      <c r="N221" s="55">
        <v>10.649999999999999</v>
      </c>
      <c r="O221" s="24"/>
      <c r="P221" s="56">
        <v>3.8</v>
      </c>
      <c r="Q221" s="55">
        <v>10.649999999999999</v>
      </c>
      <c r="R221" s="25"/>
      <c r="S221" s="55">
        <v>3.2</v>
      </c>
      <c r="T221" s="55">
        <v>10.649999999999999</v>
      </c>
      <c r="U221" s="24"/>
      <c r="V221" s="55">
        <v>6.6</v>
      </c>
      <c r="W221" s="55">
        <v>10.649999999999999</v>
      </c>
      <c r="X221" s="24"/>
      <c r="Y221" s="55">
        <v>8.1999999999999993</v>
      </c>
      <c r="Z221" s="55">
        <v>10.649999999999999</v>
      </c>
      <c r="AA221" s="24"/>
      <c r="AB221" s="55">
        <v>4.3</v>
      </c>
      <c r="AC221" s="55">
        <v>10.649999999999999</v>
      </c>
      <c r="AD221" s="24"/>
      <c r="AE221" s="55">
        <v>4.0999999999999996</v>
      </c>
      <c r="AF221" s="55">
        <v>10.649999999999999</v>
      </c>
      <c r="AG221" s="24"/>
      <c r="AH221" s="55">
        <v>3.3</v>
      </c>
      <c r="AI221" s="55">
        <v>10.649999999999999</v>
      </c>
      <c r="AJ221" s="24"/>
      <c r="AK221" s="55">
        <v>6.3</v>
      </c>
      <c r="AL221" s="55">
        <v>10.649999999999999</v>
      </c>
      <c r="AR221" s="23"/>
      <c r="BA221" s="24"/>
      <c r="BB221" s="24"/>
    </row>
    <row r="222" spans="1:54" x14ac:dyDescent="0.15">
      <c r="A222" s="54">
        <v>10</v>
      </c>
      <c r="B222" s="55">
        <v>11.399999999999999</v>
      </c>
      <c r="C222" s="23"/>
      <c r="D222" s="54">
        <v>0</v>
      </c>
      <c r="E222" s="55">
        <v>11.399999999999999</v>
      </c>
      <c r="F222" s="23"/>
      <c r="G222" s="54">
        <v>0</v>
      </c>
      <c r="H222" s="55">
        <v>11.399999999999999</v>
      </c>
      <c r="I222" s="23"/>
      <c r="J222" s="54">
        <v>1</v>
      </c>
      <c r="K222" s="55">
        <v>11.399999999999999</v>
      </c>
      <c r="L222" s="23"/>
      <c r="M222" s="55">
        <v>9.3000000000000007</v>
      </c>
      <c r="N222" s="55">
        <v>11.399999999999999</v>
      </c>
      <c r="O222" s="24"/>
      <c r="P222" s="56">
        <v>5.0999999999999996</v>
      </c>
      <c r="Q222" s="55">
        <v>11.399999999999999</v>
      </c>
      <c r="R222" s="25"/>
      <c r="S222" s="55">
        <v>5.8</v>
      </c>
      <c r="T222" s="55">
        <v>11.399999999999999</v>
      </c>
      <c r="U222" s="24"/>
      <c r="V222" s="55">
        <v>6.3</v>
      </c>
      <c r="W222" s="55">
        <v>11.399999999999999</v>
      </c>
      <c r="X222" s="24"/>
      <c r="Y222" s="55">
        <v>7.4</v>
      </c>
      <c r="Z222" s="55">
        <v>11.399999999999999</v>
      </c>
      <c r="AA222" s="24"/>
      <c r="AB222" s="55">
        <v>4.5999999999999996</v>
      </c>
      <c r="AC222" s="55">
        <v>11.399999999999999</v>
      </c>
      <c r="AD222" s="24"/>
      <c r="AE222" s="55">
        <v>4.5999999999999996</v>
      </c>
      <c r="AF222" s="55">
        <v>11.399999999999999</v>
      </c>
      <c r="AG222" s="24"/>
      <c r="AH222" s="55">
        <v>4.3</v>
      </c>
      <c r="AI222" s="55">
        <v>11.399999999999999</v>
      </c>
      <c r="AJ222" s="24"/>
      <c r="AK222" s="55">
        <v>6.8</v>
      </c>
      <c r="AL222" s="55">
        <v>11.399999999999999</v>
      </c>
      <c r="AR222" s="23"/>
      <c r="BA222" s="24"/>
      <c r="BB222" s="24"/>
    </row>
    <row r="223" spans="1:54" x14ac:dyDescent="0.15">
      <c r="A223" s="54">
        <v>3</v>
      </c>
      <c r="B223" s="55">
        <v>10.649999999999999</v>
      </c>
      <c r="C223" s="23"/>
      <c r="D223" s="54">
        <v>0</v>
      </c>
      <c r="E223" s="55">
        <v>10.649999999999999</v>
      </c>
      <c r="F223" s="23"/>
      <c r="G223" s="54">
        <v>0</v>
      </c>
      <c r="H223" s="55">
        <v>10.649999999999999</v>
      </c>
      <c r="I223" s="23"/>
      <c r="J223" s="54">
        <v>0</v>
      </c>
      <c r="K223" s="55">
        <v>10.649999999999999</v>
      </c>
      <c r="L223" s="23"/>
      <c r="M223" s="55">
        <v>8.6999999999999993</v>
      </c>
      <c r="N223" s="55">
        <v>10.649999999999999</v>
      </c>
      <c r="O223" s="24"/>
      <c r="P223" s="56">
        <v>3.2</v>
      </c>
      <c r="Q223" s="55">
        <v>10.649999999999999</v>
      </c>
      <c r="R223" s="25"/>
      <c r="S223" s="55">
        <v>3.5</v>
      </c>
      <c r="T223" s="55">
        <v>10.649999999999999</v>
      </c>
      <c r="U223" s="24"/>
      <c r="V223" s="55">
        <v>2.9</v>
      </c>
      <c r="W223" s="55">
        <v>10.649999999999999</v>
      </c>
      <c r="X223" s="24"/>
      <c r="Y223" s="55">
        <v>5.6</v>
      </c>
      <c r="Z223" s="55">
        <v>10.649999999999999</v>
      </c>
      <c r="AA223" s="24"/>
      <c r="AB223" s="55">
        <v>3.1</v>
      </c>
      <c r="AC223" s="55">
        <v>10.649999999999999</v>
      </c>
      <c r="AD223" s="24"/>
      <c r="AE223" s="55">
        <v>2.9</v>
      </c>
      <c r="AF223" s="55">
        <v>10.649999999999999</v>
      </c>
      <c r="AG223" s="24"/>
      <c r="AH223" s="55">
        <v>2.5</v>
      </c>
      <c r="AI223" s="55">
        <v>10.649999999999999</v>
      </c>
      <c r="AJ223" s="24"/>
      <c r="AK223" s="55">
        <v>4.3</v>
      </c>
      <c r="AL223" s="55">
        <v>10.649999999999999</v>
      </c>
      <c r="AR223" s="23"/>
      <c r="BA223" s="24"/>
      <c r="BB223" s="24"/>
    </row>
    <row r="224" spans="1:54" x14ac:dyDescent="0.15">
      <c r="A224" s="54">
        <v>12</v>
      </c>
      <c r="B224" s="55">
        <v>12</v>
      </c>
      <c r="C224" s="23"/>
      <c r="D224" s="54">
        <v>1</v>
      </c>
      <c r="E224" s="55">
        <v>12</v>
      </c>
      <c r="F224" s="23"/>
      <c r="G224" s="54">
        <v>0</v>
      </c>
      <c r="H224" s="55">
        <v>12</v>
      </c>
      <c r="I224" s="23"/>
      <c r="J224" s="54">
        <v>1</v>
      </c>
      <c r="K224" s="55">
        <v>12</v>
      </c>
      <c r="L224" s="23"/>
      <c r="M224" s="55">
        <v>9.6999999999999993</v>
      </c>
      <c r="N224" s="55">
        <v>12</v>
      </c>
      <c r="O224" s="24"/>
      <c r="P224" s="56">
        <v>6.5</v>
      </c>
      <c r="Q224" s="55">
        <v>12</v>
      </c>
      <c r="R224" s="25"/>
      <c r="S224" s="55">
        <v>5.2</v>
      </c>
      <c r="T224" s="55">
        <v>12</v>
      </c>
      <c r="U224" s="24"/>
      <c r="V224" s="55">
        <v>6.1</v>
      </c>
      <c r="W224" s="55">
        <v>12</v>
      </c>
      <c r="X224" s="24"/>
      <c r="Y224" s="55">
        <v>6.7</v>
      </c>
      <c r="Z224" s="55">
        <v>12</v>
      </c>
      <c r="AA224" s="24"/>
      <c r="AB224" s="55">
        <v>4.9000000000000004</v>
      </c>
      <c r="AC224" s="55">
        <v>12</v>
      </c>
      <c r="AD224" s="24"/>
      <c r="AE224" s="55">
        <v>3.4</v>
      </c>
      <c r="AF224" s="55">
        <v>12</v>
      </c>
      <c r="AG224" s="24"/>
      <c r="AH224" s="55">
        <v>4.0999999999999996</v>
      </c>
      <c r="AI224" s="55">
        <v>12</v>
      </c>
      <c r="AJ224" s="24"/>
      <c r="AK224" s="55">
        <v>5.8</v>
      </c>
      <c r="AL224" s="55">
        <v>12</v>
      </c>
      <c r="AR224" s="23"/>
      <c r="BA224" s="24"/>
      <c r="BB224" s="24"/>
    </row>
    <row r="225" spans="1:54" x14ac:dyDescent="0.15">
      <c r="A225" s="54">
        <v>8</v>
      </c>
      <c r="B225" s="55">
        <v>9.1499999999999986</v>
      </c>
      <c r="C225" s="23"/>
      <c r="D225" s="54">
        <v>1</v>
      </c>
      <c r="E225" s="55">
        <v>9.1499999999999986</v>
      </c>
      <c r="F225" s="23"/>
      <c r="G225" s="54">
        <v>1</v>
      </c>
      <c r="H225" s="55">
        <v>9.1499999999999986</v>
      </c>
      <c r="I225" s="23"/>
      <c r="J225" s="54">
        <v>0</v>
      </c>
      <c r="K225" s="55">
        <v>9.1499999999999986</v>
      </c>
      <c r="L225" s="23"/>
      <c r="M225" s="55">
        <v>6.5</v>
      </c>
      <c r="N225" s="55">
        <v>9.1499999999999986</v>
      </c>
      <c r="O225" s="24"/>
      <c r="P225" s="56">
        <v>2.8</v>
      </c>
      <c r="Q225" s="55">
        <v>9.1499999999999986</v>
      </c>
      <c r="R225" s="25"/>
      <c r="S225" s="55">
        <v>4</v>
      </c>
      <c r="T225" s="55">
        <v>9.1499999999999986</v>
      </c>
      <c r="U225" s="24"/>
      <c r="V225" s="55">
        <v>3.7</v>
      </c>
      <c r="W225" s="55">
        <v>9.1499999999999986</v>
      </c>
      <c r="X225" s="24"/>
      <c r="Y225" s="55">
        <v>8.5</v>
      </c>
      <c r="Z225" s="55">
        <v>9.1499999999999986</v>
      </c>
      <c r="AA225" s="24"/>
      <c r="AB225" s="55">
        <v>3.6</v>
      </c>
      <c r="AC225" s="55">
        <v>9.1499999999999986</v>
      </c>
      <c r="AD225" s="24"/>
      <c r="AE225" s="55">
        <v>4.7</v>
      </c>
      <c r="AF225" s="55">
        <v>9.1499999999999986</v>
      </c>
      <c r="AG225" s="24"/>
      <c r="AH225" s="55">
        <v>3.3</v>
      </c>
      <c r="AI225" s="55">
        <v>9.1499999999999986</v>
      </c>
      <c r="AJ225" s="24"/>
      <c r="AK225" s="55">
        <v>4.0999999999999996</v>
      </c>
      <c r="AL225" s="55">
        <v>9.1499999999999986</v>
      </c>
      <c r="AR225" s="23"/>
      <c r="BA225" s="24"/>
      <c r="BB225" s="24"/>
    </row>
    <row r="226" spans="1:54" x14ac:dyDescent="0.15">
      <c r="A226" s="54">
        <v>14</v>
      </c>
      <c r="B226" s="55">
        <v>10.649999999999999</v>
      </c>
      <c r="C226" s="23"/>
      <c r="D226" s="54">
        <v>0</v>
      </c>
      <c r="E226" s="55">
        <v>10.649999999999999</v>
      </c>
      <c r="F226" s="23"/>
      <c r="G226" s="54">
        <v>1</v>
      </c>
      <c r="H226" s="55">
        <v>10.649999999999999</v>
      </c>
      <c r="I226" s="23"/>
      <c r="J226" s="54">
        <v>1</v>
      </c>
      <c r="K226" s="55">
        <v>10.649999999999999</v>
      </c>
      <c r="L226" s="23"/>
      <c r="M226" s="55">
        <v>9.1999999999999993</v>
      </c>
      <c r="N226" s="55">
        <v>10.649999999999999</v>
      </c>
      <c r="O226" s="24"/>
      <c r="P226" s="56">
        <v>5</v>
      </c>
      <c r="Q226" s="55">
        <v>10.649999999999999</v>
      </c>
      <c r="R226" s="25"/>
      <c r="S226" s="55">
        <v>5.2</v>
      </c>
      <c r="T226" s="55">
        <v>10.649999999999999</v>
      </c>
      <c r="U226" s="24"/>
      <c r="V226" s="55">
        <v>6.2</v>
      </c>
      <c r="W226" s="55">
        <v>10.649999999999999</v>
      </c>
      <c r="X226" s="24"/>
      <c r="Y226" s="55">
        <v>7.3</v>
      </c>
      <c r="Z226" s="55">
        <v>10.649999999999999</v>
      </c>
      <c r="AA226" s="24"/>
      <c r="AB226" s="55">
        <v>5.0999999999999996</v>
      </c>
      <c r="AC226" s="55">
        <v>10.649999999999999</v>
      </c>
      <c r="AD226" s="24"/>
      <c r="AE226" s="55">
        <v>4.5999999999999996</v>
      </c>
      <c r="AF226" s="55">
        <v>10.649999999999999</v>
      </c>
      <c r="AG226" s="24"/>
      <c r="AH226" s="55">
        <v>4.2</v>
      </c>
      <c r="AI226" s="55">
        <v>10.649999999999999</v>
      </c>
      <c r="AJ226" s="24"/>
      <c r="AK226" s="55">
        <v>5.2</v>
      </c>
      <c r="AL226" s="55">
        <v>10.649999999999999</v>
      </c>
      <c r="AR226" s="23"/>
      <c r="BA226" s="24"/>
      <c r="BB226" s="24"/>
    </row>
    <row r="227" spans="1:54" x14ac:dyDescent="0.15">
      <c r="A227" s="54">
        <v>5</v>
      </c>
      <c r="B227" s="55">
        <v>12</v>
      </c>
      <c r="C227" s="23"/>
      <c r="D227" s="54">
        <v>1</v>
      </c>
      <c r="E227" s="55">
        <v>12</v>
      </c>
      <c r="F227" s="23"/>
      <c r="G227" s="54">
        <v>0</v>
      </c>
      <c r="H227" s="55">
        <v>12</v>
      </c>
      <c r="I227" s="23"/>
      <c r="J227" s="54">
        <v>1</v>
      </c>
      <c r="K227" s="55">
        <v>12</v>
      </c>
      <c r="L227" s="23"/>
      <c r="M227" s="55">
        <v>9.4</v>
      </c>
      <c r="N227" s="55">
        <v>12</v>
      </c>
      <c r="O227" s="24"/>
      <c r="P227" s="56">
        <v>5.3</v>
      </c>
      <c r="Q227" s="55">
        <v>12</v>
      </c>
      <c r="R227" s="25"/>
      <c r="S227" s="55">
        <v>4.7</v>
      </c>
      <c r="T227" s="55">
        <v>12</v>
      </c>
      <c r="U227" s="24"/>
      <c r="V227" s="55">
        <v>4.9000000000000004</v>
      </c>
      <c r="W227" s="55">
        <v>12</v>
      </c>
      <c r="X227" s="24"/>
      <c r="Y227" s="55">
        <v>8.5</v>
      </c>
      <c r="Z227" s="55">
        <v>12</v>
      </c>
      <c r="AA227" s="24"/>
      <c r="AB227" s="55">
        <v>4.3</v>
      </c>
      <c r="AC227" s="55">
        <v>12</v>
      </c>
      <c r="AD227" s="24"/>
      <c r="AE227" s="55">
        <v>4.5</v>
      </c>
      <c r="AF227" s="55">
        <v>12</v>
      </c>
      <c r="AG227" s="24"/>
      <c r="AH227" s="55">
        <v>4.0999999999999996</v>
      </c>
      <c r="AI227" s="55">
        <v>12</v>
      </c>
      <c r="AJ227" s="24"/>
      <c r="AK227" s="55">
        <v>6.2</v>
      </c>
      <c r="AL227" s="55">
        <v>12</v>
      </c>
      <c r="AR227" s="23"/>
      <c r="BA227" s="24"/>
      <c r="BB227" s="24"/>
    </row>
    <row r="228" spans="1:54" x14ac:dyDescent="0.15">
      <c r="A228" s="54">
        <v>10</v>
      </c>
      <c r="B228" s="55">
        <v>10.8</v>
      </c>
      <c r="C228" s="23"/>
      <c r="D228" s="54">
        <v>0</v>
      </c>
      <c r="E228" s="55">
        <v>10.8</v>
      </c>
      <c r="F228" s="23"/>
      <c r="G228" s="54">
        <v>1</v>
      </c>
      <c r="H228" s="55">
        <v>10.8</v>
      </c>
      <c r="I228" s="23"/>
      <c r="J228" s="54">
        <v>0</v>
      </c>
      <c r="K228" s="55">
        <v>10.8</v>
      </c>
      <c r="L228" s="23"/>
      <c r="M228" s="55">
        <v>6.7</v>
      </c>
      <c r="N228" s="55">
        <v>10.8</v>
      </c>
      <c r="O228" s="24"/>
      <c r="P228" s="56">
        <v>3.6</v>
      </c>
      <c r="Q228" s="55">
        <v>10.8</v>
      </c>
      <c r="R228" s="25"/>
      <c r="S228" s="55">
        <v>3.4</v>
      </c>
      <c r="T228" s="55">
        <v>10.8</v>
      </c>
      <c r="U228" s="24"/>
      <c r="V228" s="55">
        <v>4.8</v>
      </c>
      <c r="W228" s="55">
        <v>10.8</v>
      </c>
      <c r="X228" s="24"/>
      <c r="Y228" s="55">
        <v>7.2</v>
      </c>
      <c r="Z228" s="55">
        <v>10.8</v>
      </c>
      <c r="AA228" s="24"/>
      <c r="AB228" s="55">
        <v>4</v>
      </c>
      <c r="AC228" s="55">
        <v>10.8</v>
      </c>
      <c r="AD228" s="24"/>
      <c r="AE228" s="55">
        <v>3.6</v>
      </c>
      <c r="AF228" s="55">
        <v>10.8</v>
      </c>
      <c r="AG228" s="24"/>
      <c r="AH228" s="55">
        <v>2.8</v>
      </c>
      <c r="AI228" s="55">
        <v>10.8</v>
      </c>
      <c r="AJ228" s="24"/>
      <c r="AK228" s="55">
        <v>4.2</v>
      </c>
      <c r="AL228" s="55">
        <v>10.8</v>
      </c>
      <c r="AR228" s="23"/>
      <c r="BA228" s="24"/>
      <c r="BB228" s="24"/>
    </row>
    <row r="229" spans="1:54" x14ac:dyDescent="0.15">
      <c r="A229" s="54">
        <v>14</v>
      </c>
      <c r="B229" s="55">
        <v>11.850000000000001</v>
      </c>
      <c r="C229" s="23"/>
      <c r="D229" s="54">
        <v>0</v>
      </c>
      <c r="E229" s="55">
        <v>11.850000000000001</v>
      </c>
      <c r="F229" s="23"/>
      <c r="G229" s="54">
        <v>1</v>
      </c>
      <c r="H229" s="55">
        <v>11.850000000000001</v>
      </c>
      <c r="I229" s="23"/>
      <c r="J229" s="54">
        <v>1</v>
      </c>
      <c r="K229" s="55">
        <v>11.850000000000001</v>
      </c>
      <c r="L229" s="23"/>
      <c r="M229" s="55">
        <v>8.4</v>
      </c>
      <c r="N229" s="55">
        <v>11.850000000000001</v>
      </c>
      <c r="O229" s="24"/>
      <c r="P229" s="56">
        <v>5.3</v>
      </c>
      <c r="Q229" s="55">
        <v>11.850000000000001</v>
      </c>
      <c r="R229" s="25"/>
      <c r="S229" s="55">
        <v>3.2</v>
      </c>
      <c r="T229" s="55">
        <v>11.850000000000001</v>
      </c>
      <c r="U229" s="24"/>
      <c r="V229" s="55">
        <v>5.9</v>
      </c>
      <c r="W229" s="55">
        <v>11.850000000000001</v>
      </c>
      <c r="X229" s="24"/>
      <c r="Y229" s="55">
        <v>6.7</v>
      </c>
      <c r="Z229" s="55">
        <v>11.850000000000001</v>
      </c>
      <c r="AA229" s="24"/>
      <c r="AB229" s="55">
        <v>4</v>
      </c>
      <c r="AC229" s="55">
        <v>11.850000000000001</v>
      </c>
      <c r="AD229" s="24"/>
      <c r="AE229" s="55">
        <v>5</v>
      </c>
      <c r="AF229" s="55">
        <v>11.850000000000001</v>
      </c>
      <c r="AG229" s="24"/>
      <c r="AH229" s="55">
        <v>3.6</v>
      </c>
      <c r="AI229" s="55">
        <v>11.850000000000001</v>
      </c>
      <c r="AJ229" s="24"/>
      <c r="AK229" s="55">
        <v>4.9000000000000004</v>
      </c>
      <c r="AL229" s="55">
        <v>11.850000000000001</v>
      </c>
      <c r="AR229" s="23"/>
      <c r="BA229" s="24"/>
      <c r="BB229" s="24"/>
    </row>
    <row r="230" spans="1:54" x14ac:dyDescent="0.15">
      <c r="A230" s="54">
        <v>13</v>
      </c>
      <c r="B230" s="55">
        <v>12.75</v>
      </c>
      <c r="C230" s="23"/>
      <c r="D230" s="54">
        <v>0</v>
      </c>
      <c r="E230" s="55">
        <v>12.75</v>
      </c>
      <c r="F230" s="23"/>
      <c r="G230" s="54">
        <v>1</v>
      </c>
      <c r="H230" s="55">
        <v>12.75</v>
      </c>
      <c r="I230" s="23"/>
      <c r="J230" s="54">
        <v>1</v>
      </c>
      <c r="K230" s="55">
        <v>12.75</v>
      </c>
      <c r="L230" s="23"/>
      <c r="M230" s="55">
        <v>9.9</v>
      </c>
      <c r="N230" s="55">
        <v>12.75</v>
      </c>
      <c r="O230" s="24"/>
      <c r="P230" s="56">
        <v>5.2</v>
      </c>
      <c r="Q230" s="55">
        <v>12.75</v>
      </c>
      <c r="R230" s="25"/>
      <c r="S230" s="55">
        <v>4.2</v>
      </c>
      <c r="T230" s="55">
        <v>12.75</v>
      </c>
      <c r="U230" s="24"/>
      <c r="V230" s="55">
        <v>6.7</v>
      </c>
      <c r="W230" s="55">
        <v>12.75</v>
      </c>
      <c r="X230" s="24"/>
      <c r="Y230" s="55">
        <v>6.8</v>
      </c>
      <c r="Z230" s="55">
        <v>12.75</v>
      </c>
      <c r="AA230" s="24"/>
      <c r="AB230" s="55">
        <v>4.5</v>
      </c>
      <c r="AC230" s="55">
        <v>12.75</v>
      </c>
      <c r="AD230" s="24"/>
      <c r="AE230" s="55">
        <v>3.4</v>
      </c>
      <c r="AF230" s="55">
        <v>12.75</v>
      </c>
      <c r="AG230" s="24"/>
      <c r="AH230" s="55">
        <v>3.9</v>
      </c>
      <c r="AI230" s="55">
        <v>12.75</v>
      </c>
      <c r="AJ230" s="24"/>
      <c r="AK230" s="55">
        <v>6.1</v>
      </c>
      <c r="AL230" s="55">
        <v>12.75</v>
      </c>
      <c r="AR230" s="23"/>
      <c r="BA230" s="24"/>
      <c r="BB230" s="24"/>
    </row>
    <row r="231" spans="1:54" x14ac:dyDescent="0.15">
      <c r="A231" s="54">
        <v>13</v>
      </c>
      <c r="B231" s="55">
        <v>13.200000000000001</v>
      </c>
      <c r="C231" s="23"/>
      <c r="D231" s="54">
        <v>0</v>
      </c>
      <c r="E231" s="55">
        <v>13.200000000000001</v>
      </c>
      <c r="F231" s="23"/>
      <c r="G231" s="54">
        <v>1</v>
      </c>
      <c r="H231" s="55">
        <v>13.200000000000001</v>
      </c>
      <c r="I231" s="23"/>
      <c r="J231" s="54">
        <v>1</v>
      </c>
      <c r="K231" s="55">
        <v>13.200000000000001</v>
      </c>
      <c r="L231" s="23"/>
      <c r="M231" s="55">
        <v>8.4</v>
      </c>
      <c r="N231" s="55">
        <v>13.200000000000001</v>
      </c>
      <c r="O231" s="24"/>
      <c r="P231" s="56">
        <v>5.3</v>
      </c>
      <c r="Q231" s="55">
        <v>13.200000000000001</v>
      </c>
      <c r="R231" s="25"/>
      <c r="S231" s="55">
        <v>4.5</v>
      </c>
      <c r="T231" s="55">
        <v>13.200000000000001</v>
      </c>
      <c r="U231" s="24"/>
      <c r="V231" s="55">
        <v>5.9</v>
      </c>
      <c r="W231" s="55">
        <v>13.200000000000001</v>
      </c>
      <c r="X231" s="24"/>
      <c r="Y231" s="55">
        <v>6.7</v>
      </c>
      <c r="Z231" s="55">
        <v>13.200000000000001</v>
      </c>
      <c r="AA231" s="24"/>
      <c r="AB231" s="55">
        <v>2.7</v>
      </c>
      <c r="AC231" s="55">
        <v>13.200000000000001</v>
      </c>
      <c r="AD231" s="24"/>
      <c r="AE231" s="55">
        <v>5</v>
      </c>
      <c r="AF231" s="55">
        <v>13.200000000000001</v>
      </c>
      <c r="AG231" s="24"/>
      <c r="AH231" s="55">
        <v>3.6</v>
      </c>
      <c r="AI231" s="55">
        <v>13.200000000000001</v>
      </c>
      <c r="AJ231" s="24"/>
      <c r="AK231" s="55">
        <v>5</v>
      </c>
      <c r="AL231" s="55">
        <v>13.200000000000001</v>
      </c>
      <c r="AR231" s="23"/>
      <c r="BA231" s="24"/>
      <c r="BB231" s="24"/>
    </row>
    <row r="232" spans="1:54" x14ac:dyDescent="0.15">
      <c r="A232" s="54">
        <v>6</v>
      </c>
      <c r="B232" s="55">
        <v>9.75</v>
      </c>
      <c r="C232" s="23"/>
      <c r="D232" s="54">
        <v>1</v>
      </c>
      <c r="E232" s="55">
        <v>9.75</v>
      </c>
      <c r="F232" s="23"/>
      <c r="G232" s="54">
        <v>0</v>
      </c>
      <c r="H232" s="55">
        <v>9.75</v>
      </c>
      <c r="I232" s="23"/>
      <c r="J232" s="54">
        <v>0</v>
      </c>
      <c r="K232" s="55">
        <v>9.75</v>
      </c>
      <c r="L232" s="23"/>
      <c r="M232" s="55">
        <v>8</v>
      </c>
      <c r="N232" s="55">
        <v>9.75</v>
      </c>
      <c r="O232" s="24"/>
      <c r="P232" s="56">
        <v>2.5</v>
      </c>
      <c r="Q232" s="55">
        <v>9.75</v>
      </c>
      <c r="R232" s="25"/>
      <c r="S232" s="55">
        <v>3.6</v>
      </c>
      <c r="T232" s="55">
        <v>9.75</v>
      </c>
      <c r="U232" s="24"/>
      <c r="V232" s="55">
        <v>3</v>
      </c>
      <c r="W232" s="55">
        <v>9.75</v>
      </c>
      <c r="X232" s="24"/>
      <c r="Y232" s="55">
        <v>5.2</v>
      </c>
      <c r="Z232" s="55">
        <v>9.75</v>
      </c>
      <c r="AA232" s="24"/>
      <c r="AB232" s="55">
        <v>4.3</v>
      </c>
      <c r="AC232" s="55">
        <v>9.75</v>
      </c>
      <c r="AD232" s="24"/>
      <c r="AE232" s="55">
        <v>4.2</v>
      </c>
      <c r="AF232" s="55">
        <v>9.75</v>
      </c>
      <c r="AG232" s="24"/>
      <c r="AH232" s="55">
        <v>4.7</v>
      </c>
      <c r="AI232" s="55">
        <v>9.75</v>
      </c>
      <c r="AJ232" s="24"/>
      <c r="AK232" s="55">
        <v>6.5</v>
      </c>
      <c r="AL232" s="55">
        <v>9.75</v>
      </c>
      <c r="AR232" s="23"/>
      <c r="BA232" s="24"/>
      <c r="BB232" s="24"/>
    </row>
    <row r="233" spans="1:54" x14ac:dyDescent="0.15">
      <c r="A233" s="54">
        <v>14</v>
      </c>
      <c r="B233" s="55">
        <v>11.850000000000001</v>
      </c>
      <c r="C233" s="23"/>
      <c r="D233" s="54">
        <v>1</v>
      </c>
      <c r="E233" s="55">
        <v>11.850000000000001</v>
      </c>
      <c r="F233" s="23"/>
      <c r="G233" s="54">
        <v>0</v>
      </c>
      <c r="H233" s="55">
        <v>11.850000000000001</v>
      </c>
      <c r="I233" s="23"/>
      <c r="J233" s="54">
        <v>1</v>
      </c>
      <c r="K233" s="55">
        <v>11.850000000000001</v>
      </c>
      <c r="L233" s="23"/>
      <c r="M233" s="55">
        <v>9.9</v>
      </c>
      <c r="N233" s="55">
        <v>11.850000000000001</v>
      </c>
      <c r="O233" s="24"/>
      <c r="P233" s="56">
        <v>5.7</v>
      </c>
      <c r="Q233" s="55">
        <v>11.850000000000001</v>
      </c>
      <c r="R233" s="25"/>
      <c r="S233" s="55">
        <v>3.2</v>
      </c>
      <c r="T233" s="55">
        <v>11.850000000000001</v>
      </c>
      <c r="U233" s="24"/>
      <c r="V233" s="55">
        <v>4.5</v>
      </c>
      <c r="W233" s="55">
        <v>11.850000000000001</v>
      </c>
      <c r="X233" s="24"/>
      <c r="Y233" s="55">
        <v>3.8</v>
      </c>
      <c r="Z233" s="55">
        <v>11.850000000000001</v>
      </c>
      <c r="AA233" s="24"/>
      <c r="AB233" s="55">
        <v>4.0999999999999996</v>
      </c>
      <c r="AC233" s="55">
        <v>11.850000000000001</v>
      </c>
      <c r="AD233" s="24"/>
      <c r="AE233" s="55">
        <v>4</v>
      </c>
      <c r="AF233" s="55">
        <v>11.850000000000001</v>
      </c>
      <c r="AG233" s="24"/>
      <c r="AH233" s="55">
        <v>3.5</v>
      </c>
      <c r="AI233" s="55">
        <v>11.850000000000001</v>
      </c>
      <c r="AJ233" s="24"/>
      <c r="AK233" s="55">
        <v>4.0999999999999996</v>
      </c>
      <c r="AL233" s="55">
        <v>11.850000000000001</v>
      </c>
      <c r="AR233" s="23"/>
      <c r="BA233" s="24"/>
      <c r="BB233" s="24"/>
    </row>
    <row r="234" spans="1:54" x14ac:dyDescent="0.15">
      <c r="A234" s="54">
        <v>12</v>
      </c>
      <c r="B234" s="55">
        <v>13.5</v>
      </c>
      <c r="C234" s="23"/>
      <c r="D234" s="54">
        <v>1</v>
      </c>
      <c r="E234" s="55">
        <v>13.5</v>
      </c>
      <c r="F234" s="23"/>
      <c r="G234" s="54">
        <v>1</v>
      </c>
      <c r="H234" s="55">
        <v>13.5</v>
      </c>
      <c r="I234" s="23"/>
      <c r="J234" s="54">
        <v>0</v>
      </c>
      <c r="K234" s="55">
        <v>13.5</v>
      </c>
      <c r="L234" s="23"/>
      <c r="M234" s="55">
        <v>5.7</v>
      </c>
      <c r="N234" s="55">
        <v>13.5</v>
      </c>
      <c r="O234" s="24"/>
      <c r="P234" s="56">
        <v>5.3</v>
      </c>
      <c r="Q234" s="55">
        <v>13.5</v>
      </c>
      <c r="R234" s="25"/>
      <c r="S234" s="55">
        <v>5.4</v>
      </c>
      <c r="T234" s="55">
        <v>13.5</v>
      </c>
      <c r="U234" s="24"/>
      <c r="V234" s="55">
        <v>6</v>
      </c>
      <c r="W234" s="55">
        <v>13.5</v>
      </c>
      <c r="X234" s="24"/>
      <c r="Y234" s="55">
        <v>8.1999999999999993</v>
      </c>
      <c r="Z234" s="55">
        <v>13.5</v>
      </c>
      <c r="AA234" s="24"/>
      <c r="AB234" s="55">
        <v>4.7</v>
      </c>
      <c r="AC234" s="55">
        <v>13.5</v>
      </c>
      <c r="AD234" s="24"/>
      <c r="AE234" s="55">
        <v>7.3</v>
      </c>
      <c r="AF234" s="55">
        <v>13.5</v>
      </c>
      <c r="AG234" s="24"/>
      <c r="AH234" s="55">
        <v>5.2</v>
      </c>
      <c r="AI234" s="55">
        <v>13.5</v>
      </c>
      <c r="AJ234" s="24"/>
      <c r="AK234" s="55">
        <v>6.7</v>
      </c>
      <c r="AL234" s="55">
        <v>13.5</v>
      </c>
      <c r="AR234" s="23"/>
      <c r="BA234" s="24"/>
      <c r="BB234" s="24"/>
    </row>
    <row r="235" spans="1:54" x14ac:dyDescent="0.15">
      <c r="A235" s="26"/>
      <c r="C235" s="26"/>
      <c r="AQ235" s="26"/>
    </row>
    <row r="236" spans="1:54" x14ac:dyDescent="0.15">
      <c r="A236" s="26"/>
      <c r="C236" s="26"/>
      <c r="AQ236" s="26"/>
    </row>
    <row r="237" spans="1:54" x14ac:dyDescent="0.15">
      <c r="A237" s="26"/>
      <c r="C237" s="26"/>
      <c r="AQ237" s="26"/>
    </row>
    <row r="238" spans="1:54" x14ac:dyDescent="0.15">
      <c r="A238" s="26"/>
      <c r="C238" s="26"/>
      <c r="AQ238" s="26"/>
    </row>
    <row r="239" spans="1:54" x14ac:dyDescent="0.15">
      <c r="A239" s="26"/>
      <c r="C239" s="26"/>
      <c r="AQ239" s="26"/>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EFD7B1-E78F-4540-BC73-06A32676966E}">
  <dimension ref="A1:AR233"/>
  <sheetViews>
    <sheetView topLeftCell="U1" zoomScaleNormal="30" workbookViewId="0">
      <selection activeCell="Z29" sqref="Z29:AM29"/>
    </sheetView>
  </sheetViews>
  <sheetFormatPr defaultColWidth="10.78515625" defaultRowHeight="12.75" x14ac:dyDescent="0.15"/>
  <cols>
    <col min="2" max="2" width="16.31640625" customWidth="1"/>
    <col min="4" max="4" width="19.95703125" customWidth="1"/>
    <col min="5" max="5" width="16.98828125" customWidth="1"/>
    <col min="6" max="6" width="19.95703125" customWidth="1"/>
    <col min="7" max="7" width="17.39453125" customWidth="1"/>
    <col min="8" max="8" width="13.484375" customWidth="1"/>
  </cols>
  <sheetData>
    <row r="1" spans="1:34" x14ac:dyDescent="0.15">
      <c r="A1" s="52" t="s">
        <v>353</v>
      </c>
      <c r="B1" s="52"/>
      <c r="C1" s="52"/>
    </row>
    <row r="3" spans="1:34" ht="14.25" x14ac:dyDescent="0.15">
      <c r="A3" s="21" t="s">
        <v>266</v>
      </c>
      <c r="B3" s="21" t="s">
        <v>52</v>
      </c>
      <c r="C3" s="21" t="s">
        <v>54</v>
      </c>
      <c r="D3" s="21" t="s">
        <v>57</v>
      </c>
      <c r="E3" s="21" t="s">
        <v>60</v>
      </c>
      <c r="F3" s="21" t="s">
        <v>267</v>
      </c>
      <c r="G3" s="21" t="s">
        <v>272</v>
      </c>
      <c r="H3" s="21" t="s">
        <v>277</v>
      </c>
    </row>
    <row r="4" spans="1:34" ht="18" x14ac:dyDescent="0.15">
      <c r="A4" s="23">
        <v>9</v>
      </c>
      <c r="B4" s="23">
        <v>0</v>
      </c>
      <c r="C4" s="24">
        <v>8.5</v>
      </c>
      <c r="D4" s="25">
        <v>3</v>
      </c>
      <c r="E4" s="24">
        <v>3.7</v>
      </c>
      <c r="F4" s="24">
        <v>5.3</v>
      </c>
      <c r="G4" s="24">
        <v>5.8</v>
      </c>
      <c r="H4" s="24">
        <v>10.5</v>
      </c>
      <c r="K4" s="172" t="s">
        <v>344</v>
      </c>
      <c r="L4" s="172"/>
      <c r="Z4" s="167" t="s">
        <v>357</v>
      </c>
      <c r="AA4" s="168"/>
    </row>
    <row r="5" spans="1:34" ht="14.25" x14ac:dyDescent="0.15">
      <c r="A5" s="23">
        <v>1</v>
      </c>
      <c r="B5" s="23">
        <v>1</v>
      </c>
      <c r="C5" s="24">
        <v>8.6</v>
      </c>
      <c r="D5" s="25">
        <v>6.3</v>
      </c>
      <c r="E5" s="24">
        <v>5.7</v>
      </c>
      <c r="F5" s="24">
        <v>4.8</v>
      </c>
      <c r="G5" s="24">
        <v>4.2</v>
      </c>
      <c r="H5" s="24">
        <v>11.850000000000001</v>
      </c>
    </row>
    <row r="6" spans="1:34" ht="14.25" x14ac:dyDescent="0.15">
      <c r="A6" s="23">
        <v>6</v>
      </c>
      <c r="B6" s="23">
        <v>0</v>
      </c>
      <c r="C6" s="24">
        <v>6.7</v>
      </c>
      <c r="D6" s="25">
        <v>4</v>
      </c>
      <c r="E6" s="24">
        <v>6.8</v>
      </c>
      <c r="F6" s="24">
        <v>2.5</v>
      </c>
      <c r="G6" s="24">
        <v>5</v>
      </c>
      <c r="H6" s="24">
        <v>10.050000000000001</v>
      </c>
      <c r="K6" s="164" t="s">
        <v>345</v>
      </c>
      <c r="L6" s="165"/>
      <c r="Z6" s="37" t="s">
        <v>305</v>
      </c>
      <c r="AA6" s="37"/>
      <c r="AB6" s="37"/>
      <c r="AC6" s="37"/>
      <c r="AD6" s="37"/>
      <c r="AE6" s="37"/>
      <c r="AF6" s="37"/>
      <c r="AG6" s="37"/>
      <c r="AH6" s="37"/>
    </row>
    <row r="7" spans="1:34" ht="15" thickBot="1" x14ac:dyDescent="0.2">
      <c r="A7" s="23">
        <v>2</v>
      </c>
      <c r="B7" s="23">
        <v>0</v>
      </c>
      <c r="C7" s="24">
        <v>6.6</v>
      </c>
      <c r="D7" s="25">
        <v>3.6</v>
      </c>
      <c r="E7" s="24">
        <v>4.8</v>
      </c>
      <c r="F7" s="24">
        <v>3.2</v>
      </c>
      <c r="G7" s="24">
        <v>4</v>
      </c>
      <c r="H7" s="24">
        <v>9.8999999999999986</v>
      </c>
      <c r="Z7" s="37"/>
      <c r="AA7" s="37"/>
      <c r="AB7" s="37"/>
      <c r="AC7" s="37"/>
      <c r="AD7" s="37"/>
      <c r="AE7" s="37"/>
      <c r="AF7" s="37"/>
      <c r="AG7" s="37"/>
      <c r="AH7" s="37"/>
    </row>
    <row r="8" spans="1:34" ht="14.25" x14ac:dyDescent="0.15">
      <c r="A8" s="23">
        <v>8</v>
      </c>
      <c r="B8" s="23">
        <v>0</v>
      </c>
      <c r="C8" s="24">
        <v>5.7</v>
      </c>
      <c r="D8" s="25">
        <v>3.8</v>
      </c>
      <c r="E8" s="24">
        <v>6</v>
      </c>
      <c r="F8" s="24">
        <v>6.5</v>
      </c>
      <c r="G8" s="24">
        <v>7.5</v>
      </c>
      <c r="H8" s="24">
        <v>10.649999999999999</v>
      </c>
      <c r="L8" s="37" t="s">
        <v>305</v>
      </c>
      <c r="M8" s="37"/>
      <c r="N8" s="37"/>
      <c r="O8" s="37"/>
      <c r="P8" s="37"/>
      <c r="Q8" s="37"/>
      <c r="R8" s="37"/>
      <c r="S8" s="37"/>
      <c r="T8" s="37"/>
      <c r="Z8" s="70" t="s">
        <v>306</v>
      </c>
      <c r="AA8" s="70"/>
      <c r="AB8" s="37"/>
      <c r="AC8" s="37"/>
      <c r="AD8" s="37"/>
      <c r="AE8" s="37"/>
      <c r="AF8" s="37"/>
      <c r="AG8" s="37"/>
      <c r="AH8" s="37"/>
    </row>
    <row r="9" spans="1:34" ht="15" thickBot="1" x14ac:dyDescent="0.2">
      <c r="A9" s="23">
        <v>15</v>
      </c>
      <c r="B9" s="23">
        <v>1</v>
      </c>
      <c r="C9" s="24">
        <v>8.3000000000000007</v>
      </c>
      <c r="D9" s="25">
        <v>5.2</v>
      </c>
      <c r="E9" s="24">
        <v>6.1</v>
      </c>
      <c r="F9" s="24">
        <v>4.0999999999999996</v>
      </c>
      <c r="G9" s="24">
        <v>4</v>
      </c>
      <c r="H9" s="24">
        <v>12.149999999999999</v>
      </c>
      <c r="L9" s="37"/>
      <c r="M9" s="37"/>
      <c r="N9" s="37"/>
      <c r="O9" s="37"/>
      <c r="P9" s="37"/>
      <c r="Q9" s="37"/>
      <c r="R9" s="37"/>
      <c r="S9" s="37"/>
      <c r="T9" s="37"/>
      <c r="Z9" s="37" t="s">
        <v>307</v>
      </c>
      <c r="AA9" s="37">
        <v>0.79218246202349085</v>
      </c>
      <c r="AB9" s="37"/>
      <c r="AC9" s="37"/>
      <c r="AD9" s="37"/>
      <c r="AE9" s="37"/>
      <c r="AF9" s="37"/>
      <c r="AG9" s="37"/>
      <c r="AH9" s="37"/>
    </row>
    <row r="10" spans="1:34" ht="14.25" x14ac:dyDescent="0.15">
      <c r="A10" s="23">
        <v>15</v>
      </c>
      <c r="B10" s="23">
        <v>1</v>
      </c>
      <c r="C10" s="24">
        <v>5.0999999999999996</v>
      </c>
      <c r="D10" s="25">
        <v>6.6</v>
      </c>
      <c r="E10" s="24">
        <v>7.8</v>
      </c>
      <c r="F10" s="24">
        <v>4.9000000000000004</v>
      </c>
      <c r="G10" s="24">
        <v>6.9</v>
      </c>
      <c r="H10" s="24">
        <v>12.600000000000001</v>
      </c>
      <c r="L10" s="38" t="s">
        <v>306</v>
      </c>
      <c r="M10" s="38"/>
      <c r="N10" s="37"/>
      <c r="O10" s="37"/>
      <c r="P10" s="37"/>
      <c r="Q10" s="37"/>
      <c r="R10" s="37"/>
      <c r="S10" s="37"/>
      <c r="T10" s="37"/>
      <c r="Z10" s="37" t="s">
        <v>308</v>
      </c>
      <c r="AA10" s="51">
        <v>0.62755305313759957</v>
      </c>
      <c r="AB10" s="37"/>
      <c r="AC10" s="37"/>
      <c r="AD10" s="37"/>
      <c r="AE10" s="37"/>
      <c r="AF10" s="37"/>
      <c r="AG10" s="37"/>
      <c r="AH10" s="37"/>
    </row>
    <row r="11" spans="1:34" ht="14.25" x14ac:dyDescent="0.15">
      <c r="A11" s="23">
        <v>13</v>
      </c>
      <c r="B11" s="23">
        <v>0</v>
      </c>
      <c r="C11" s="24">
        <v>8.5</v>
      </c>
      <c r="D11" s="25">
        <v>3</v>
      </c>
      <c r="E11" s="24">
        <v>3.7</v>
      </c>
      <c r="F11" s="24">
        <v>5.7</v>
      </c>
      <c r="G11" s="24">
        <v>6</v>
      </c>
      <c r="H11" s="24">
        <v>10.8</v>
      </c>
      <c r="L11" s="37" t="s">
        <v>307</v>
      </c>
      <c r="M11" s="37">
        <v>0.79559358193663565</v>
      </c>
      <c r="N11" s="37"/>
      <c r="O11" s="37"/>
      <c r="P11" s="37"/>
      <c r="Q11" s="37"/>
      <c r="R11" s="37"/>
      <c r="S11" s="37"/>
      <c r="T11" s="37"/>
      <c r="Z11" s="37" t="s">
        <v>309</v>
      </c>
      <c r="AA11" s="51">
        <v>0.61795390502258929</v>
      </c>
      <c r="AB11" s="37"/>
      <c r="AC11" s="37"/>
      <c r="AD11" s="37"/>
      <c r="AE11" s="37"/>
      <c r="AF11" s="37"/>
      <c r="AG11" s="37"/>
      <c r="AH11" s="37"/>
    </row>
    <row r="12" spans="1:34" ht="14.25" x14ac:dyDescent="0.15">
      <c r="A12" s="23">
        <v>4</v>
      </c>
      <c r="B12" s="23">
        <v>0</v>
      </c>
      <c r="C12" s="24">
        <v>7</v>
      </c>
      <c r="D12" s="25">
        <v>3.3</v>
      </c>
      <c r="E12" s="24">
        <v>4.2</v>
      </c>
      <c r="F12" s="24">
        <v>4.3</v>
      </c>
      <c r="G12" s="24">
        <v>5.5</v>
      </c>
      <c r="H12" s="24">
        <v>8.3999999999999986</v>
      </c>
      <c r="L12" s="37" t="s">
        <v>308</v>
      </c>
      <c r="M12" s="37">
        <v>0.6329691476187661</v>
      </c>
      <c r="N12" s="37"/>
      <c r="O12" s="37"/>
      <c r="P12" s="37"/>
      <c r="Q12" s="37"/>
      <c r="R12" s="37"/>
      <c r="S12" s="37"/>
      <c r="T12" s="37"/>
      <c r="Z12" s="37" t="s">
        <v>310</v>
      </c>
      <c r="AA12" s="51">
        <v>0.82815888202828847</v>
      </c>
      <c r="AB12" s="37"/>
      <c r="AC12" s="37"/>
      <c r="AD12" s="37"/>
      <c r="AE12" s="37"/>
      <c r="AF12" s="37"/>
      <c r="AG12" s="37"/>
      <c r="AH12" s="37"/>
    </row>
    <row r="13" spans="1:34" ht="15" thickBot="1" x14ac:dyDescent="0.2">
      <c r="A13" s="23">
        <v>7</v>
      </c>
      <c r="B13" s="23">
        <v>0</v>
      </c>
      <c r="C13" s="24">
        <v>7.3</v>
      </c>
      <c r="D13" s="25">
        <v>3.6</v>
      </c>
      <c r="E13" s="24">
        <v>6.1</v>
      </c>
      <c r="F13" s="24">
        <v>3.3</v>
      </c>
      <c r="G13" s="24">
        <v>4</v>
      </c>
      <c r="H13" s="24">
        <v>10.350000000000001</v>
      </c>
      <c r="L13" s="37" t="s">
        <v>309</v>
      </c>
      <c r="M13" s="37">
        <v>0.61958781445903355</v>
      </c>
      <c r="N13" s="37"/>
      <c r="O13" s="37"/>
      <c r="P13" s="37"/>
      <c r="Q13" s="37"/>
      <c r="R13" s="37"/>
      <c r="S13" s="37"/>
      <c r="T13" s="37"/>
      <c r="Z13" s="39" t="s">
        <v>311</v>
      </c>
      <c r="AA13" s="39">
        <v>200</v>
      </c>
      <c r="AB13" s="37"/>
      <c r="AC13" s="37"/>
      <c r="AD13" s="37"/>
      <c r="AE13" s="37"/>
      <c r="AF13" s="37"/>
      <c r="AG13" s="37"/>
      <c r="AH13" s="37"/>
    </row>
    <row r="14" spans="1:34" ht="14.25" x14ac:dyDescent="0.15">
      <c r="A14" s="23">
        <v>15</v>
      </c>
      <c r="B14" s="23">
        <v>1</v>
      </c>
      <c r="C14" s="24">
        <v>9.6</v>
      </c>
      <c r="D14" s="25">
        <v>5.6</v>
      </c>
      <c r="E14" s="24">
        <v>5.5</v>
      </c>
      <c r="F14" s="24">
        <v>4.4000000000000004</v>
      </c>
      <c r="G14" s="24">
        <v>6.5</v>
      </c>
      <c r="H14" s="24">
        <v>13.950000000000001</v>
      </c>
      <c r="L14" s="37" t="s">
        <v>310</v>
      </c>
      <c r="M14" s="37">
        <v>0.82638607701435163</v>
      </c>
      <c r="N14" s="37"/>
      <c r="O14" s="37"/>
      <c r="P14" s="37"/>
      <c r="Q14" s="37"/>
      <c r="R14" s="37"/>
      <c r="S14" s="37"/>
      <c r="T14" s="37"/>
      <c r="Z14" s="37"/>
      <c r="AA14" s="37"/>
      <c r="AB14" s="37"/>
      <c r="AC14" s="37"/>
      <c r="AD14" s="37"/>
      <c r="AE14" s="37"/>
      <c r="AF14" s="37"/>
      <c r="AG14" s="37"/>
      <c r="AH14" s="37"/>
    </row>
    <row r="15" spans="1:34" ht="15" thickBot="1" x14ac:dyDescent="0.2">
      <c r="A15" s="23">
        <v>8</v>
      </c>
      <c r="B15" s="23">
        <v>1</v>
      </c>
      <c r="C15" s="24">
        <v>9.1</v>
      </c>
      <c r="D15" s="25">
        <v>3.6</v>
      </c>
      <c r="E15" s="24">
        <v>4.5999999999999996</v>
      </c>
      <c r="F15" s="24">
        <v>4.5999999999999996</v>
      </c>
      <c r="G15" s="24">
        <v>5.4</v>
      </c>
      <c r="H15" s="24">
        <v>11.100000000000001</v>
      </c>
      <c r="L15" s="39" t="s">
        <v>311</v>
      </c>
      <c r="M15" s="39">
        <v>200</v>
      </c>
      <c r="N15" s="37"/>
      <c r="O15" s="37"/>
      <c r="P15" s="37"/>
      <c r="Q15" s="37"/>
      <c r="R15" s="37"/>
      <c r="S15" s="37"/>
      <c r="T15" s="37"/>
      <c r="Z15" s="37" t="s">
        <v>312</v>
      </c>
      <c r="AA15" s="37"/>
      <c r="AB15" s="37"/>
      <c r="AC15" s="37"/>
      <c r="AD15" s="37"/>
      <c r="AE15" s="37"/>
      <c r="AF15" s="37"/>
      <c r="AG15" s="37"/>
      <c r="AH15" s="37"/>
    </row>
    <row r="16" spans="1:34" ht="14.25" x14ac:dyDescent="0.15">
      <c r="A16" s="23">
        <v>10</v>
      </c>
      <c r="B16" s="23">
        <v>0</v>
      </c>
      <c r="C16" s="24">
        <v>8</v>
      </c>
      <c r="D16" s="25">
        <v>4.8</v>
      </c>
      <c r="E16" s="24">
        <v>4.7</v>
      </c>
      <c r="F16" s="24">
        <v>4.7</v>
      </c>
      <c r="G16" s="24">
        <v>5.7</v>
      </c>
      <c r="H16" s="24">
        <v>13.5</v>
      </c>
      <c r="L16" s="37"/>
      <c r="M16" s="37"/>
      <c r="N16" s="37"/>
      <c r="O16" s="37"/>
      <c r="P16" s="37"/>
      <c r="Q16" s="37"/>
      <c r="R16" s="37"/>
      <c r="S16" s="37"/>
      <c r="T16" s="37"/>
      <c r="Z16" s="40"/>
      <c r="AA16" s="71" t="s">
        <v>317</v>
      </c>
      <c r="AB16" s="71" t="s">
        <v>318</v>
      </c>
      <c r="AC16" s="71" t="s">
        <v>319</v>
      </c>
      <c r="AD16" s="71" t="s">
        <v>320</v>
      </c>
      <c r="AE16" s="71" t="s">
        <v>321</v>
      </c>
      <c r="AF16" s="37"/>
      <c r="AG16" s="37"/>
      <c r="AH16" s="37"/>
    </row>
    <row r="17" spans="1:39" ht="15" thickBot="1" x14ac:dyDescent="0.2">
      <c r="A17" s="23">
        <v>3</v>
      </c>
      <c r="B17" s="23">
        <v>0</v>
      </c>
      <c r="C17" s="24">
        <v>6.4</v>
      </c>
      <c r="D17" s="25">
        <v>3.6</v>
      </c>
      <c r="E17" s="24">
        <v>5.3</v>
      </c>
      <c r="F17" s="24">
        <v>5.6</v>
      </c>
      <c r="G17" s="24">
        <v>6.1</v>
      </c>
      <c r="H17" s="24">
        <v>10.5</v>
      </c>
      <c r="L17" s="37" t="s">
        <v>312</v>
      </c>
      <c r="M17" s="37"/>
      <c r="N17" s="37"/>
      <c r="O17" s="37"/>
      <c r="P17" s="37"/>
      <c r="Q17" s="37"/>
      <c r="R17" s="37"/>
      <c r="S17" s="37"/>
      <c r="T17" s="37"/>
      <c r="Z17" s="37" t="s">
        <v>313</v>
      </c>
      <c r="AA17" s="37">
        <v>5</v>
      </c>
      <c r="AB17" s="37">
        <v>224.18940602682565</v>
      </c>
      <c r="AC17" s="37">
        <v>44.837881205365129</v>
      </c>
      <c r="AD17" s="37">
        <v>65.375911030718058</v>
      </c>
      <c r="AE17" s="37">
        <v>9.0891319952167296E-40</v>
      </c>
      <c r="AF17" s="37"/>
      <c r="AG17" s="37"/>
      <c r="AH17" s="37"/>
    </row>
    <row r="18" spans="1:39" ht="14.25" x14ac:dyDescent="0.15">
      <c r="A18" s="23">
        <v>8</v>
      </c>
      <c r="B18" s="23">
        <v>0</v>
      </c>
      <c r="C18" s="24">
        <v>7</v>
      </c>
      <c r="D18" s="25">
        <v>3.3</v>
      </c>
      <c r="E18" s="24">
        <v>4.2</v>
      </c>
      <c r="F18" s="24">
        <v>3.3</v>
      </c>
      <c r="G18" s="24">
        <v>5.6</v>
      </c>
      <c r="H18" s="24">
        <v>9.3000000000000007</v>
      </c>
      <c r="L18" s="40"/>
      <c r="M18" s="40" t="s">
        <v>317</v>
      </c>
      <c r="N18" s="40" t="s">
        <v>318</v>
      </c>
      <c r="O18" s="40" t="s">
        <v>319</v>
      </c>
      <c r="P18" s="40" t="s">
        <v>320</v>
      </c>
      <c r="Q18" s="40" t="s">
        <v>321</v>
      </c>
      <c r="R18" s="37"/>
      <c r="S18" s="37"/>
      <c r="T18" s="37"/>
      <c r="Z18" s="37" t="s">
        <v>314</v>
      </c>
      <c r="AA18" s="37">
        <v>194</v>
      </c>
      <c r="AB18" s="37">
        <v>133.05434397317484</v>
      </c>
      <c r="AC18" s="37">
        <v>0.68584713388234453</v>
      </c>
      <c r="AD18" s="37"/>
      <c r="AE18" s="37"/>
      <c r="AF18" s="37"/>
      <c r="AG18" s="37"/>
      <c r="AH18" s="37"/>
    </row>
    <row r="19" spans="1:39" ht="15" thickBot="1" x14ac:dyDescent="0.2">
      <c r="A19" s="23">
        <v>7</v>
      </c>
      <c r="B19" s="23">
        <v>0</v>
      </c>
      <c r="C19" s="24">
        <v>9.9</v>
      </c>
      <c r="D19" s="25">
        <v>4.5</v>
      </c>
      <c r="E19" s="24">
        <v>4.8</v>
      </c>
      <c r="F19" s="24">
        <v>3.1</v>
      </c>
      <c r="G19" s="24">
        <v>5</v>
      </c>
      <c r="H19" s="24">
        <v>13.350000000000001</v>
      </c>
      <c r="L19" s="37" t="s">
        <v>313</v>
      </c>
      <c r="M19" s="37">
        <v>7</v>
      </c>
      <c r="N19" s="37">
        <v>226.12427192963187</v>
      </c>
      <c r="O19" s="37">
        <v>32.303467418518842</v>
      </c>
      <c r="P19" s="37">
        <v>47.302398054292233</v>
      </c>
      <c r="Q19" s="37">
        <v>1.4965576826013467E-38</v>
      </c>
      <c r="R19" s="37"/>
      <c r="S19" s="37"/>
      <c r="T19" s="37"/>
      <c r="Z19" s="39" t="s">
        <v>315</v>
      </c>
      <c r="AA19" s="39">
        <v>199</v>
      </c>
      <c r="AB19" s="39">
        <v>357.24375000000049</v>
      </c>
      <c r="AC19" s="39"/>
      <c r="AD19" s="39"/>
      <c r="AE19" s="39"/>
      <c r="AF19" s="37"/>
      <c r="AG19" s="37"/>
      <c r="AH19" s="37"/>
    </row>
    <row r="20" spans="1:39" ht="15" thickBot="1" x14ac:dyDescent="0.2">
      <c r="A20" s="23">
        <v>2</v>
      </c>
      <c r="B20" s="23">
        <v>0</v>
      </c>
      <c r="C20" s="24">
        <v>6.5</v>
      </c>
      <c r="D20" s="25">
        <v>2.8</v>
      </c>
      <c r="E20" s="24">
        <v>3.7</v>
      </c>
      <c r="F20" s="24">
        <v>4.3</v>
      </c>
      <c r="G20" s="24">
        <v>3.3</v>
      </c>
      <c r="H20" s="24">
        <v>6.4499999999999993</v>
      </c>
      <c r="L20" s="37" t="s">
        <v>314</v>
      </c>
      <c r="M20" s="37">
        <v>192</v>
      </c>
      <c r="N20" s="37">
        <v>131.11947807036861</v>
      </c>
      <c r="O20" s="37">
        <v>0.68291394828316987</v>
      </c>
      <c r="P20" s="37"/>
      <c r="Q20" s="37"/>
      <c r="R20" s="37"/>
      <c r="S20" s="37"/>
      <c r="T20" s="37"/>
      <c r="Z20" s="37"/>
      <c r="AA20" s="37"/>
      <c r="AB20" s="37"/>
      <c r="AC20" s="37"/>
      <c r="AD20" s="37"/>
      <c r="AE20" s="37"/>
      <c r="AF20" s="37"/>
      <c r="AG20" s="37"/>
      <c r="AH20" s="37"/>
    </row>
    <row r="21" spans="1:39" ht="15" thickBot="1" x14ac:dyDescent="0.2">
      <c r="A21" s="23">
        <v>7</v>
      </c>
      <c r="B21" s="23">
        <v>1</v>
      </c>
      <c r="C21" s="24">
        <v>9.3000000000000007</v>
      </c>
      <c r="D21" s="25">
        <v>3.9</v>
      </c>
      <c r="E21" s="24">
        <v>4.5</v>
      </c>
      <c r="F21" s="24">
        <v>4</v>
      </c>
      <c r="G21" s="24">
        <v>5.8</v>
      </c>
      <c r="H21" s="24">
        <v>12.899999999999999</v>
      </c>
      <c r="L21" s="39" t="s">
        <v>315</v>
      </c>
      <c r="M21" s="39">
        <v>199</v>
      </c>
      <c r="N21" s="39">
        <v>357.24375000000049</v>
      </c>
      <c r="O21" s="39"/>
      <c r="P21" s="39"/>
      <c r="Q21" s="39"/>
      <c r="R21" s="37"/>
      <c r="S21" s="37"/>
      <c r="T21" s="37"/>
      <c r="Z21" s="40"/>
      <c r="AA21" s="71" t="s">
        <v>322</v>
      </c>
      <c r="AB21" s="71" t="s">
        <v>310</v>
      </c>
      <c r="AC21" s="71" t="s">
        <v>323</v>
      </c>
      <c r="AD21" s="71" t="s">
        <v>324</v>
      </c>
      <c r="AE21" s="71" t="s">
        <v>325</v>
      </c>
      <c r="AF21" s="71" t="s">
        <v>326</v>
      </c>
      <c r="AG21" s="71" t="s">
        <v>327</v>
      </c>
      <c r="AH21" s="71" t="s">
        <v>328</v>
      </c>
    </row>
    <row r="22" spans="1:39" ht="15" thickBot="1" x14ac:dyDescent="0.2">
      <c r="A22" s="23">
        <v>2</v>
      </c>
      <c r="B22" s="23">
        <v>0</v>
      </c>
      <c r="C22" s="24">
        <v>8.1</v>
      </c>
      <c r="D22" s="25">
        <v>2.5</v>
      </c>
      <c r="E22" s="24">
        <v>3.8</v>
      </c>
      <c r="F22" s="24">
        <v>3</v>
      </c>
      <c r="G22" s="24">
        <v>4.5</v>
      </c>
      <c r="H22" s="24">
        <v>9.3000000000000007</v>
      </c>
      <c r="L22" s="37"/>
      <c r="M22" s="37"/>
      <c r="N22" s="37"/>
      <c r="O22" s="37"/>
      <c r="P22" s="37"/>
      <c r="Q22" s="37"/>
      <c r="R22" s="37"/>
      <c r="S22" s="37"/>
      <c r="T22" s="37"/>
      <c r="Z22" s="37" t="s">
        <v>316</v>
      </c>
      <c r="AA22" s="37">
        <v>5.3167750070633861</v>
      </c>
      <c r="AB22" s="37">
        <v>0.43090029138287933</v>
      </c>
      <c r="AC22" s="37">
        <v>12.338759368206437</v>
      </c>
      <c r="AD22" s="37">
        <v>3.3860209551326633E-26</v>
      </c>
      <c r="AE22" s="37">
        <v>4.4669243525887508</v>
      </c>
      <c r="AF22" s="37">
        <v>6.1666256615380215</v>
      </c>
      <c r="AG22" s="37">
        <v>4.4669243525887508</v>
      </c>
      <c r="AH22" s="37">
        <v>6.1666256615380215</v>
      </c>
    </row>
    <row r="23" spans="1:39" ht="14.25" x14ac:dyDescent="0.15">
      <c r="A23" s="23">
        <v>11</v>
      </c>
      <c r="B23" s="23">
        <v>0</v>
      </c>
      <c r="C23" s="24">
        <v>7.7</v>
      </c>
      <c r="D23" s="25">
        <v>3.7</v>
      </c>
      <c r="E23" s="24">
        <v>3.4</v>
      </c>
      <c r="F23" s="24">
        <v>3.3</v>
      </c>
      <c r="G23" s="24">
        <v>4.5</v>
      </c>
      <c r="H23" s="24">
        <v>12.149999999999999</v>
      </c>
      <c r="L23" s="40"/>
      <c r="M23" s="40" t="s">
        <v>322</v>
      </c>
      <c r="N23" s="40" t="s">
        <v>310</v>
      </c>
      <c r="O23" s="40" t="s">
        <v>323</v>
      </c>
      <c r="P23" s="40" t="s">
        <v>324</v>
      </c>
      <c r="Q23" s="40" t="s">
        <v>325</v>
      </c>
      <c r="R23" s="40" t="s">
        <v>326</v>
      </c>
      <c r="S23" s="40" t="s">
        <v>327</v>
      </c>
      <c r="T23" s="40" t="s">
        <v>328</v>
      </c>
      <c r="Z23" s="37" t="s">
        <v>266</v>
      </c>
      <c r="AA23" s="37">
        <v>6.5218723019274338E-2</v>
      </c>
      <c r="AB23" s="37">
        <v>1.4874931596331215E-2</v>
      </c>
      <c r="AC23" s="37">
        <v>4.3844721299666363</v>
      </c>
      <c r="AD23" s="37">
        <v>1.9040547265139138E-5</v>
      </c>
      <c r="AE23" s="37">
        <v>3.5881378382450105E-2</v>
      </c>
      <c r="AF23" s="37">
        <v>9.4556067656098572E-2</v>
      </c>
      <c r="AG23" s="37">
        <v>3.5881378382450105E-2</v>
      </c>
      <c r="AH23" s="37">
        <v>9.4556067656098572E-2</v>
      </c>
    </row>
    <row r="24" spans="1:39" ht="14.25" x14ac:dyDescent="0.15">
      <c r="A24" s="23">
        <v>9</v>
      </c>
      <c r="B24" s="23">
        <v>1</v>
      </c>
      <c r="C24" s="24">
        <v>9</v>
      </c>
      <c r="D24" s="25">
        <v>4.9000000000000004</v>
      </c>
      <c r="E24" s="24">
        <v>4.5</v>
      </c>
      <c r="F24" s="24">
        <v>4.5</v>
      </c>
      <c r="G24" s="24">
        <v>6.9</v>
      </c>
      <c r="H24" s="24">
        <v>13.5</v>
      </c>
      <c r="L24" s="37" t="s">
        <v>316</v>
      </c>
      <c r="M24" s="37">
        <v>5.9098263826810973</v>
      </c>
      <c r="N24" s="37">
        <v>0.55927231933212351</v>
      </c>
      <c r="O24" s="37">
        <v>10.566992462166809</v>
      </c>
      <c r="P24" s="37">
        <v>7.2564772840833914E-21</v>
      </c>
      <c r="Q24" s="37">
        <v>4.8067196223404887</v>
      </c>
      <c r="R24" s="37">
        <v>7.0129331430217059</v>
      </c>
      <c r="S24" s="37">
        <v>4.8067196223404887</v>
      </c>
      <c r="T24" s="37">
        <v>7.0129331430217059</v>
      </c>
      <c r="V24" s="173" t="s">
        <v>346</v>
      </c>
      <c r="W24" s="173"/>
      <c r="Z24" s="37" t="s">
        <v>54</v>
      </c>
      <c r="AA24" s="37">
        <v>0.26396415132504308</v>
      </c>
      <c r="AB24" s="37">
        <v>4.3818036044900005E-2</v>
      </c>
      <c r="AC24" s="37">
        <v>6.0240981830988742</v>
      </c>
      <c r="AD24" s="37">
        <v>8.3891448524010114E-9</v>
      </c>
      <c r="AE24" s="37">
        <v>0.17754326149217303</v>
      </c>
      <c r="AF24" s="37">
        <v>0.35038504115791314</v>
      </c>
      <c r="AG24" s="37">
        <v>0.17754326149217303</v>
      </c>
      <c r="AH24" s="37">
        <v>0.35038504115791314</v>
      </c>
    </row>
    <row r="25" spans="1:39" ht="14.25" x14ac:dyDescent="0.15">
      <c r="A25" s="23">
        <v>12</v>
      </c>
      <c r="B25" s="23">
        <v>1</v>
      </c>
      <c r="C25" s="24">
        <v>8.6</v>
      </c>
      <c r="D25" s="25">
        <v>2.9</v>
      </c>
      <c r="E25" s="24">
        <v>4</v>
      </c>
      <c r="F25" s="24">
        <v>4</v>
      </c>
      <c r="G25" s="24">
        <v>4</v>
      </c>
      <c r="H25" s="24">
        <v>10.050000000000001</v>
      </c>
      <c r="L25" s="37" t="s">
        <v>266</v>
      </c>
      <c r="M25" s="37">
        <v>6.5736877263652474E-2</v>
      </c>
      <c r="N25" s="37">
        <v>1.4965965424932674E-2</v>
      </c>
      <c r="O25" s="37">
        <v>4.3924247716179794</v>
      </c>
      <c r="P25" s="37">
        <v>1.8507667015616915E-5</v>
      </c>
      <c r="Q25" s="37">
        <v>3.6218059570364947E-2</v>
      </c>
      <c r="R25" s="37">
        <v>9.5255694956940001E-2</v>
      </c>
      <c r="S25" s="37">
        <v>3.6218059570364947E-2</v>
      </c>
      <c r="T25" s="37">
        <v>9.5255694956940001E-2</v>
      </c>
      <c r="V25" s="173"/>
      <c r="W25" s="173"/>
      <c r="Z25" s="37" t="s">
        <v>57</v>
      </c>
      <c r="AA25" s="37">
        <v>0.52179343527761934</v>
      </c>
      <c r="AB25" s="37">
        <v>5.9745322985527982E-2</v>
      </c>
      <c r="AC25" s="37">
        <v>8.7336281603835761</v>
      </c>
      <c r="AD25" s="37">
        <v>1.1432065737560438E-15</v>
      </c>
      <c r="AE25" s="37">
        <v>0.40395967452962922</v>
      </c>
      <c r="AF25" s="37">
        <v>0.63962719602560947</v>
      </c>
      <c r="AG25" s="37">
        <v>0.40395967452962922</v>
      </c>
      <c r="AH25" s="37">
        <v>0.63962719602560947</v>
      </c>
    </row>
    <row r="26" spans="1:39" ht="14.25" x14ac:dyDescent="0.15">
      <c r="A26" s="23">
        <v>9</v>
      </c>
      <c r="B26" s="23">
        <v>0</v>
      </c>
      <c r="C26" s="24">
        <v>6.1</v>
      </c>
      <c r="D26" s="25">
        <v>4.9000000000000004</v>
      </c>
      <c r="E26" s="24">
        <v>6.4</v>
      </c>
      <c r="F26" s="24">
        <v>4.5</v>
      </c>
      <c r="G26" s="24">
        <v>4.8</v>
      </c>
      <c r="H26" s="24">
        <v>8.6999999999999993</v>
      </c>
      <c r="L26" s="37" t="s">
        <v>52</v>
      </c>
      <c r="M26" s="37">
        <v>0.11365171015637369</v>
      </c>
      <c r="N26" s="37">
        <v>0.1396698971495032</v>
      </c>
      <c r="O26" s="37">
        <v>0.81371657369175598</v>
      </c>
      <c r="P26" s="49">
        <v>0.41681532176755176</v>
      </c>
      <c r="Q26" s="37">
        <v>-0.16183270492371471</v>
      </c>
      <c r="R26" s="37">
        <v>0.38913612523646213</v>
      </c>
      <c r="S26" s="37">
        <v>-0.16183270492371471</v>
      </c>
      <c r="T26" s="37">
        <v>0.38913612523646213</v>
      </c>
      <c r="Z26" s="37" t="s">
        <v>267</v>
      </c>
      <c r="AA26" s="37">
        <v>-0.19490735285931657</v>
      </c>
      <c r="AB26" s="37">
        <v>9.0316295193251503E-2</v>
      </c>
      <c r="AC26" s="37">
        <v>-2.158053011832135</v>
      </c>
      <c r="AD26" s="37">
        <v>3.2152475867878401E-2</v>
      </c>
      <c r="AE26" s="37">
        <v>-0.37303524953207062</v>
      </c>
      <c r="AF26" s="37">
        <v>-1.6779456186562514E-2</v>
      </c>
      <c r="AG26" s="37">
        <v>-0.37303524953207062</v>
      </c>
      <c r="AH26" s="37">
        <v>-1.6779456186562514E-2</v>
      </c>
    </row>
    <row r="27" spans="1:39" ht="15" thickBot="1" x14ac:dyDescent="0.2">
      <c r="A27" s="23">
        <v>13</v>
      </c>
      <c r="B27" s="23">
        <v>0</v>
      </c>
      <c r="C27" s="24">
        <v>5.8</v>
      </c>
      <c r="D27" s="25">
        <v>3.6</v>
      </c>
      <c r="E27" s="24">
        <v>5.8</v>
      </c>
      <c r="F27" s="24">
        <v>5.9</v>
      </c>
      <c r="G27" s="24">
        <v>6.6</v>
      </c>
      <c r="H27" s="24">
        <v>11.100000000000001</v>
      </c>
      <c r="L27" s="37" t="s">
        <v>54</v>
      </c>
      <c r="M27" s="37">
        <v>0.22239279119904087</v>
      </c>
      <c r="N27" s="37">
        <v>5.0711034831823779E-2</v>
      </c>
      <c r="O27" s="37">
        <v>4.3854910856498233</v>
      </c>
      <c r="P27" s="37">
        <v>1.9051503099642144E-5</v>
      </c>
      <c r="Q27" s="37">
        <v>0.12237052402576937</v>
      </c>
      <c r="R27" s="37">
        <v>0.32241505837231238</v>
      </c>
      <c r="S27" s="37">
        <v>0.12237052402576937</v>
      </c>
      <c r="T27" s="37">
        <v>0.32241505837231238</v>
      </c>
      <c r="Z27" s="39" t="s">
        <v>272</v>
      </c>
      <c r="AA27" s="39">
        <v>0.37768553112348929</v>
      </c>
      <c r="AB27" s="39">
        <v>7.1240869462442943E-2</v>
      </c>
      <c r="AC27" s="39">
        <v>5.3015289394046361</v>
      </c>
      <c r="AD27" s="39">
        <v>3.108788310632537E-7</v>
      </c>
      <c r="AE27" s="39">
        <v>0.23717947728979086</v>
      </c>
      <c r="AF27" s="39">
        <v>0.51819158495718776</v>
      </c>
      <c r="AG27" s="39">
        <v>0.23717947728979086</v>
      </c>
      <c r="AH27" s="39">
        <v>0.51819158495718776</v>
      </c>
    </row>
    <row r="28" spans="1:39" ht="15" thickBot="1" x14ac:dyDescent="0.2">
      <c r="A28" s="23">
        <v>13</v>
      </c>
      <c r="B28" s="23">
        <v>0</v>
      </c>
      <c r="C28" s="24">
        <v>8.1999999999999993</v>
      </c>
      <c r="D28" s="25">
        <v>2.7</v>
      </c>
      <c r="E28" s="24">
        <v>3.1</v>
      </c>
      <c r="F28" s="24">
        <v>3.9</v>
      </c>
      <c r="G28" s="24">
        <v>7.2</v>
      </c>
      <c r="H28" s="24">
        <v>11.25</v>
      </c>
      <c r="L28" s="37" t="s">
        <v>57</v>
      </c>
      <c r="M28" s="37">
        <v>0.59252275489697193</v>
      </c>
      <c r="N28" s="37">
        <v>7.9739928601076454E-2</v>
      </c>
      <c r="O28" s="37">
        <v>7.4306908131464411</v>
      </c>
      <c r="P28" s="37">
        <v>3.4631658154267577E-12</v>
      </c>
      <c r="Q28" s="37">
        <v>0.43524399950645365</v>
      </c>
      <c r="R28" s="37">
        <v>0.7498015102874902</v>
      </c>
      <c r="S28" s="37">
        <v>0.43524399950645365</v>
      </c>
      <c r="T28" s="37">
        <v>0.7498015102874902</v>
      </c>
      <c r="Z28" s="37"/>
      <c r="AA28" s="37"/>
      <c r="AB28" s="37"/>
      <c r="AC28" s="37"/>
      <c r="AD28" s="37"/>
      <c r="AE28" s="37"/>
      <c r="AF28" s="37"/>
      <c r="AG28" s="37"/>
      <c r="AH28" s="37"/>
    </row>
    <row r="29" spans="1:39" ht="15" thickBot="1" x14ac:dyDescent="0.2">
      <c r="A29" s="23">
        <v>14</v>
      </c>
      <c r="B29" s="23">
        <v>1</v>
      </c>
      <c r="C29" s="24">
        <v>9.9</v>
      </c>
      <c r="D29" s="25">
        <v>5.2</v>
      </c>
      <c r="E29" s="24">
        <v>6.7</v>
      </c>
      <c r="F29" s="24">
        <v>4.0999999999999996</v>
      </c>
      <c r="G29" s="24">
        <v>7.6</v>
      </c>
      <c r="H29" s="24">
        <v>14.700000000000001</v>
      </c>
      <c r="L29" s="37" t="s">
        <v>60</v>
      </c>
      <c r="M29" s="37">
        <v>-0.12149866990915653</v>
      </c>
      <c r="N29" s="37">
        <v>7.6822243847831762E-2</v>
      </c>
      <c r="O29" s="37">
        <v>-1.5815558596520443</v>
      </c>
      <c r="P29" s="50">
        <v>0.11539690124918159</v>
      </c>
      <c r="Q29" s="37">
        <v>-0.27302259412961</v>
      </c>
      <c r="R29" s="37">
        <v>3.0025254311296934E-2</v>
      </c>
      <c r="S29" s="37">
        <v>-0.27302259412961</v>
      </c>
      <c r="T29" s="37">
        <v>3.0025254311296934E-2</v>
      </c>
      <c r="Z29" s="169" t="s">
        <v>358</v>
      </c>
      <c r="AA29" s="170"/>
      <c r="AB29" s="170"/>
      <c r="AC29" s="170"/>
      <c r="AD29" s="170"/>
      <c r="AE29" s="170"/>
      <c r="AF29" s="170"/>
      <c r="AG29" s="170"/>
      <c r="AH29" s="170"/>
      <c r="AI29" s="170"/>
      <c r="AJ29" s="170"/>
      <c r="AK29" s="170"/>
      <c r="AL29" s="170"/>
      <c r="AM29" s="171"/>
    </row>
    <row r="30" spans="1:39" ht="14.25" x14ac:dyDescent="0.15">
      <c r="A30" s="23">
        <v>10</v>
      </c>
      <c r="B30" s="23">
        <v>0</v>
      </c>
      <c r="C30" s="24">
        <v>7.7</v>
      </c>
      <c r="D30" s="25">
        <v>2.2000000000000002</v>
      </c>
      <c r="E30" s="24">
        <v>3.4</v>
      </c>
      <c r="F30" s="24">
        <v>3.2</v>
      </c>
      <c r="G30" s="24">
        <v>3.4</v>
      </c>
      <c r="H30" s="24">
        <v>11.55</v>
      </c>
      <c r="L30" s="37" t="s">
        <v>267</v>
      </c>
      <c r="M30" s="37">
        <v>-0.19838262410188565</v>
      </c>
      <c r="N30" s="37">
        <v>9.0897144755285611E-2</v>
      </c>
      <c r="O30" s="37">
        <v>-2.1824956618381548</v>
      </c>
      <c r="P30" s="37">
        <v>3.0286624821627205E-2</v>
      </c>
      <c r="Q30" s="37">
        <v>-0.37766783348781557</v>
      </c>
      <c r="R30" s="37">
        <v>-1.9097414715955718E-2</v>
      </c>
      <c r="S30" s="37">
        <v>-0.37766783348781557</v>
      </c>
      <c r="T30" s="37">
        <v>-1.9097414715955718E-2</v>
      </c>
      <c r="Z30" s="37"/>
      <c r="AA30" s="37"/>
      <c r="AB30" s="37"/>
      <c r="AC30" s="37"/>
      <c r="AD30" s="37"/>
      <c r="AE30" s="37"/>
      <c r="AF30" s="37"/>
      <c r="AG30" s="37"/>
      <c r="AH30" s="37"/>
    </row>
    <row r="31" spans="1:39" ht="15" thickBot="1" x14ac:dyDescent="0.2">
      <c r="A31" s="23">
        <v>4</v>
      </c>
      <c r="B31" s="23">
        <v>0</v>
      </c>
      <c r="C31" s="24">
        <v>8.3000000000000007</v>
      </c>
      <c r="D31" s="25">
        <v>2.8</v>
      </c>
      <c r="E31" s="24">
        <v>2.5</v>
      </c>
      <c r="F31" s="24">
        <v>1.8</v>
      </c>
      <c r="G31" s="24">
        <v>3.1</v>
      </c>
      <c r="H31" s="24">
        <v>10.050000000000001</v>
      </c>
      <c r="L31" s="39" t="s">
        <v>272</v>
      </c>
      <c r="M31" s="39">
        <v>0.38002799029434675</v>
      </c>
      <c r="N31" s="39">
        <v>7.1127455734984843E-2</v>
      </c>
      <c r="O31" s="39">
        <v>5.3429155642836479</v>
      </c>
      <c r="P31" s="39">
        <v>2.5739959318101371E-7</v>
      </c>
      <c r="Q31" s="39">
        <v>0.23973644616645826</v>
      </c>
      <c r="R31" s="39">
        <v>0.52031953442223522</v>
      </c>
      <c r="S31" s="39">
        <v>0.23973644616645826</v>
      </c>
      <c r="T31" s="39">
        <v>0.52031953442223522</v>
      </c>
      <c r="Z31" s="37" t="s">
        <v>359</v>
      </c>
      <c r="AA31" s="37"/>
      <c r="AB31" s="37"/>
      <c r="AC31" s="37"/>
      <c r="AD31" s="37"/>
      <c r="AE31" s="37" t="s">
        <v>360</v>
      </c>
      <c r="AF31" s="37"/>
      <c r="AG31" s="37"/>
      <c r="AH31" s="37"/>
    </row>
    <row r="32" spans="1:39" ht="15" thickBot="1" x14ac:dyDescent="0.2">
      <c r="A32" s="23">
        <v>8</v>
      </c>
      <c r="B32" s="23">
        <v>0</v>
      </c>
      <c r="C32" s="24">
        <v>8.9</v>
      </c>
      <c r="D32" s="25">
        <v>5.8</v>
      </c>
      <c r="E32" s="24">
        <v>6.9</v>
      </c>
      <c r="F32" s="24">
        <v>5</v>
      </c>
      <c r="G32" s="24">
        <v>5.7</v>
      </c>
      <c r="H32" s="24">
        <v>12</v>
      </c>
      <c r="L32" s="37"/>
      <c r="M32" s="37"/>
      <c r="N32" s="37"/>
      <c r="O32" s="37"/>
      <c r="P32" s="37"/>
      <c r="Q32" s="37"/>
      <c r="R32" s="37"/>
      <c r="S32" s="37"/>
      <c r="T32" s="37"/>
      <c r="Z32" s="37"/>
      <c r="AA32" s="37"/>
      <c r="AB32" s="37"/>
      <c r="AC32" s="37"/>
      <c r="AD32" s="37"/>
      <c r="AE32" s="37"/>
      <c r="AF32" s="37"/>
      <c r="AG32" s="37"/>
      <c r="AH32" s="37"/>
    </row>
    <row r="33" spans="1:34" ht="14.25" x14ac:dyDescent="0.15">
      <c r="A33" s="23">
        <v>13</v>
      </c>
      <c r="B33" s="23">
        <v>0</v>
      </c>
      <c r="C33" s="24">
        <v>6</v>
      </c>
      <c r="D33" s="25">
        <v>4.0999999999999996</v>
      </c>
      <c r="E33" s="24">
        <v>5.3</v>
      </c>
      <c r="F33" s="24">
        <v>4.3</v>
      </c>
      <c r="G33" s="24">
        <v>5.8</v>
      </c>
      <c r="H33" s="24">
        <v>11.100000000000001</v>
      </c>
      <c r="L33" s="37"/>
      <c r="M33" s="37"/>
      <c r="N33" s="37"/>
      <c r="O33" s="37"/>
      <c r="P33" s="37"/>
      <c r="Q33" s="37"/>
      <c r="R33" s="37"/>
      <c r="S33" s="37"/>
      <c r="T33" s="37"/>
      <c r="Z33" s="40" t="s">
        <v>361</v>
      </c>
      <c r="AA33" s="40" t="s">
        <v>362</v>
      </c>
      <c r="AB33" s="40" t="s">
        <v>363</v>
      </c>
      <c r="AC33" s="40" t="s">
        <v>364</v>
      </c>
      <c r="AD33" s="37"/>
      <c r="AE33" s="40" t="s">
        <v>365</v>
      </c>
      <c r="AF33" s="40" t="s">
        <v>277</v>
      </c>
      <c r="AG33" s="37"/>
      <c r="AH33" s="37"/>
    </row>
    <row r="34" spans="1:34" ht="14.25" x14ac:dyDescent="0.15">
      <c r="A34" s="23">
        <v>11</v>
      </c>
      <c r="B34" s="23">
        <v>1</v>
      </c>
      <c r="C34" s="24">
        <v>7.7</v>
      </c>
      <c r="D34" s="25">
        <v>4.7</v>
      </c>
      <c r="E34" s="24">
        <v>7</v>
      </c>
      <c r="F34" s="24">
        <v>5.0999999999999996</v>
      </c>
      <c r="G34" s="24">
        <v>5.4</v>
      </c>
      <c r="H34" s="24">
        <v>10.350000000000001</v>
      </c>
      <c r="L34" s="37"/>
      <c r="M34" s="37"/>
      <c r="N34" s="37"/>
      <c r="O34" s="37"/>
      <c r="P34" s="37"/>
      <c r="Q34" s="37"/>
      <c r="R34" s="37"/>
      <c r="S34" s="37"/>
      <c r="T34" s="37"/>
      <c r="Z34" s="37">
        <v>1</v>
      </c>
      <c r="AA34" s="37">
        <v>10.870386216694438</v>
      </c>
      <c r="AB34" s="37">
        <v>-0.37038621669443827</v>
      </c>
      <c r="AC34" s="37">
        <v>-0.45296727373343759</v>
      </c>
      <c r="AD34" s="37"/>
      <c r="AE34" s="37">
        <v>0.25</v>
      </c>
      <c r="AF34" s="37">
        <v>6.4499999999999993</v>
      </c>
      <c r="AG34" s="37"/>
      <c r="AH34" s="37"/>
    </row>
    <row r="35" spans="1:34" ht="14.25" x14ac:dyDescent="0.15">
      <c r="A35" s="23">
        <v>10</v>
      </c>
      <c r="B35" s="23">
        <v>1</v>
      </c>
      <c r="C35" s="24">
        <v>8.5</v>
      </c>
      <c r="D35" s="25">
        <v>5.4</v>
      </c>
      <c r="E35" s="24">
        <v>6</v>
      </c>
      <c r="F35" s="24">
        <v>4.4000000000000004</v>
      </c>
      <c r="G35" s="24">
        <v>5.5</v>
      </c>
      <c r="H35" s="24">
        <v>12.600000000000001</v>
      </c>
      <c r="K35" s="164" t="s">
        <v>347</v>
      </c>
      <c r="L35" s="165"/>
      <c r="M35" s="37"/>
      <c r="N35" s="37"/>
      <c r="O35" s="37"/>
      <c r="P35" s="37"/>
      <c r="Q35" s="37"/>
      <c r="R35" s="37"/>
      <c r="S35" s="37"/>
      <c r="T35" s="37"/>
      <c r="Z35" s="37">
        <v>2</v>
      </c>
      <c r="AA35" s="37">
        <v>11.590108010720968</v>
      </c>
      <c r="AB35" s="37">
        <v>0.25989198927903345</v>
      </c>
      <c r="AC35" s="37">
        <v>0.31783732909802764</v>
      </c>
      <c r="AD35" s="37"/>
      <c r="AE35" s="37">
        <v>0.75</v>
      </c>
      <c r="AF35" s="37">
        <v>8.25</v>
      </c>
      <c r="AG35" s="37"/>
      <c r="AH35" s="37"/>
    </row>
    <row r="36" spans="1:34" ht="14.25" x14ac:dyDescent="0.15">
      <c r="A36" s="23">
        <v>12</v>
      </c>
      <c r="B36" s="23">
        <v>1</v>
      </c>
      <c r="C36" s="24">
        <v>8.1999999999999993</v>
      </c>
      <c r="D36" s="25">
        <v>5.0999999999999996</v>
      </c>
      <c r="E36" s="24">
        <v>6</v>
      </c>
      <c r="F36" s="24">
        <v>4.7</v>
      </c>
      <c r="G36" s="24">
        <v>4</v>
      </c>
      <c r="H36" s="24">
        <v>12.600000000000001</v>
      </c>
      <c r="Z36" s="37">
        <v>3</v>
      </c>
      <c r="AA36" s="37">
        <v>10.964980173636453</v>
      </c>
      <c r="AB36" s="37">
        <v>-0.91498017363645268</v>
      </c>
      <c r="AC36" s="37">
        <v>-1.1189835260910095</v>
      </c>
      <c r="AD36" s="37"/>
      <c r="AE36" s="37">
        <v>1.25</v>
      </c>
      <c r="AF36" s="37">
        <v>8.3999999999999986</v>
      </c>
      <c r="AG36" s="37"/>
      <c r="AH36" s="37"/>
    </row>
    <row r="37" spans="1:34" ht="14.25" x14ac:dyDescent="0.15">
      <c r="A37" s="23">
        <v>7</v>
      </c>
      <c r="B37" s="23">
        <v>0</v>
      </c>
      <c r="C37" s="24">
        <v>9.4</v>
      </c>
      <c r="D37" s="25">
        <v>5.6</v>
      </c>
      <c r="E37" s="24">
        <v>4.7</v>
      </c>
      <c r="F37" s="24">
        <v>4.7</v>
      </c>
      <c r="G37" s="24">
        <v>6.4</v>
      </c>
      <c r="H37" s="24">
        <v>12.600000000000001</v>
      </c>
      <c r="L37" s="37" t="s">
        <v>305</v>
      </c>
      <c r="M37" s="37"/>
      <c r="N37" s="37"/>
      <c r="O37" s="37"/>
      <c r="P37" s="37"/>
      <c r="Q37" s="37"/>
      <c r="R37" s="37"/>
      <c r="S37" s="37"/>
      <c r="T37" s="37"/>
      <c r="Z37" s="37">
        <v>4</v>
      </c>
      <c r="AA37" s="37">
        <v>9.9548708141907927</v>
      </c>
      <c r="AB37" s="37">
        <v>-5.4870814190794093E-2</v>
      </c>
      <c r="AC37" s="37">
        <v>-6.7104773318394484E-2</v>
      </c>
      <c r="AD37" s="37"/>
      <c r="AE37" s="37">
        <v>1.75</v>
      </c>
      <c r="AF37" s="37">
        <v>8.6999999999999993</v>
      </c>
      <c r="AG37" s="37"/>
      <c r="AH37" s="37"/>
    </row>
    <row r="38" spans="1:34" ht="15" thickBot="1" x14ac:dyDescent="0.2">
      <c r="A38" s="23">
        <v>4</v>
      </c>
      <c r="B38" s="23">
        <v>1</v>
      </c>
      <c r="C38" s="24">
        <v>5.7</v>
      </c>
      <c r="D38" s="25">
        <v>4</v>
      </c>
      <c r="E38" s="24">
        <v>5.0999999999999996</v>
      </c>
      <c r="F38" s="24">
        <v>4.2</v>
      </c>
      <c r="G38" s="24">
        <v>6</v>
      </c>
      <c r="H38" s="24">
        <v>10.8</v>
      </c>
      <c r="L38" s="37"/>
      <c r="M38" s="37"/>
      <c r="N38" s="37"/>
      <c r="O38" s="37"/>
      <c r="P38" s="37"/>
      <c r="Q38" s="37"/>
      <c r="R38" s="37"/>
      <c r="S38" s="37"/>
      <c r="T38" s="37"/>
      <c r="Z38" s="37">
        <v>5</v>
      </c>
      <c r="AA38" s="37">
        <v>10.891679197665891</v>
      </c>
      <c r="AB38" s="37">
        <v>-0.24167919766589208</v>
      </c>
      <c r="AC38" s="37">
        <v>-0.29556382594851444</v>
      </c>
      <c r="AD38" s="37"/>
      <c r="AE38" s="37">
        <v>2.25</v>
      </c>
      <c r="AF38" s="37">
        <v>8.6999999999999993</v>
      </c>
      <c r="AG38" s="37"/>
      <c r="AH38" s="37"/>
    </row>
    <row r="39" spans="1:34" ht="14.25" x14ac:dyDescent="0.15">
      <c r="A39" s="23">
        <v>2</v>
      </c>
      <c r="B39" s="23">
        <v>0</v>
      </c>
      <c r="C39" s="24">
        <v>9.6999999999999993</v>
      </c>
      <c r="D39" s="25">
        <v>4.3</v>
      </c>
      <c r="E39" s="24">
        <v>4.7</v>
      </c>
      <c r="F39" s="24">
        <v>4</v>
      </c>
      <c r="G39" s="24">
        <v>5.8</v>
      </c>
      <c r="H39" s="24">
        <v>11.850000000000001</v>
      </c>
      <c r="L39" s="38" t="s">
        <v>306</v>
      </c>
      <c r="M39" s="38"/>
      <c r="N39" s="37"/>
      <c r="O39" s="37"/>
      <c r="P39" s="37"/>
      <c r="Q39" s="37"/>
      <c r="R39" s="37"/>
      <c r="S39" s="37"/>
      <c r="T39" s="37"/>
      <c r="Z39" s="37">
        <v>6</v>
      </c>
      <c r="AA39" s="37">
        <v>11.91090614956474</v>
      </c>
      <c r="AB39" s="37">
        <v>0.23909385043525866</v>
      </c>
      <c r="AC39" s="37">
        <v>0.2924020514711439</v>
      </c>
      <c r="AD39" s="37"/>
      <c r="AE39" s="37">
        <v>2.75</v>
      </c>
      <c r="AF39" s="37">
        <v>9</v>
      </c>
      <c r="AG39" s="37"/>
      <c r="AH39" s="37"/>
    </row>
    <row r="40" spans="1:34" ht="14.25" x14ac:dyDescent="0.15">
      <c r="A40" s="23">
        <v>13</v>
      </c>
      <c r="B40" s="23">
        <v>1</v>
      </c>
      <c r="C40" s="24">
        <v>9.5</v>
      </c>
      <c r="D40" s="25">
        <v>7.1</v>
      </c>
      <c r="E40" s="24">
        <v>6.6</v>
      </c>
      <c r="F40" s="24">
        <v>5.0999999999999996</v>
      </c>
      <c r="G40" s="24">
        <v>6.9</v>
      </c>
      <c r="H40" s="24">
        <v>11.850000000000001</v>
      </c>
      <c r="L40" s="37" t="s">
        <v>307</v>
      </c>
      <c r="M40" s="37">
        <v>0.79479770910757186</v>
      </c>
      <c r="N40" s="37"/>
      <c r="O40" s="37"/>
      <c r="P40" s="37"/>
      <c r="Q40" s="37"/>
      <c r="R40" s="37"/>
      <c r="S40" s="37"/>
      <c r="T40" s="37"/>
      <c r="Z40" s="37">
        <v>7</v>
      </c>
      <c r="AA40" s="37">
        <v>12.736093832683933</v>
      </c>
      <c r="AB40" s="37">
        <v>-0.13609383268393138</v>
      </c>
      <c r="AC40" s="37">
        <v>-0.16643722035053979</v>
      </c>
      <c r="AD40" s="37"/>
      <c r="AE40" s="37">
        <v>3.25</v>
      </c>
      <c r="AF40" s="37">
        <v>9</v>
      </c>
      <c r="AG40" s="37"/>
      <c r="AH40" s="37"/>
    </row>
    <row r="41" spans="1:34" ht="14.25" x14ac:dyDescent="0.15">
      <c r="A41" s="23">
        <v>3</v>
      </c>
      <c r="B41" s="23">
        <v>1</v>
      </c>
      <c r="C41" s="24">
        <v>9.1999999999999993</v>
      </c>
      <c r="D41" s="25">
        <v>4.9000000000000004</v>
      </c>
      <c r="E41" s="24">
        <v>5.8</v>
      </c>
      <c r="F41" s="24">
        <v>4.2</v>
      </c>
      <c r="G41" s="24">
        <v>6.9</v>
      </c>
      <c r="H41" s="24">
        <v>12</v>
      </c>
      <c r="L41" s="37" t="s">
        <v>308</v>
      </c>
      <c r="M41" s="37">
        <v>0.63170339840264444</v>
      </c>
      <c r="N41" s="37"/>
      <c r="O41" s="37"/>
      <c r="P41" s="37"/>
      <c r="Q41" s="37"/>
      <c r="R41" s="37"/>
      <c r="S41" s="37"/>
      <c r="T41" s="37"/>
      <c r="Z41" s="37">
        <v>8</v>
      </c>
      <c r="AA41" s="37">
        <v>11.128835273852507</v>
      </c>
      <c r="AB41" s="37">
        <v>-0.32883527385250666</v>
      </c>
      <c r="AC41" s="37">
        <v>-0.40215216115139779</v>
      </c>
      <c r="AD41" s="37"/>
      <c r="AE41" s="37">
        <v>3.75</v>
      </c>
      <c r="AF41" s="37">
        <v>9</v>
      </c>
      <c r="AG41" s="37"/>
      <c r="AH41" s="37"/>
    </row>
    <row r="42" spans="1:34" ht="14.25" x14ac:dyDescent="0.15">
      <c r="A42" s="23">
        <v>12</v>
      </c>
      <c r="B42" s="23">
        <v>1</v>
      </c>
      <c r="C42" s="24">
        <v>9.1999999999999993</v>
      </c>
      <c r="D42" s="25">
        <v>4.9000000000000004</v>
      </c>
      <c r="E42" s="24">
        <v>5.8</v>
      </c>
      <c r="F42" s="24">
        <v>5.4</v>
      </c>
      <c r="G42" s="24">
        <v>5.6</v>
      </c>
      <c r="H42" s="24">
        <v>13.5</v>
      </c>
      <c r="L42" s="37" t="s">
        <v>309</v>
      </c>
      <c r="M42" s="37">
        <v>0.62025376311982505</v>
      </c>
      <c r="N42" s="37"/>
      <c r="O42" s="37"/>
      <c r="P42" s="37"/>
      <c r="Q42" s="37"/>
      <c r="R42" s="37"/>
      <c r="S42" s="37"/>
      <c r="T42" s="37"/>
      <c r="Z42" s="37">
        <v>9</v>
      </c>
      <c r="AA42" s="37">
        <v>10.386486098716059</v>
      </c>
      <c r="AB42" s="37">
        <v>-1.9864860987160604</v>
      </c>
      <c r="AC42" s="37">
        <v>-2.4293916778958202</v>
      </c>
      <c r="AD42" s="37"/>
      <c r="AE42" s="37">
        <v>4.25</v>
      </c>
      <c r="AF42" s="37">
        <v>9.1499999999999986</v>
      </c>
      <c r="AG42" s="37"/>
      <c r="AH42" s="37"/>
    </row>
    <row r="43" spans="1:34" ht="14.25" x14ac:dyDescent="0.15">
      <c r="A43" s="23">
        <v>6</v>
      </c>
      <c r="B43" s="23">
        <v>0</v>
      </c>
      <c r="C43" s="24">
        <v>7.9</v>
      </c>
      <c r="D43" s="25">
        <v>3</v>
      </c>
      <c r="E43" s="24">
        <v>4.8</v>
      </c>
      <c r="F43" s="24">
        <v>3.4</v>
      </c>
      <c r="G43" s="24">
        <v>5.0999999999999996</v>
      </c>
      <c r="H43" s="24">
        <v>10.5</v>
      </c>
      <c r="L43" s="37" t="s">
        <v>310</v>
      </c>
      <c r="M43" s="37">
        <v>0.82566242542646717</v>
      </c>
      <c r="N43" s="37"/>
      <c r="O43" s="37"/>
      <c r="P43" s="37"/>
      <c r="Q43" s="37"/>
      <c r="R43" s="37"/>
      <c r="S43" s="37"/>
      <c r="T43" s="37"/>
      <c r="Z43" s="37">
        <v>10</v>
      </c>
      <c r="AA43" s="37">
        <v>10.446248599928763</v>
      </c>
      <c r="AB43" s="37">
        <v>-9.6248599928761891E-2</v>
      </c>
      <c r="AC43" s="37">
        <v>-0.11770812180723966</v>
      </c>
      <c r="AD43" s="37"/>
      <c r="AE43" s="37">
        <v>4.75</v>
      </c>
      <c r="AF43" s="37">
        <v>9.1499999999999986</v>
      </c>
      <c r="AG43" s="37"/>
      <c r="AH43" s="37"/>
    </row>
    <row r="44" spans="1:34" ht="15" thickBot="1" x14ac:dyDescent="0.2">
      <c r="A44" s="23">
        <v>10</v>
      </c>
      <c r="B44" s="23">
        <v>1</v>
      </c>
      <c r="C44" s="24">
        <v>7.6</v>
      </c>
      <c r="D44" s="25">
        <v>2.5</v>
      </c>
      <c r="E44" s="24">
        <v>4.2</v>
      </c>
      <c r="F44" s="24">
        <v>4.4000000000000004</v>
      </c>
      <c r="G44" s="24">
        <v>6.3</v>
      </c>
      <c r="H44" s="24">
        <v>10.8</v>
      </c>
      <c r="L44" s="39" t="s">
        <v>311</v>
      </c>
      <c r="M44" s="39">
        <v>200</v>
      </c>
      <c r="N44" s="37"/>
      <c r="O44" s="37"/>
      <c r="P44" s="37"/>
      <c r="Q44" s="37"/>
      <c r="R44" s="37"/>
      <c r="S44" s="37"/>
      <c r="T44" s="37"/>
      <c r="Z44" s="37">
        <v>11</v>
      </c>
      <c r="AA44" s="37">
        <v>13.348518542349272</v>
      </c>
      <c r="AB44" s="37">
        <v>0.60148145765072947</v>
      </c>
      <c r="AC44" s="37">
        <v>0.73558735123783603</v>
      </c>
      <c r="AD44" s="37"/>
      <c r="AE44" s="37">
        <v>5.25</v>
      </c>
      <c r="AF44" s="37">
        <v>9.3000000000000007</v>
      </c>
      <c r="AG44" s="37"/>
      <c r="AH44" s="37"/>
    </row>
    <row r="45" spans="1:34" ht="14.25" x14ac:dyDescent="0.15">
      <c r="A45" s="23">
        <v>12</v>
      </c>
      <c r="B45" s="23">
        <v>1</v>
      </c>
      <c r="C45" s="24">
        <v>9.5</v>
      </c>
      <c r="D45" s="25">
        <v>7.1</v>
      </c>
      <c r="E45" s="24">
        <v>6.6</v>
      </c>
      <c r="F45" s="24">
        <v>5.6</v>
      </c>
      <c r="G45" s="24">
        <v>5.5</v>
      </c>
      <c r="H45" s="24">
        <v>13.5</v>
      </c>
      <c r="L45" s="37"/>
      <c r="M45" s="37"/>
      <c r="N45" s="37"/>
      <c r="O45" s="37"/>
      <c r="P45" s="37"/>
      <c r="Q45" s="37"/>
      <c r="R45" s="37"/>
      <c r="S45" s="37"/>
      <c r="T45" s="37"/>
      <c r="Z45" s="37">
        <v>12</v>
      </c>
      <c r="AA45" s="37">
        <v>11.26198298018889</v>
      </c>
      <c r="AB45" s="37">
        <v>-0.16198298018888835</v>
      </c>
      <c r="AC45" s="37">
        <v>-0.19809859444070385</v>
      </c>
      <c r="AD45" s="37"/>
      <c r="AE45" s="37">
        <v>5.75</v>
      </c>
      <c r="AF45" s="37">
        <v>9.3000000000000007</v>
      </c>
      <c r="AG45" s="37"/>
      <c r="AH45" s="37"/>
    </row>
    <row r="46" spans="1:34" ht="15" thickBot="1" x14ac:dyDescent="0.2">
      <c r="A46" s="23">
        <v>12</v>
      </c>
      <c r="B46" s="23">
        <v>1</v>
      </c>
      <c r="C46" s="24">
        <v>8.8000000000000007</v>
      </c>
      <c r="D46" s="25">
        <v>5</v>
      </c>
      <c r="E46" s="24">
        <v>4.5</v>
      </c>
      <c r="F46" s="24">
        <v>4</v>
      </c>
      <c r="G46" s="24">
        <v>6.6</v>
      </c>
      <c r="H46" s="24">
        <v>11.850000000000001</v>
      </c>
      <c r="L46" s="37" t="s">
        <v>312</v>
      </c>
      <c r="M46" s="37"/>
      <c r="N46" s="37"/>
      <c r="O46" s="37"/>
      <c r="P46" s="37"/>
      <c r="Q46" s="37"/>
      <c r="R46" s="37"/>
      <c r="S46" s="37"/>
      <c r="T46" s="37"/>
      <c r="Z46" s="37">
        <v>13</v>
      </c>
      <c r="AA46" s="37">
        <v>11.822026906154148</v>
      </c>
      <c r="AB46" s="37">
        <v>1.6779730938458517</v>
      </c>
      <c r="AC46" s="37">
        <v>2.0520928248916404</v>
      </c>
      <c r="AD46" s="37"/>
      <c r="AE46" s="37">
        <v>6.25</v>
      </c>
      <c r="AF46" s="37">
        <v>9.3000000000000007</v>
      </c>
      <c r="AG46" s="37"/>
      <c r="AH46" s="37"/>
    </row>
    <row r="47" spans="1:34" ht="14.25" x14ac:dyDescent="0.15">
      <c r="A47" s="23">
        <v>7</v>
      </c>
      <c r="B47" s="23">
        <v>0</v>
      </c>
      <c r="C47" s="24">
        <v>7.2</v>
      </c>
      <c r="D47" s="25">
        <v>4.3</v>
      </c>
      <c r="E47" s="24">
        <v>4.7</v>
      </c>
      <c r="F47" s="24">
        <v>3.2</v>
      </c>
      <c r="G47" s="24">
        <v>4.2</v>
      </c>
      <c r="H47" s="24">
        <v>9.75</v>
      </c>
      <c r="L47" s="40"/>
      <c r="M47" s="40" t="s">
        <v>317</v>
      </c>
      <c r="N47" s="40" t="s">
        <v>318</v>
      </c>
      <c r="O47" s="40" t="s">
        <v>319</v>
      </c>
      <c r="P47" s="40" t="s">
        <v>320</v>
      </c>
      <c r="Q47" s="40" t="s">
        <v>321</v>
      </c>
      <c r="R47" s="37"/>
      <c r="S47" s="37"/>
      <c r="T47" s="37"/>
      <c r="Z47" s="37">
        <v>14</v>
      </c>
      <c r="AA47" s="37">
        <v>10.292658675442025</v>
      </c>
      <c r="AB47" s="37">
        <v>0.20734132455797472</v>
      </c>
      <c r="AC47" s="37">
        <v>0.25357000418508269</v>
      </c>
      <c r="AD47" s="37"/>
      <c r="AE47" s="37">
        <v>6.75</v>
      </c>
      <c r="AF47" s="37">
        <v>9.3000000000000007</v>
      </c>
      <c r="AG47" s="37"/>
      <c r="AH47" s="37"/>
    </row>
    <row r="48" spans="1:34" ht="14.25" x14ac:dyDescent="0.15">
      <c r="A48" s="23">
        <v>1</v>
      </c>
      <c r="B48" s="23">
        <v>0</v>
      </c>
      <c r="C48" s="24">
        <v>5</v>
      </c>
      <c r="D48" s="25">
        <v>3.6</v>
      </c>
      <c r="E48" s="24">
        <v>4.9000000000000004</v>
      </c>
      <c r="F48" s="24">
        <v>3.7</v>
      </c>
      <c r="G48" s="24">
        <v>4.4000000000000004</v>
      </c>
      <c r="H48" s="24">
        <v>11.399999999999999</v>
      </c>
      <c r="L48" s="37" t="s">
        <v>313</v>
      </c>
      <c r="M48" s="37">
        <v>6</v>
      </c>
      <c r="N48" s="37">
        <v>225.67209093310501</v>
      </c>
      <c r="O48" s="37">
        <v>37.612015155517504</v>
      </c>
      <c r="P48" s="37">
        <v>55.172359887353075</v>
      </c>
      <c r="Q48" s="37">
        <v>2.6650779028381216E-39</v>
      </c>
      <c r="R48" s="37"/>
      <c r="S48" s="37"/>
      <c r="T48" s="37"/>
      <c r="Z48" s="37">
        <v>15</v>
      </c>
      <c r="AA48" s="37">
        <v>10.880036896764821</v>
      </c>
      <c r="AB48" s="37">
        <v>-1.5800368967648204</v>
      </c>
      <c r="AC48" s="37">
        <v>-1.9323208404276149</v>
      </c>
      <c r="AD48" s="37"/>
      <c r="AE48" s="37">
        <v>7.25</v>
      </c>
      <c r="AF48" s="37">
        <v>9.3000000000000007</v>
      </c>
      <c r="AG48" s="37"/>
      <c r="AH48" s="37"/>
    </row>
    <row r="49" spans="1:44" ht="14.25" x14ac:dyDescent="0.15">
      <c r="A49" s="23">
        <v>7</v>
      </c>
      <c r="B49" s="23">
        <v>0</v>
      </c>
      <c r="C49" s="24">
        <v>6.6</v>
      </c>
      <c r="D49" s="25">
        <v>3.6</v>
      </c>
      <c r="E49" s="24">
        <v>4.8</v>
      </c>
      <c r="F49" s="24">
        <v>3.5</v>
      </c>
      <c r="G49" s="24">
        <v>4.0999999999999996</v>
      </c>
      <c r="H49" s="24">
        <v>10.649999999999999</v>
      </c>
      <c r="L49" s="37" t="s">
        <v>314</v>
      </c>
      <c r="M49" s="37">
        <v>193</v>
      </c>
      <c r="N49" s="37">
        <v>131.57165906689548</v>
      </c>
      <c r="O49" s="37">
        <v>0.68171844076111643</v>
      </c>
      <c r="P49" s="37"/>
      <c r="Q49" s="37"/>
      <c r="R49" s="37"/>
      <c r="S49" s="37"/>
      <c r="T49" s="37"/>
      <c r="Z49" s="37">
        <v>16</v>
      </c>
      <c r="AA49" s="37">
        <v>12.018836486819085</v>
      </c>
      <c r="AB49" s="37">
        <v>1.3311635131809165</v>
      </c>
      <c r="AC49" s="37">
        <v>1.6279588177991693</v>
      </c>
      <c r="AD49" s="37"/>
      <c r="AE49" s="37">
        <v>7.75</v>
      </c>
      <c r="AF49" s="37">
        <v>9.75</v>
      </c>
      <c r="AG49" s="37"/>
      <c r="AH49" s="37"/>
    </row>
    <row r="50" spans="1:44" ht="15" thickBot="1" x14ac:dyDescent="0.2">
      <c r="A50" s="23">
        <v>8</v>
      </c>
      <c r="B50" s="23">
        <v>0</v>
      </c>
      <c r="C50" s="24">
        <v>7.6</v>
      </c>
      <c r="D50" s="25">
        <v>3.6</v>
      </c>
      <c r="E50" s="24">
        <v>4.5999999999999996</v>
      </c>
      <c r="F50" s="24">
        <v>3.1</v>
      </c>
      <c r="G50" s="24">
        <v>4.9000000000000004</v>
      </c>
      <c r="H50" s="24">
        <v>9.1499999999999986</v>
      </c>
      <c r="L50" s="39" t="s">
        <v>315</v>
      </c>
      <c r="M50" s="39">
        <v>199</v>
      </c>
      <c r="N50" s="39">
        <v>357.24375000000049</v>
      </c>
      <c r="O50" s="39"/>
      <c r="P50" s="39"/>
      <c r="Q50" s="39"/>
      <c r="R50" s="37"/>
      <c r="S50" s="37"/>
      <c r="T50" s="37"/>
      <c r="Z50" s="37">
        <v>17</v>
      </c>
      <c r="AA50" s="37">
        <v>9.0322616909045035</v>
      </c>
      <c r="AB50" s="37">
        <v>-2.5822616909045042</v>
      </c>
      <c r="AC50" s="37">
        <v>-3.1580009878182755</v>
      </c>
      <c r="AD50" s="37"/>
      <c r="AE50" s="37">
        <v>8.25</v>
      </c>
      <c r="AF50" s="37">
        <v>9.75</v>
      </c>
      <c r="AG50" s="37"/>
      <c r="AH50" s="37"/>
    </row>
    <row r="51" spans="1:44" ht="15" thickBot="1" x14ac:dyDescent="0.2">
      <c r="A51" s="23">
        <v>5</v>
      </c>
      <c r="B51" s="23">
        <v>1</v>
      </c>
      <c r="C51" s="24">
        <v>5.5</v>
      </c>
      <c r="D51" s="25">
        <v>3.7</v>
      </c>
      <c r="E51" s="24">
        <v>4.9000000000000004</v>
      </c>
      <c r="F51" s="24">
        <v>4.3</v>
      </c>
      <c r="G51" s="24">
        <v>5.7</v>
      </c>
      <c r="H51" s="24">
        <v>11.399999999999999</v>
      </c>
      <c r="L51" s="37"/>
      <c r="M51" s="37"/>
      <c r="N51" s="37"/>
      <c r="O51" s="37"/>
      <c r="P51" s="37"/>
      <c r="Q51" s="37"/>
      <c r="R51" s="37"/>
      <c r="S51" s="37"/>
      <c r="T51" s="37"/>
      <c r="Z51" s="37">
        <v>18</v>
      </c>
      <c r="AA51" s="37">
        <v>11.674113742182893</v>
      </c>
      <c r="AB51" s="37">
        <v>1.2258862578171055</v>
      </c>
      <c r="AC51" s="37">
        <v>1.4992090177286514</v>
      </c>
      <c r="AD51" s="37"/>
      <c r="AE51" s="37">
        <v>8.75</v>
      </c>
      <c r="AF51" s="37">
        <v>9.75</v>
      </c>
      <c r="AG51" s="37"/>
      <c r="AH51" s="37"/>
    </row>
    <row r="52" spans="1:44" ht="14.25" x14ac:dyDescent="0.15">
      <c r="A52" s="23">
        <v>3</v>
      </c>
      <c r="B52" s="23">
        <v>1</v>
      </c>
      <c r="C52" s="24">
        <v>8.5</v>
      </c>
      <c r="D52" s="25">
        <v>5.4</v>
      </c>
      <c r="E52" s="24">
        <v>6</v>
      </c>
      <c r="F52" s="24">
        <v>5</v>
      </c>
      <c r="G52" s="24">
        <v>5.9</v>
      </c>
      <c r="H52" s="24">
        <v>12.600000000000001</v>
      </c>
      <c r="L52" s="40"/>
      <c r="M52" s="40" t="s">
        <v>322</v>
      </c>
      <c r="N52" s="40" t="s">
        <v>310</v>
      </c>
      <c r="O52" s="40" t="s">
        <v>323</v>
      </c>
      <c r="P52" s="40" t="s">
        <v>324</v>
      </c>
      <c r="Q52" s="40" t="s">
        <v>325</v>
      </c>
      <c r="R52" s="40" t="s">
        <v>326</v>
      </c>
      <c r="S52" s="40" t="s">
        <v>327</v>
      </c>
      <c r="T52" s="40" t="s">
        <v>328</v>
      </c>
      <c r="Z52" s="37">
        <v>19</v>
      </c>
      <c r="AA52" s="37">
        <v>10.004668498506584</v>
      </c>
      <c r="AB52" s="37">
        <v>-0.70466849850658342</v>
      </c>
      <c r="AC52" s="37">
        <v>-0.86178090400618035</v>
      </c>
      <c r="AD52" s="37"/>
      <c r="AE52" s="37">
        <v>9.25</v>
      </c>
      <c r="AF52" s="37">
        <v>9.75</v>
      </c>
      <c r="AG52" s="37"/>
      <c r="AH52" s="37"/>
    </row>
    <row r="53" spans="1:44" ht="14.25" x14ac:dyDescent="0.15">
      <c r="A53" s="23">
        <v>6</v>
      </c>
      <c r="B53" s="23">
        <v>1</v>
      </c>
      <c r="C53" s="24">
        <v>8.8000000000000007</v>
      </c>
      <c r="D53" s="25">
        <v>3.5</v>
      </c>
      <c r="E53" s="24">
        <v>4.5</v>
      </c>
      <c r="F53" s="24">
        <v>4.0999999999999996</v>
      </c>
      <c r="G53" s="24">
        <v>5.4</v>
      </c>
      <c r="H53" s="24">
        <v>11.25</v>
      </c>
      <c r="L53" s="37" t="s">
        <v>316</v>
      </c>
      <c r="M53" s="37">
        <v>5.727504762094819</v>
      </c>
      <c r="N53" s="37">
        <v>0.51197930651593038</v>
      </c>
      <c r="O53" s="37">
        <v>11.186984882398965</v>
      </c>
      <c r="P53" s="37">
        <v>1.0240249108003001E-22</v>
      </c>
      <c r="Q53" s="37">
        <v>4.7177117585015083</v>
      </c>
      <c r="R53" s="37">
        <v>6.7372977656881297</v>
      </c>
      <c r="S53" s="37">
        <v>4.7177117585015083</v>
      </c>
      <c r="T53" s="37">
        <v>6.7372977656881297</v>
      </c>
      <c r="Z53" s="37">
        <v>20</v>
      </c>
      <c r="AA53" s="37">
        <v>11.053731261625385</v>
      </c>
      <c r="AB53" s="37">
        <v>1.0962687383746132</v>
      </c>
      <c r="AC53" s="37">
        <v>1.3406920649814782</v>
      </c>
      <c r="AD53" s="37"/>
      <c r="AE53" s="37">
        <v>9.75</v>
      </c>
      <c r="AF53" s="37">
        <v>9.75</v>
      </c>
      <c r="AG53" s="37"/>
      <c r="AH53" s="37"/>
    </row>
    <row r="54" spans="1:44" ht="14.25" x14ac:dyDescent="0.15">
      <c r="A54" s="23">
        <v>1</v>
      </c>
      <c r="B54" s="23">
        <v>0</v>
      </c>
      <c r="C54" s="24">
        <v>5.9</v>
      </c>
      <c r="D54" s="25">
        <v>5.5</v>
      </c>
      <c r="E54" s="24">
        <v>6.2</v>
      </c>
      <c r="F54" s="24">
        <v>5.8</v>
      </c>
      <c r="G54" s="24">
        <v>8.6999999999999993</v>
      </c>
      <c r="H54" s="24">
        <v>12</v>
      </c>
      <c r="L54" s="37" t="s">
        <v>266</v>
      </c>
      <c r="M54" s="37">
        <v>6.6961296914341051E-2</v>
      </c>
      <c r="N54" s="37">
        <v>1.4877089382196189E-2</v>
      </c>
      <c r="O54" s="37">
        <v>4.5009675746436955</v>
      </c>
      <c r="P54" s="37">
        <v>1.1679032985934877E-5</v>
      </c>
      <c r="Q54" s="37">
        <v>3.7618742282190892E-2</v>
      </c>
      <c r="R54" s="37">
        <v>9.6303851546491209E-2</v>
      </c>
      <c r="S54" s="37">
        <v>3.7618742282190892E-2</v>
      </c>
      <c r="T54" s="37">
        <v>9.6303851546491209E-2</v>
      </c>
      <c r="V54" s="173" t="s">
        <v>348</v>
      </c>
      <c r="W54" s="173"/>
      <c r="Z54" s="37">
        <v>21</v>
      </c>
      <c r="AA54" s="37">
        <v>12.565155785907729</v>
      </c>
      <c r="AB54" s="37">
        <v>0.93484421409227103</v>
      </c>
      <c r="AC54" s="37">
        <v>1.1432764393935197</v>
      </c>
      <c r="AD54" s="37"/>
      <c r="AE54" s="37">
        <v>10.25</v>
      </c>
      <c r="AF54" s="37">
        <v>9.75</v>
      </c>
      <c r="AG54" s="37"/>
      <c r="AH54" s="37"/>
    </row>
    <row r="55" spans="1:44" ht="14.25" x14ac:dyDescent="0.15">
      <c r="A55" s="23">
        <v>11</v>
      </c>
      <c r="B55" s="23">
        <v>1</v>
      </c>
      <c r="C55" s="24">
        <v>8.1999999999999993</v>
      </c>
      <c r="D55" s="25">
        <v>3.6</v>
      </c>
      <c r="E55" s="24">
        <v>6</v>
      </c>
      <c r="F55" s="24">
        <v>4</v>
      </c>
      <c r="G55" s="24">
        <v>4</v>
      </c>
      <c r="H55" s="24">
        <v>11.100000000000001</v>
      </c>
      <c r="L55" s="37" t="s">
        <v>54</v>
      </c>
      <c r="M55" s="37">
        <v>0.23713669389355616</v>
      </c>
      <c r="N55" s="37">
        <v>4.7322046736257638E-2</v>
      </c>
      <c r="O55" s="37">
        <v>5.0111250516107662</v>
      </c>
      <c r="P55" s="37">
        <v>1.2193340683047881E-6</v>
      </c>
      <c r="Q55" s="37">
        <v>0.14380192215214838</v>
      </c>
      <c r="R55" s="37">
        <v>0.33047146563496393</v>
      </c>
      <c r="S55" s="37">
        <v>0.14380192215214838</v>
      </c>
      <c r="T55" s="37">
        <v>0.33047146563496393</v>
      </c>
      <c r="V55" s="173"/>
      <c r="W55" s="173"/>
      <c r="Z55" s="37">
        <v>22</v>
      </c>
      <c r="AA55" s="37">
        <v>10.613805060051835</v>
      </c>
      <c r="AB55" s="37">
        <v>-0.56380506005183406</v>
      </c>
      <c r="AC55" s="37">
        <v>-0.68951064985089439</v>
      </c>
      <c r="AD55" s="37"/>
      <c r="AE55" s="37">
        <v>10.75</v>
      </c>
      <c r="AF55" s="37">
        <v>9.8999999999999986</v>
      </c>
      <c r="AG55" s="37"/>
      <c r="AH55" s="37"/>
    </row>
    <row r="56" spans="1:44" ht="14.25" x14ac:dyDescent="0.15">
      <c r="A56" s="23">
        <v>9</v>
      </c>
      <c r="B56" s="23">
        <v>1</v>
      </c>
      <c r="C56" s="24">
        <v>9.6999999999999993</v>
      </c>
      <c r="D56" s="25">
        <v>6.5</v>
      </c>
      <c r="E56" s="24">
        <v>6.1</v>
      </c>
      <c r="F56" s="24">
        <v>4.4000000000000004</v>
      </c>
      <c r="G56" s="24">
        <v>6.3</v>
      </c>
      <c r="H56" s="24">
        <v>11.850000000000001</v>
      </c>
      <c r="L56" s="37" t="s">
        <v>57</v>
      </c>
      <c r="M56" s="37">
        <v>0.59894844079706999</v>
      </c>
      <c r="N56" s="37">
        <v>7.9278472547600357E-2</v>
      </c>
      <c r="O56" s="37">
        <v>7.5549947110478142</v>
      </c>
      <c r="P56" s="37">
        <v>1.6374759917353987E-12</v>
      </c>
      <c r="Q56" s="37">
        <v>0.44258499818273411</v>
      </c>
      <c r="R56" s="37">
        <v>0.75531188341140587</v>
      </c>
      <c r="S56" s="37">
        <v>0.44258499818273411</v>
      </c>
      <c r="T56" s="37">
        <v>0.75531188341140587</v>
      </c>
      <c r="Z56" s="37">
        <v>23</v>
      </c>
      <c r="AA56" s="37">
        <v>11.006520131705777</v>
      </c>
      <c r="AB56" s="37">
        <v>-2.3065201317057777</v>
      </c>
      <c r="AC56" s="37">
        <v>-2.8207802795533778</v>
      </c>
      <c r="AD56" s="37"/>
      <c r="AE56" s="37">
        <v>11.25</v>
      </c>
      <c r="AF56" s="37">
        <v>9.8999999999999986</v>
      </c>
      <c r="AG56" s="37"/>
      <c r="AH56" s="37"/>
    </row>
    <row r="57" spans="1:44" ht="14.25" x14ac:dyDescent="0.15">
      <c r="A57" s="23">
        <v>14</v>
      </c>
      <c r="B57" s="23">
        <v>1</v>
      </c>
      <c r="C57" s="24">
        <v>5.5</v>
      </c>
      <c r="D57" s="25">
        <v>7</v>
      </c>
      <c r="E57" s="24">
        <v>8.1999999999999993</v>
      </c>
      <c r="F57" s="24">
        <v>5.5</v>
      </c>
      <c r="G57" s="24">
        <v>7</v>
      </c>
      <c r="H57" s="24">
        <v>13.950000000000001</v>
      </c>
      <c r="L57" s="37" t="s">
        <v>60</v>
      </c>
      <c r="M57" s="37">
        <v>-0.1118343749795382</v>
      </c>
      <c r="N57" s="37">
        <v>7.5832155823653685E-2</v>
      </c>
      <c r="O57" s="37">
        <v>-1.4747619102324749</v>
      </c>
      <c r="P57" s="49">
        <v>0.14190594057731123</v>
      </c>
      <c r="Q57" s="37">
        <v>-0.26140053795440943</v>
      </c>
      <c r="R57" s="37">
        <v>3.7731787995333041E-2</v>
      </c>
      <c r="S57" s="37">
        <v>-0.26140053795440943</v>
      </c>
      <c r="T57" s="37">
        <v>3.7731787995333041E-2</v>
      </c>
      <c r="Z57" s="37">
        <v>24</v>
      </c>
      <c r="AA57" s="37">
        <v>10.916837974543693</v>
      </c>
      <c r="AB57" s="37">
        <v>0.18316202545630844</v>
      </c>
      <c r="AC57" s="37">
        <v>0.22399970512640394</v>
      </c>
      <c r="AD57" s="37"/>
      <c r="AE57" s="37">
        <v>11.75</v>
      </c>
      <c r="AF57" s="37">
        <v>9.8999999999999986</v>
      </c>
      <c r="AG57" s="37"/>
      <c r="AH57" s="37"/>
    </row>
    <row r="58" spans="1:44" ht="14.25" x14ac:dyDescent="0.15">
      <c r="A58" s="23">
        <v>11</v>
      </c>
      <c r="B58" s="23">
        <v>1</v>
      </c>
      <c r="C58" s="24">
        <v>9.9</v>
      </c>
      <c r="D58" s="25">
        <v>5.2</v>
      </c>
      <c r="E58" s="24">
        <v>6.7</v>
      </c>
      <c r="F58" s="24">
        <v>4.3</v>
      </c>
      <c r="G58" s="24">
        <v>4.2</v>
      </c>
      <c r="H58" s="24">
        <v>12.899999999999999</v>
      </c>
      <c r="L58" s="37" t="s">
        <v>267</v>
      </c>
      <c r="M58" s="37">
        <v>-0.18926715028446167</v>
      </c>
      <c r="N58" s="37">
        <v>9.0125222772463057E-2</v>
      </c>
      <c r="O58" s="37">
        <v>-2.1000464072338532</v>
      </c>
      <c r="P58" s="37">
        <v>3.7024147649898954E-2</v>
      </c>
      <c r="Q58" s="37">
        <v>-0.36702398194673891</v>
      </c>
      <c r="R58" s="37">
        <v>-1.1510318622184407E-2</v>
      </c>
      <c r="S58" s="37">
        <v>-0.36702398194673891</v>
      </c>
      <c r="T58" s="37">
        <v>-1.1510318622184407E-2</v>
      </c>
      <c r="Z58" s="37">
        <v>25</v>
      </c>
      <c r="AA58" s="37">
        <v>11.697163870366666</v>
      </c>
      <c r="AB58" s="37">
        <v>-0.44716387036666561</v>
      </c>
      <c r="AC58" s="37">
        <v>-0.54686322045072555</v>
      </c>
      <c r="AD58" s="37"/>
      <c r="AE58" s="37">
        <v>12.25</v>
      </c>
      <c r="AF58" s="37">
        <v>9.8999999999999986</v>
      </c>
      <c r="AG58" s="37"/>
      <c r="AH58" s="37"/>
    </row>
    <row r="59" spans="1:44" ht="15" thickBot="1" x14ac:dyDescent="0.2">
      <c r="A59" s="23">
        <v>8</v>
      </c>
      <c r="B59" s="23">
        <v>0</v>
      </c>
      <c r="C59" s="24">
        <v>5.2</v>
      </c>
      <c r="D59" s="25">
        <v>3.8</v>
      </c>
      <c r="E59" s="24">
        <v>5</v>
      </c>
      <c r="F59" s="24">
        <v>3.3</v>
      </c>
      <c r="G59" s="24">
        <v>5.2</v>
      </c>
      <c r="H59" s="24">
        <v>10.5</v>
      </c>
      <c r="L59" s="39" t="s">
        <v>272</v>
      </c>
      <c r="M59" s="39">
        <v>0.37812484539736357</v>
      </c>
      <c r="N59" s="39">
        <v>7.1026740978929123E-2</v>
      </c>
      <c r="O59" s="39">
        <v>5.3236969651970734</v>
      </c>
      <c r="P59" s="39">
        <v>2.808974778066149E-7</v>
      </c>
      <c r="Q59" s="39">
        <v>0.2380365543360817</v>
      </c>
      <c r="R59" s="39">
        <v>0.51821313645864542</v>
      </c>
      <c r="S59" s="39">
        <v>0.2380365543360817</v>
      </c>
      <c r="T59" s="39">
        <v>0.51821313645864542</v>
      </c>
      <c r="Z59" s="37">
        <v>26</v>
      </c>
      <c r="AA59" s="37">
        <v>13.627697980710096</v>
      </c>
      <c r="AB59" s="37">
        <v>1.0723020192899053</v>
      </c>
      <c r="AC59" s="37">
        <v>1.3113817426346523</v>
      </c>
      <c r="AD59" s="37"/>
      <c r="AE59" s="37">
        <v>12.75</v>
      </c>
      <c r="AF59" s="37">
        <v>10.050000000000001</v>
      </c>
      <c r="AG59" s="37"/>
      <c r="AH59" s="37"/>
      <c r="AJ59" s="37"/>
      <c r="AK59" s="37"/>
      <c r="AL59" s="37"/>
      <c r="AM59" s="37"/>
      <c r="AN59" s="37"/>
      <c r="AO59" s="37"/>
      <c r="AP59" s="37"/>
      <c r="AQ59" s="37"/>
      <c r="AR59" s="37"/>
    </row>
    <row r="60" spans="1:44" ht="14.25" x14ac:dyDescent="0.15">
      <c r="A60" s="23">
        <v>14</v>
      </c>
      <c r="B60" s="23">
        <v>1</v>
      </c>
      <c r="C60" s="24">
        <v>7.6</v>
      </c>
      <c r="D60" s="25">
        <v>4</v>
      </c>
      <c r="E60" s="24">
        <v>4.2</v>
      </c>
      <c r="F60" s="24">
        <v>3.6</v>
      </c>
      <c r="G60" s="24">
        <v>6</v>
      </c>
      <c r="H60" s="24">
        <v>12.299999999999999</v>
      </c>
      <c r="L60" s="37"/>
      <c r="M60" s="37"/>
      <c r="N60" s="37"/>
      <c r="O60" s="37"/>
      <c r="P60" s="37"/>
      <c r="Q60" s="37"/>
      <c r="R60" s="37"/>
      <c r="S60" s="37"/>
      <c r="T60" s="37"/>
      <c r="Z60" s="37">
        <v>27</v>
      </c>
      <c r="AA60" s="37">
        <v>9.8098590367397751</v>
      </c>
      <c r="AB60" s="37">
        <v>1.7401409632602256</v>
      </c>
      <c r="AC60" s="37">
        <v>2.1281215998654046</v>
      </c>
      <c r="AD60" s="37"/>
      <c r="AE60" s="37">
        <v>13.25</v>
      </c>
      <c r="AF60" s="37">
        <v>10.050000000000001</v>
      </c>
      <c r="AG60" s="37"/>
      <c r="AH60" s="37"/>
    </row>
    <row r="61" spans="1:44" ht="14.25" x14ac:dyDescent="0.15">
      <c r="A61" s="23">
        <v>10</v>
      </c>
      <c r="B61" s="23">
        <v>0</v>
      </c>
      <c r="C61" s="24">
        <v>7.6</v>
      </c>
      <c r="D61" s="25">
        <v>5.0999999999999996</v>
      </c>
      <c r="E61" s="24">
        <v>5.4</v>
      </c>
      <c r="F61" s="24">
        <v>4.4000000000000004</v>
      </c>
      <c r="G61" s="24">
        <v>5.2</v>
      </c>
      <c r="H61" s="24">
        <v>12.600000000000001</v>
      </c>
      <c r="L61" s="37"/>
      <c r="M61" s="37"/>
      <c r="N61" s="37"/>
      <c r="O61" s="37"/>
      <c r="P61" s="37"/>
      <c r="Q61" s="37"/>
      <c r="R61" s="37"/>
      <c r="S61" s="37"/>
      <c r="T61" s="37"/>
      <c r="Z61" s="37">
        <v>28</v>
      </c>
      <c r="AA61" s="37">
        <v>10.049565885251724</v>
      </c>
      <c r="AB61" s="37">
        <v>4.3411474827692587E-4</v>
      </c>
      <c r="AC61" s="37">
        <v>5.3090467504275619E-4</v>
      </c>
      <c r="AD61" s="37"/>
      <c r="AE61" s="37">
        <v>13.75</v>
      </c>
      <c r="AF61" s="37">
        <v>10.050000000000001</v>
      </c>
      <c r="AG61" s="37"/>
      <c r="AH61" s="37"/>
    </row>
    <row r="62" spans="1:44" ht="14.25" x14ac:dyDescent="0.15">
      <c r="A62" s="23">
        <v>15</v>
      </c>
      <c r="B62" s="23">
        <v>0</v>
      </c>
      <c r="C62" s="24">
        <v>6.5</v>
      </c>
      <c r="D62" s="25">
        <v>5.8</v>
      </c>
      <c r="E62" s="24">
        <v>6</v>
      </c>
      <c r="F62" s="24">
        <v>5</v>
      </c>
      <c r="G62" s="24">
        <v>6.8</v>
      </c>
      <c r="H62" s="24">
        <v>13.350000000000001</v>
      </c>
      <c r="K62" s="164" t="s">
        <v>349</v>
      </c>
      <c r="L62" s="165"/>
      <c r="M62" s="37"/>
      <c r="N62" s="37"/>
      <c r="O62" s="37"/>
      <c r="P62" s="37"/>
      <c r="Q62" s="37"/>
      <c r="R62" s="37"/>
      <c r="S62" s="37"/>
      <c r="T62" s="37"/>
      <c r="Z62" s="37">
        <v>29</v>
      </c>
      <c r="AA62" s="37">
        <v>12.392478425727964</v>
      </c>
      <c r="AB62" s="37">
        <v>-0.39247842572796365</v>
      </c>
      <c r="AC62" s="37">
        <v>-0.47998514655271918</v>
      </c>
      <c r="AD62" s="37"/>
      <c r="AE62" s="37">
        <v>14.25</v>
      </c>
      <c r="AF62" s="37">
        <v>10.050000000000001</v>
      </c>
      <c r="AG62" s="37"/>
      <c r="AH62" s="37"/>
    </row>
    <row r="63" spans="1:44" ht="14.25" x14ac:dyDescent="0.15">
      <c r="A63" s="23">
        <v>1</v>
      </c>
      <c r="B63" s="23">
        <v>0</v>
      </c>
      <c r="C63" s="24">
        <v>8.6999999999999993</v>
      </c>
      <c r="D63" s="25">
        <v>3.2</v>
      </c>
      <c r="E63" s="24">
        <v>3.8</v>
      </c>
      <c r="F63" s="24">
        <v>4.3</v>
      </c>
      <c r="G63" s="24">
        <v>6.8</v>
      </c>
      <c r="H63" s="24">
        <v>10.649999999999999</v>
      </c>
      <c r="L63" s="37"/>
      <c r="M63" s="37"/>
      <c r="N63" s="37"/>
      <c r="O63" s="37"/>
      <c r="P63" s="37"/>
      <c r="Q63" s="37"/>
      <c r="R63" s="37"/>
      <c r="S63" s="37"/>
      <c r="T63" s="37"/>
      <c r="Z63" s="37">
        <v>30</v>
      </c>
      <c r="AA63" s="37">
        <v>11.240230862123626</v>
      </c>
      <c r="AB63" s="37">
        <v>-0.14023086212362479</v>
      </c>
      <c r="AC63" s="37">
        <v>-0.17149663903889464</v>
      </c>
      <c r="AD63" s="37"/>
      <c r="AE63" s="37">
        <v>14.75</v>
      </c>
      <c r="AF63" s="37">
        <v>10.050000000000001</v>
      </c>
      <c r="AG63" s="37"/>
      <c r="AH63" s="37"/>
    </row>
    <row r="64" spans="1:44" ht="14.25" x14ac:dyDescent="0.15">
      <c r="A64" s="23">
        <v>5</v>
      </c>
      <c r="B64" s="23">
        <v>0</v>
      </c>
      <c r="C64" s="24">
        <v>7.3</v>
      </c>
      <c r="D64" s="25">
        <v>3.6</v>
      </c>
      <c r="E64" s="24">
        <v>6.1</v>
      </c>
      <c r="F64" s="24">
        <v>2.8</v>
      </c>
      <c r="G64" s="24">
        <v>4.0999999999999996</v>
      </c>
      <c r="H64" s="24">
        <v>11.25</v>
      </c>
      <c r="L64" s="37" t="s">
        <v>305</v>
      </c>
      <c r="M64" s="37"/>
      <c r="N64" s="37"/>
      <c r="O64" s="37"/>
      <c r="P64" s="37"/>
      <c r="Q64" s="37"/>
      <c r="R64" s="37"/>
      <c r="S64" s="37"/>
      <c r="T64" s="37"/>
      <c r="Z64" s="37">
        <v>31</v>
      </c>
      <c r="AA64" s="37">
        <v>11.564608439767374</v>
      </c>
      <c r="AB64" s="37">
        <v>-1.2146084397673729</v>
      </c>
      <c r="AC64" s="37">
        <v>-1.4854167050955289</v>
      </c>
      <c r="AD64" s="37"/>
      <c r="AE64" s="37">
        <v>15.25</v>
      </c>
      <c r="AF64" s="37">
        <v>10.050000000000001</v>
      </c>
      <c r="AG64" s="37"/>
      <c r="AH64" s="37"/>
    </row>
    <row r="65" spans="1:34" ht="15" thickBot="1" x14ac:dyDescent="0.2">
      <c r="A65" s="23">
        <v>7</v>
      </c>
      <c r="B65" s="23">
        <v>1</v>
      </c>
      <c r="C65" s="24">
        <v>9.6999999999999993</v>
      </c>
      <c r="D65" s="25">
        <v>6.5</v>
      </c>
      <c r="E65" s="24">
        <v>6.1</v>
      </c>
      <c r="F65" s="24">
        <v>3.7</v>
      </c>
      <c r="G65" s="24">
        <v>7.1</v>
      </c>
      <c r="H65" s="24">
        <v>12.149999999999999</v>
      </c>
      <c r="L65" s="37"/>
      <c r="M65" s="37"/>
      <c r="N65" s="37"/>
      <c r="O65" s="37"/>
      <c r="P65" s="37"/>
      <c r="Q65" s="37"/>
      <c r="R65" s="37"/>
      <c r="S65" s="37"/>
      <c r="T65" s="37"/>
      <c r="Z65" s="37">
        <v>32</v>
      </c>
      <c r="AA65" s="37">
        <v>12.250020142616339</v>
      </c>
      <c r="AB65" s="37">
        <v>0.34997985738366211</v>
      </c>
      <c r="AC65" s="37">
        <v>0.4280111265357332</v>
      </c>
      <c r="AD65" s="37"/>
      <c r="AE65" s="37">
        <v>15.75</v>
      </c>
      <c r="AF65" s="37">
        <v>10.350000000000001</v>
      </c>
      <c r="AG65" s="37"/>
      <c r="AH65" s="37"/>
    </row>
    <row r="66" spans="1:34" ht="14.25" x14ac:dyDescent="0.15">
      <c r="A66" s="23">
        <v>9</v>
      </c>
      <c r="B66" s="23">
        <v>1</v>
      </c>
      <c r="C66" s="24">
        <v>9</v>
      </c>
      <c r="D66" s="25">
        <v>3.4</v>
      </c>
      <c r="E66" s="24">
        <v>4.5</v>
      </c>
      <c r="F66" s="24">
        <v>3.9</v>
      </c>
      <c r="G66" s="24">
        <v>4.5999999999999996</v>
      </c>
      <c r="H66" s="24">
        <v>10.8</v>
      </c>
      <c r="L66" s="38" t="s">
        <v>306</v>
      </c>
      <c r="M66" s="38"/>
      <c r="N66" s="37"/>
      <c r="O66" s="37"/>
      <c r="P66" s="37"/>
      <c r="Q66" s="37"/>
      <c r="R66" s="37"/>
      <c r="S66" s="37"/>
      <c r="T66" s="37"/>
      <c r="Z66" s="37">
        <v>33</v>
      </c>
      <c r="AA66" s="37">
        <v>11.519729810131059</v>
      </c>
      <c r="AB66" s="37">
        <v>1.0802701898689424</v>
      </c>
      <c r="AC66" s="37">
        <v>1.3211264910651994</v>
      </c>
      <c r="AD66" s="37"/>
      <c r="AE66" s="37">
        <v>16.25</v>
      </c>
      <c r="AF66" s="37">
        <v>10.350000000000001</v>
      </c>
      <c r="AG66" s="37"/>
      <c r="AH66" s="37"/>
    </row>
    <row r="67" spans="1:34" ht="14.25" x14ac:dyDescent="0.15">
      <c r="A67" s="23">
        <v>1</v>
      </c>
      <c r="B67" s="23">
        <v>0</v>
      </c>
      <c r="C67" s="24">
        <v>7.6</v>
      </c>
      <c r="D67" s="25">
        <v>3.6</v>
      </c>
      <c r="E67" s="24">
        <v>5.4</v>
      </c>
      <c r="F67" s="24">
        <v>4.5999999999999996</v>
      </c>
      <c r="G67" s="24">
        <v>5.8</v>
      </c>
      <c r="H67" s="24">
        <v>11.25</v>
      </c>
      <c r="L67" s="37" t="s">
        <v>307</v>
      </c>
      <c r="M67" s="37">
        <v>0.79218246202349085</v>
      </c>
      <c r="N67" s="37"/>
      <c r="O67" s="37"/>
      <c r="P67" s="37"/>
      <c r="Q67" s="37"/>
      <c r="R67" s="37"/>
      <c r="S67" s="37"/>
      <c r="T67" s="37"/>
      <c r="Z67" s="37">
        <v>34</v>
      </c>
      <c r="AA67" s="37">
        <v>12.677735168959924</v>
      </c>
      <c r="AB67" s="37">
        <v>-7.7735168959922163E-2</v>
      </c>
      <c r="AC67" s="37">
        <v>-9.5066948957317446E-2</v>
      </c>
      <c r="AD67" s="37"/>
      <c r="AE67" s="37">
        <v>16.75</v>
      </c>
      <c r="AF67" s="37">
        <v>10.350000000000001</v>
      </c>
      <c r="AG67" s="37"/>
      <c r="AH67" s="37"/>
    </row>
    <row r="68" spans="1:34" ht="14.25" x14ac:dyDescent="0.15">
      <c r="A68" s="23">
        <v>11</v>
      </c>
      <c r="B68" s="23">
        <v>1</v>
      </c>
      <c r="C68" s="24">
        <v>9.6</v>
      </c>
      <c r="D68" s="25">
        <v>7.2</v>
      </c>
      <c r="E68" s="24">
        <v>7.8</v>
      </c>
      <c r="F68" s="24">
        <v>4.4000000000000004</v>
      </c>
      <c r="G68" s="24">
        <v>6.2</v>
      </c>
      <c r="H68" s="24">
        <v>13.950000000000001</v>
      </c>
      <c r="L68" s="37" t="s">
        <v>308</v>
      </c>
      <c r="M68" s="51">
        <v>0.62755305313759957</v>
      </c>
      <c r="N68" s="37"/>
      <c r="O68" s="37"/>
      <c r="P68" s="37"/>
      <c r="Q68" s="37"/>
      <c r="R68" s="163" t="s">
        <v>350</v>
      </c>
      <c r="S68" s="163"/>
      <c r="T68" s="163"/>
      <c r="U68" s="163"/>
      <c r="V68" s="163"/>
      <c r="Z68" s="37">
        <v>35</v>
      </c>
      <c r="AA68" s="37">
        <v>10.616921607535513</v>
      </c>
      <c r="AB68" s="37">
        <v>0.18307839246448765</v>
      </c>
      <c r="AC68" s="37">
        <v>0.22389742538004262</v>
      </c>
      <c r="AD68" s="37"/>
      <c r="AE68" s="37">
        <v>17.25</v>
      </c>
      <c r="AF68" s="37">
        <v>10.5</v>
      </c>
      <c r="AG68" s="37"/>
      <c r="AH68" s="37"/>
    </row>
    <row r="69" spans="1:34" ht="14.25" x14ac:dyDescent="0.15">
      <c r="A69" s="23">
        <v>7</v>
      </c>
      <c r="B69" s="23">
        <v>1</v>
      </c>
      <c r="C69" s="24">
        <v>5.0999999999999996</v>
      </c>
      <c r="D69" s="25">
        <v>6.6</v>
      </c>
      <c r="E69" s="24">
        <v>7.8</v>
      </c>
      <c r="F69" s="24">
        <v>5.0999999999999996</v>
      </c>
      <c r="G69" s="24">
        <v>6.2</v>
      </c>
      <c r="H69" s="24">
        <v>12.600000000000001</v>
      </c>
      <c r="L69" s="37" t="s">
        <v>309</v>
      </c>
      <c r="M69" s="51">
        <v>0.61795390502258929</v>
      </c>
      <c r="N69" s="37"/>
      <c r="O69" s="37"/>
      <c r="P69" s="37"/>
      <c r="Q69" s="37"/>
      <c r="R69" s="163"/>
      <c r="S69" s="163"/>
      <c r="T69" s="163"/>
      <c r="U69" s="163"/>
      <c r="V69" s="163"/>
      <c r="Z69" s="37">
        <v>36</v>
      </c>
      <c r="AA69" s="37">
        <v>11.662323161727587</v>
      </c>
      <c r="AB69" s="37">
        <v>0.18767683827241477</v>
      </c>
      <c r="AC69" s="37">
        <v>0.2295211375138721</v>
      </c>
      <c r="AD69" s="37"/>
      <c r="AE69" s="37">
        <v>17.75</v>
      </c>
      <c r="AF69" s="37">
        <v>10.5</v>
      </c>
      <c r="AG69" s="37"/>
      <c r="AH69" s="37"/>
    </row>
    <row r="70" spans="1:34" ht="14.25" x14ac:dyDescent="0.15">
      <c r="A70" s="23">
        <v>8</v>
      </c>
      <c r="B70" s="23">
        <v>0</v>
      </c>
      <c r="C70" s="24">
        <v>5.9</v>
      </c>
      <c r="D70" s="25">
        <v>5.6</v>
      </c>
      <c r="E70" s="24">
        <v>5.5</v>
      </c>
      <c r="F70" s="24">
        <v>5.7</v>
      </c>
      <c r="G70" s="24">
        <v>7.2</v>
      </c>
      <c r="H70" s="24">
        <v>12.299999999999999</v>
      </c>
      <c r="L70" s="37" t="s">
        <v>310</v>
      </c>
      <c r="M70" s="51">
        <v>0.82815888202828847</v>
      </c>
      <c r="N70" s="37"/>
      <c r="O70" s="37"/>
      <c r="P70" s="37"/>
      <c r="Q70" s="37"/>
      <c r="R70" s="163"/>
      <c r="S70" s="163"/>
      <c r="T70" s="163"/>
      <c r="U70" s="163"/>
      <c r="V70" s="163"/>
      <c r="Z70" s="37">
        <v>37</v>
      </c>
      <c r="AA70" s="37">
        <v>13.989013899542519</v>
      </c>
      <c r="AB70" s="37">
        <v>-2.1390138995425172</v>
      </c>
      <c r="AC70" s="37">
        <v>-2.6159269726633219</v>
      </c>
      <c r="AD70" s="37"/>
      <c r="AE70" s="37">
        <v>18.25</v>
      </c>
      <c r="AF70" s="37">
        <v>10.5</v>
      </c>
      <c r="AG70" s="37"/>
      <c r="AH70" s="37"/>
    </row>
    <row r="71" spans="1:34" ht="15" thickBot="1" x14ac:dyDescent="0.2">
      <c r="A71" s="23">
        <v>4</v>
      </c>
      <c r="B71" s="23">
        <v>0</v>
      </c>
      <c r="C71" s="24">
        <v>7.6</v>
      </c>
      <c r="D71" s="25">
        <v>3.6</v>
      </c>
      <c r="E71" s="24">
        <v>4.5999999999999996</v>
      </c>
      <c r="F71" s="24">
        <v>4.7</v>
      </c>
      <c r="G71" s="24">
        <v>4</v>
      </c>
      <c r="H71" s="24">
        <v>9.3000000000000007</v>
      </c>
      <c r="L71" s="39" t="s">
        <v>311</v>
      </c>
      <c r="M71" s="39">
        <v>200</v>
      </c>
      <c r="N71" s="37"/>
      <c r="O71" s="37"/>
      <c r="P71" s="37"/>
      <c r="Q71" s="37"/>
      <c r="R71" s="163"/>
      <c r="S71" s="163"/>
      <c r="T71" s="163"/>
      <c r="U71" s="163"/>
      <c r="V71" s="163"/>
      <c r="Z71" s="37">
        <v>38</v>
      </c>
      <c r="AA71" s="37">
        <v>12.285108483914886</v>
      </c>
      <c r="AB71" s="37">
        <v>-0.28510848391488608</v>
      </c>
      <c r="AC71" s="37">
        <v>-0.34867607609637818</v>
      </c>
      <c r="AD71" s="37"/>
      <c r="AE71" s="37">
        <v>18.75</v>
      </c>
      <c r="AF71" s="37">
        <v>10.5</v>
      </c>
      <c r="AG71" s="37"/>
      <c r="AH71" s="37"/>
    </row>
    <row r="72" spans="1:34" ht="14.25" x14ac:dyDescent="0.15">
      <c r="A72" s="23">
        <v>4</v>
      </c>
      <c r="B72" s="23">
        <v>1</v>
      </c>
      <c r="C72" s="24">
        <v>9.9</v>
      </c>
      <c r="D72" s="25">
        <v>3.7</v>
      </c>
      <c r="E72" s="24">
        <v>6.7</v>
      </c>
      <c r="F72" s="24">
        <v>5</v>
      </c>
      <c r="G72" s="24">
        <v>5.3</v>
      </c>
      <c r="H72" s="24">
        <v>11.100000000000001</v>
      </c>
      <c r="L72" s="37"/>
      <c r="M72" s="37"/>
      <c r="N72" s="37"/>
      <c r="O72" s="37"/>
      <c r="P72" s="37"/>
      <c r="Q72" s="37"/>
      <c r="R72" s="37"/>
      <c r="S72" s="37"/>
      <c r="T72" s="37"/>
      <c r="Z72" s="37">
        <v>39</v>
      </c>
      <c r="AA72" s="37">
        <v>12.147196977196639</v>
      </c>
      <c r="AB72" s="37">
        <v>1.3528030228033607</v>
      </c>
      <c r="AC72" s="37">
        <v>1.6544230576569214</v>
      </c>
      <c r="AD72" s="37"/>
      <c r="AE72" s="37">
        <v>19.25</v>
      </c>
      <c r="AF72" s="37">
        <v>10.5</v>
      </c>
      <c r="AG72" s="37"/>
      <c r="AH72" s="37"/>
    </row>
    <row r="73" spans="1:34" ht="15" thickBot="1" x14ac:dyDescent="0.2">
      <c r="A73" s="23">
        <v>7</v>
      </c>
      <c r="B73" s="23">
        <v>0</v>
      </c>
      <c r="C73" s="24">
        <v>8.1999999999999993</v>
      </c>
      <c r="D73" s="25">
        <v>4.2</v>
      </c>
      <c r="E73" s="24">
        <v>3.1</v>
      </c>
      <c r="F73" s="24">
        <v>4.5</v>
      </c>
      <c r="G73" s="24">
        <v>7.4</v>
      </c>
      <c r="H73" s="24">
        <v>12.299999999999999</v>
      </c>
      <c r="L73" s="37" t="s">
        <v>312</v>
      </c>
      <c r="M73" s="37"/>
      <c r="N73" s="37"/>
      <c r="O73" s="37"/>
      <c r="P73" s="37"/>
      <c r="Q73" s="37"/>
      <c r="R73" s="37"/>
      <c r="S73" s="37"/>
      <c r="T73" s="37"/>
      <c r="Z73" s="37">
        <v>40</v>
      </c>
      <c r="AA73" s="37">
        <v>10.62229565548785</v>
      </c>
      <c r="AB73" s="37">
        <v>-0.12229565548785004</v>
      </c>
      <c r="AC73" s="37">
        <v>-0.14956261102306556</v>
      </c>
      <c r="AD73" s="37"/>
      <c r="AE73" s="37">
        <v>19.75</v>
      </c>
      <c r="AF73" s="37">
        <v>10.5</v>
      </c>
      <c r="AG73" s="37"/>
      <c r="AH73" s="37"/>
    </row>
    <row r="74" spans="1:34" ht="14.25" x14ac:dyDescent="0.15">
      <c r="A74" s="23">
        <v>14</v>
      </c>
      <c r="B74" s="23">
        <v>1</v>
      </c>
      <c r="C74" s="24">
        <v>8.9</v>
      </c>
      <c r="D74" s="25">
        <v>5.8</v>
      </c>
      <c r="E74" s="24">
        <v>6.9</v>
      </c>
      <c r="F74" s="24">
        <v>4.2</v>
      </c>
      <c r="G74" s="24">
        <v>5.6</v>
      </c>
      <c r="H74" s="24">
        <v>11.55</v>
      </c>
      <c r="L74" s="40"/>
      <c r="M74" s="40" t="s">
        <v>317</v>
      </c>
      <c r="N74" s="40" t="s">
        <v>318</v>
      </c>
      <c r="O74" s="40" t="s">
        <v>319</v>
      </c>
      <c r="P74" s="40" t="s">
        <v>320</v>
      </c>
      <c r="Q74" s="40" t="s">
        <v>321</v>
      </c>
      <c r="R74" s="37"/>
      <c r="S74" s="37"/>
      <c r="T74" s="37"/>
      <c r="Z74" s="37">
        <v>41</v>
      </c>
      <c r="AA74" s="37">
        <v>10.801399869017496</v>
      </c>
      <c r="AB74" s="37">
        <v>-1.3998690174954476E-3</v>
      </c>
      <c r="AC74" s="37">
        <v>-1.7119828542700203E-3</v>
      </c>
      <c r="AD74" s="37"/>
      <c r="AE74" s="37">
        <v>20.25</v>
      </c>
      <c r="AF74" s="37">
        <v>10.5</v>
      </c>
      <c r="AG74" s="37"/>
      <c r="AH74" s="37"/>
    </row>
    <row r="75" spans="1:34" ht="14.25" x14ac:dyDescent="0.15">
      <c r="A75" s="23">
        <v>13</v>
      </c>
      <c r="B75" s="23">
        <v>0</v>
      </c>
      <c r="C75" s="24">
        <v>7.1</v>
      </c>
      <c r="D75" s="25">
        <v>4.2</v>
      </c>
      <c r="E75" s="24">
        <v>4.5</v>
      </c>
      <c r="F75" s="24">
        <v>2.8</v>
      </c>
      <c r="G75" s="24">
        <v>3.3</v>
      </c>
      <c r="H75" s="24">
        <v>11.100000000000001</v>
      </c>
      <c r="L75" s="37" t="s">
        <v>313</v>
      </c>
      <c r="M75" s="37">
        <v>5</v>
      </c>
      <c r="N75" s="37">
        <v>224.18940602682565</v>
      </c>
      <c r="O75" s="37">
        <v>44.837881205365129</v>
      </c>
      <c r="P75" s="37">
        <v>65.375911030718058</v>
      </c>
      <c r="Q75" s="37">
        <v>9.0891319952167296E-40</v>
      </c>
      <c r="R75" s="37"/>
      <c r="S75" s="37"/>
      <c r="T75" s="37"/>
      <c r="Z75" s="37">
        <v>42</v>
      </c>
      <c r="AA75" s="37">
        <v>13.297581756520701</v>
      </c>
      <c r="AB75" s="37">
        <v>0.20241824347929871</v>
      </c>
      <c r="AC75" s="37">
        <v>0.24754927632301904</v>
      </c>
      <c r="AD75" s="37"/>
      <c r="AE75" s="37">
        <v>20.75</v>
      </c>
      <c r="AF75" s="37">
        <v>10.649999999999999</v>
      </c>
      <c r="AG75" s="37"/>
      <c r="AH75" s="37"/>
    </row>
    <row r="76" spans="1:34" ht="14.25" x14ac:dyDescent="0.15">
      <c r="A76" s="23">
        <v>4</v>
      </c>
      <c r="B76" s="23">
        <v>1</v>
      </c>
      <c r="C76" s="24">
        <v>10</v>
      </c>
      <c r="D76" s="25">
        <v>5.8</v>
      </c>
      <c r="E76" s="24">
        <v>4.5</v>
      </c>
      <c r="F76" s="24">
        <v>5</v>
      </c>
      <c r="G76" s="24">
        <v>6.3</v>
      </c>
      <c r="H76" s="24">
        <v>12</v>
      </c>
      <c r="L76" s="37" t="s">
        <v>314</v>
      </c>
      <c r="M76" s="37">
        <v>194</v>
      </c>
      <c r="N76" s="37">
        <v>133.05434397317484</v>
      </c>
      <c r="O76" s="37">
        <v>0.68584713388234453</v>
      </c>
      <c r="P76" s="37"/>
      <c r="Q76" s="37"/>
      <c r="R76" s="37"/>
      <c r="S76" s="37"/>
      <c r="T76" s="37"/>
      <c r="Z76" s="37">
        <v>43</v>
      </c>
      <c r="AA76" s="37">
        <v>12.744346485320918</v>
      </c>
      <c r="AB76" s="37">
        <v>-0.89434648532091643</v>
      </c>
      <c r="AC76" s="37">
        <v>-1.0937493647694383</v>
      </c>
      <c r="AD76" s="37"/>
      <c r="AE76" s="37">
        <v>21.25</v>
      </c>
      <c r="AF76" s="37">
        <v>10.649999999999999</v>
      </c>
      <c r="AG76" s="37"/>
      <c r="AH76" s="37"/>
    </row>
    <row r="77" spans="1:34" ht="15" thickBot="1" x14ac:dyDescent="0.2">
      <c r="A77" s="23">
        <v>4</v>
      </c>
      <c r="B77" s="23">
        <v>0</v>
      </c>
      <c r="C77" s="24">
        <v>9.6999999999999993</v>
      </c>
      <c r="D77" s="25">
        <v>2.8</v>
      </c>
      <c r="E77" s="24">
        <v>4.7</v>
      </c>
      <c r="F77" s="24">
        <v>4.7</v>
      </c>
      <c r="G77" s="24">
        <v>5.0999999999999996</v>
      </c>
      <c r="H77" s="24">
        <v>11.25</v>
      </c>
      <c r="L77" s="39" t="s">
        <v>315</v>
      </c>
      <c r="M77" s="39">
        <v>199</v>
      </c>
      <c r="N77" s="39">
        <v>357.24375000000049</v>
      </c>
      <c r="O77" s="39"/>
      <c r="P77" s="39"/>
      <c r="Q77" s="39"/>
      <c r="R77" s="37"/>
      <c r="S77" s="37"/>
      <c r="T77" s="37"/>
      <c r="Z77" s="37">
        <v>44</v>
      </c>
      <c r="AA77" s="37">
        <v>10.880135431001221</v>
      </c>
      <c r="AB77" s="37">
        <v>-1.1301354310012215</v>
      </c>
      <c r="AC77" s="37">
        <v>-1.3821096521864003</v>
      </c>
      <c r="AD77" s="37"/>
      <c r="AE77" s="37">
        <v>21.75</v>
      </c>
      <c r="AF77" s="37">
        <v>10.649999999999999</v>
      </c>
      <c r="AG77" s="37"/>
      <c r="AH77" s="37"/>
    </row>
    <row r="78" spans="1:34" ht="15" thickBot="1" x14ac:dyDescent="0.2">
      <c r="A78" s="23">
        <v>7</v>
      </c>
      <c r="B78" s="23">
        <v>0</v>
      </c>
      <c r="C78" s="24">
        <v>9.1</v>
      </c>
      <c r="D78" s="25">
        <v>5.3</v>
      </c>
      <c r="E78" s="24">
        <v>4.5</v>
      </c>
      <c r="F78" s="24">
        <v>4.5</v>
      </c>
      <c r="G78" s="24">
        <v>5.0999999999999996</v>
      </c>
      <c r="H78" s="24">
        <v>12.600000000000001</v>
      </c>
      <c r="L78" s="37"/>
      <c r="M78" s="37"/>
      <c r="N78" s="37"/>
      <c r="O78" s="37"/>
      <c r="P78" s="37"/>
      <c r="Q78" s="37"/>
      <c r="R78" s="37"/>
      <c r="S78" s="37"/>
      <c r="T78" s="37"/>
      <c r="Z78" s="37">
        <v>45</v>
      </c>
      <c r="AA78" s="37">
        <v>9.5209299850711879</v>
      </c>
      <c r="AB78" s="37">
        <v>1.8790700149288107</v>
      </c>
      <c r="AC78" s="37">
        <v>2.2980261776823676</v>
      </c>
      <c r="AD78" s="37"/>
      <c r="AE78" s="37">
        <v>22.25</v>
      </c>
      <c r="AF78" s="37">
        <v>10.649999999999999</v>
      </c>
      <c r="AG78" s="37"/>
      <c r="AH78" s="37"/>
    </row>
    <row r="79" spans="1:34" ht="14.25" x14ac:dyDescent="0.15">
      <c r="A79" s="23">
        <v>15</v>
      </c>
      <c r="B79" s="23">
        <v>0</v>
      </c>
      <c r="C79" s="24">
        <v>6.7</v>
      </c>
      <c r="D79" s="25">
        <v>3.7</v>
      </c>
      <c r="E79" s="24">
        <v>4.9000000000000004</v>
      </c>
      <c r="F79" s="24">
        <v>3.5</v>
      </c>
      <c r="G79" s="24">
        <v>5.3</v>
      </c>
      <c r="H79" s="24">
        <v>11.399999999999999</v>
      </c>
      <c r="L79" s="40"/>
      <c r="M79" s="40" t="s">
        <v>322</v>
      </c>
      <c r="N79" s="40" t="s">
        <v>310</v>
      </c>
      <c r="O79" s="40" t="s">
        <v>323</v>
      </c>
      <c r="P79" s="40" t="s">
        <v>324</v>
      </c>
      <c r="Q79" s="40" t="s">
        <v>325</v>
      </c>
      <c r="R79" s="40" t="s">
        <v>326</v>
      </c>
      <c r="S79" s="40" t="s">
        <v>327</v>
      </c>
      <c r="T79" s="40" t="s">
        <v>328</v>
      </c>
      <c r="Z79" s="37">
        <v>46</v>
      </c>
      <c r="AA79" s="37">
        <v>10.260260776541719</v>
      </c>
      <c r="AB79" s="37">
        <v>0.38973922345827994</v>
      </c>
      <c r="AC79" s="37">
        <v>0.47663521362223249</v>
      </c>
      <c r="AD79" s="37"/>
      <c r="AE79" s="37">
        <v>22.75</v>
      </c>
      <c r="AF79" s="37">
        <v>10.649999999999999</v>
      </c>
      <c r="AG79" s="37"/>
      <c r="AH79" s="37"/>
    </row>
    <row r="80" spans="1:34" ht="14.25" x14ac:dyDescent="0.15">
      <c r="A80" s="23">
        <v>7</v>
      </c>
      <c r="B80" s="23">
        <v>1</v>
      </c>
      <c r="C80" s="24">
        <v>5.5</v>
      </c>
      <c r="D80" s="25">
        <v>5.2</v>
      </c>
      <c r="E80" s="24">
        <v>4.9000000000000004</v>
      </c>
      <c r="F80" s="24">
        <v>4.5</v>
      </c>
      <c r="G80" s="24">
        <v>5.4</v>
      </c>
      <c r="H80" s="24">
        <v>12.299999999999999</v>
      </c>
      <c r="L80" s="37" t="s">
        <v>316</v>
      </c>
      <c r="M80" s="37">
        <v>5.3167750070633861</v>
      </c>
      <c r="N80" s="37">
        <v>0.43090029138287933</v>
      </c>
      <c r="O80" s="37">
        <v>12.338759368206437</v>
      </c>
      <c r="P80" s="37">
        <v>3.3860209551326633E-26</v>
      </c>
      <c r="Q80" s="37">
        <v>4.4669243525887508</v>
      </c>
      <c r="R80" s="37">
        <v>6.1666256615380215</v>
      </c>
      <c r="S80" s="37">
        <v>4.4669243525887508</v>
      </c>
      <c r="T80" s="37">
        <v>6.1666256615380215</v>
      </c>
      <c r="Z80" s="37">
        <v>47</v>
      </c>
      <c r="AA80" s="37">
        <v>10.969555016928554</v>
      </c>
      <c r="AB80" s="37">
        <v>-1.8195550169285557</v>
      </c>
      <c r="AC80" s="37">
        <v>-2.2252417565151337</v>
      </c>
      <c r="AD80" s="37"/>
      <c r="AE80" s="37">
        <v>23.25</v>
      </c>
      <c r="AF80" s="37">
        <v>10.649999999999999</v>
      </c>
      <c r="AG80" s="37"/>
      <c r="AH80" s="37"/>
    </row>
    <row r="81" spans="1:34" ht="14.25" x14ac:dyDescent="0.15">
      <c r="A81" s="23">
        <v>10</v>
      </c>
      <c r="B81" s="23">
        <v>1</v>
      </c>
      <c r="C81" s="24">
        <v>9.3000000000000007</v>
      </c>
      <c r="D81" s="25">
        <v>5</v>
      </c>
      <c r="E81" s="24">
        <v>5.9</v>
      </c>
      <c r="F81" s="24">
        <v>5.2</v>
      </c>
      <c r="G81" s="24">
        <v>7.6</v>
      </c>
      <c r="H81" s="24">
        <v>12.149999999999999</v>
      </c>
      <c r="L81" s="37" t="s">
        <v>266</v>
      </c>
      <c r="M81" s="37">
        <v>6.5218723019274338E-2</v>
      </c>
      <c r="N81" s="37">
        <v>1.4874931596331215E-2</v>
      </c>
      <c r="O81" s="37">
        <v>4.3844721299666363</v>
      </c>
      <c r="P81" s="37">
        <v>1.9040547265139138E-5</v>
      </c>
      <c r="Q81" s="37">
        <v>3.5881378382450105E-2</v>
      </c>
      <c r="R81" s="37">
        <v>9.4556067656098572E-2</v>
      </c>
      <c r="S81" s="37">
        <v>3.5881378382450105E-2</v>
      </c>
      <c r="T81" s="37">
        <v>9.4556067656098572E-2</v>
      </c>
      <c r="Z81" s="37">
        <v>48</v>
      </c>
      <c r="AA81" s="37">
        <v>10.340013075083514</v>
      </c>
      <c r="AB81" s="37">
        <v>1.0599869249164851</v>
      </c>
      <c r="AC81" s="37">
        <v>1.2963208832595849</v>
      </c>
      <c r="AD81" s="37"/>
      <c r="AE81" s="37">
        <v>23.75</v>
      </c>
      <c r="AF81" s="37">
        <v>10.649999999999999</v>
      </c>
      <c r="AG81" s="37"/>
      <c r="AH81" s="37"/>
    </row>
    <row r="82" spans="1:34" ht="14.25" x14ac:dyDescent="0.15">
      <c r="A82" s="23">
        <v>1</v>
      </c>
      <c r="B82" s="23">
        <v>0</v>
      </c>
      <c r="C82" s="24">
        <v>10</v>
      </c>
      <c r="D82" s="25">
        <v>4.3</v>
      </c>
      <c r="E82" s="24">
        <v>4.5</v>
      </c>
      <c r="F82" s="24">
        <v>3.7</v>
      </c>
      <c r="G82" s="24">
        <v>3.7</v>
      </c>
      <c r="H82" s="24">
        <v>10.5</v>
      </c>
      <c r="L82" s="37" t="s">
        <v>54</v>
      </c>
      <c r="M82" s="37">
        <v>0.26396415132504308</v>
      </c>
      <c r="N82" s="37">
        <v>4.3818036044900005E-2</v>
      </c>
      <c r="O82" s="37">
        <v>6.0240981830988742</v>
      </c>
      <c r="P82" s="37">
        <v>8.3891448524010114E-9</v>
      </c>
      <c r="Q82" s="37">
        <v>0.17754326149217303</v>
      </c>
      <c r="R82" s="37">
        <v>0.35038504115791314</v>
      </c>
      <c r="S82" s="37">
        <v>0.17754326149217303</v>
      </c>
      <c r="T82" s="37">
        <v>0.35038504115791314</v>
      </c>
      <c r="Z82" s="37">
        <v>49</v>
      </c>
      <c r="AA82" s="37">
        <v>11.827618882215226</v>
      </c>
      <c r="AB82" s="37">
        <v>0.77238111778477503</v>
      </c>
      <c r="AC82" s="37">
        <v>0.94459068247343947</v>
      </c>
      <c r="AD82" s="37"/>
      <c r="AE82" s="37">
        <v>24.25</v>
      </c>
      <c r="AF82" s="37">
        <v>10.649999999999999</v>
      </c>
      <c r="AG82" s="37"/>
      <c r="AH82" s="37"/>
    </row>
    <row r="83" spans="1:34" ht="14.25" x14ac:dyDescent="0.15">
      <c r="A83" s="23">
        <v>1</v>
      </c>
      <c r="B83" s="23">
        <v>1</v>
      </c>
      <c r="C83" s="24">
        <v>9.1</v>
      </c>
      <c r="D83" s="25">
        <v>3.8</v>
      </c>
      <c r="E83" s="24">
        <v>4.5</v>
      </c>
      <c r="F83" s="24">
        <v>6</v>
      </c>
      <c r="G83" s="24">
        <v>6.3</v>
      </c>
      <c r="H83" s="24">
        <v>9.8999999999999986</v>
      </c>
      <c r="L83" s="37" t="s">
        <v>57</v>
      </c>
      <c r="M83" s="37">
        <v>0.52179343527761934</v>
      </c>
      <c r="N83" s="37">
        <v>5.9745322985527982E-2</v>
      </c>
      <c r="O83" s="37">
        <v>8.7336281603835761</v>
      </c>
      <c r="P83" s="37">
        <v>1.1432065737560438E-15</v>
      </c>
      <c r="Q83" s="37">
        <v>0.40395967452962922</v>
      </c>
      <c r="R83" s="37">
        <v>0.63962719602560947</v>
      </c>
      <c r="S83" s="37">
        <v>0.40395967452962922</v>
      </c>
      <c r="T83" s="37">
        <v>0.63962719602560947</v>
      </c>
      <c r="Z83" s="37">
        <v>50</v>
      </c>
      <c r="AA83" s="37">
        <v>11.097630621654725</v>
      </c>
      <c r="AB83" s="37">
        <v>0.15236937834527531</v>
      </c>
      <c r="AC83" s="37">
        <v>0.18634155051848725</v>
      </c>
      <c r="AD83" s="37"/>
      <c r="AE83" s="37">
        <v>24.75</v>
      </c>
      <c r="AF83" s="37">
        <v>10.649999999999999</v>
      </c>
      <c r="AG83" s="37"/>
      <c r="AH83" s="37"/>
    </row>
    <row r="84" spans="1:34" ht="14.25" x14ac:dyDescent="0.15">
      <c r="A84" s="23">
        <v>10</v>
      </c>
      <c r="B84" s="23">
        <v>1</v>
      </c>
      <c r="C84" s="24">
        <v>7.4</v>
      </c>
      <c r="D84" s="25">
        <v>3.4</v>
      </c>
      <c r="E84" s="24">
        <v>4.8</v>
      </c>
      <c r="F84" s="24">
        <v>4</v>
      </c>
      <c r="G84" s="24">
        <v>4.3</v>
      </c>
      <c r="H84" s="24">
        <v>10.649999999999999</v>
      </c>
      <c r="L84" s="37" t="s">
        <v>267</v>
      </c>
      <c r="M84" s="37">
        <v>-0.19490735285931657</v>
      </c>
      <c r="N84" s="37">
        <v>9.0316295193251503E-2</v>
      </c>
      <c r="O84" s="37">
        <v>-2.158053011832135</v>
      </c>
      <c r="P84" s="37">
        <v>3.2152475867878401E-2</v>
      </c>
      <c r="Q84" s="37">
        <v>-0.37303524953207062</v>
      </c>
      <c r="R84" s="37">
        <v>-1.6779456186562514E-2</v>
      </c>
      <c r="S84" s="37">
        <v>-0.37303524953207062</v>
      </c>
      <c r="T84" s="37">
        <v>-1.6779456186562514E-2</v>
      </c>
      <c r="Z84" s="37">
        <v>51</v>
      </c>
      <c r="AA84" s="37">
        <v>11.964647591117641</v>
      </c>
      <c r="AB84" s="37">
        <v>3.5352408882358688E-2</v>
      </c>
      <c r="AC84" s="37">
        <v>4.3234557738855067E-2</v>
      </c>
      <c r="AD84" s="37"/>
      <c r="AE84" s="37">
        <v>25.25</v>
      </c>
      <c r="AF84" s="37">
        <v>10.649999999999999</v>
      </c>
      <c r="AG84" s="37"/>
      <c r="AH84" s="37"/>
    </row>
    <row r="85" spans="1:34" ht="15" thickBot="1" x14ac:dyDescent="0.2">
      <c r="A85" s="23">
        <v>6</v>
      </c>
      <c r="B85" s="23">
        <v>1</v>
      </c>
      <c r="C85" s="24">
        <v>8.6</v>
      </c>
      <c r="D85" s="25">
        <v>4.4000000000000004</v>
      </c>
      <c r="E85" s="24">
        <v>4</v>
      </c>
      <c r="F85" s="24">
        <v>2.7</v>
      </c>
      <c r="G85" s="24">
        <v>3.9</v>
      </c>
      <c r="H85" s="24">
        <v>12.75</v>
      </c>
      <c r="L85" s="39" t="s">
        <v>272</v>
      </c>
      <c r="M85" s="39">
        <v>0.37768553112348929</v>
      </c>
      <c r="N85" s="39">
        <v>7.1240869462442943E-2</v>
      </c>
      <c r="O85" s="39">
        <v>5.3015289394046361</v>
      </c>
      <c r="P85" s="39">
        <v>3.108788310632537E-7</v>
      </c>
      <c r="Q85" s="39">
        <v>0.23717947728979086</v>
      </c>
      <c r="R85" s="39">
        <v>0.51819158495718776</v>
      </c>
      <c r="S85" s="39">
        <v>0.23717947728979086</v>
      </c>
      <c r="T85" s="39">
        <v>0.51819158495718776</v>
      </c>
      <c r="Z85" s="37">
        <v>52</v>
      </c>
      <c r="AA85" s="37">
        <v>10.808256081196879</v>
      </c>
      <c r="AB85" s="37">
        <v>0.29174391880312278</v>
      </c>
      <c r="AC85" s="37">
        <v>0.35679094299986208</v>
      </c>
      <c r="AD85" s="37"/>
      <c r="AE85" s="37">
        <v>25.75</v>
      </c>
      <c r="AF85" s="37">
        <v>10.649999999999999</v>
      </c>
      <c r="AG85" s="37"/>
      <c r="AH85" s="37"/>
    </row>
    <row r="86" spans="1:34" ht="14.25" x14ac:dyDescent="0.15">
      <c r="A86" s="23">
        <v>5</v>
      </c>
      <c r="B86" s="23">
        <v>0</v>
      </c>
      <c r="C86" s="24">
        <v>6.6</v>
      </c>
      <c r="D86" s="25">
        <v>3.8</v>
      </c>
      <c r="E86" s="24">
        <v>6.6</v>
      </c>
      <c r="F86" s="24">
        <v>4.5999999999999996</v>
      </c>
      <c r="G86" s="24">
        <v>4.7</v>
      </c>
      <c r="H86" s="24">
        <v>9</v>
      </c>
      <c r="L86" s="37"/>
      <c r="M86" s="37"/>
      <c r="N86" s="37"/>
      <c r="O86" s="37"/>
      <c r="P86" s="37"/>
      <c r="Q86" s="37"/>
      <c r="R86" s="37"/>
      <c r="S86" s="37"/>
      <c r="T86" s="37"/>
      <c r="Z86" s="37">
        <v>53</v>
      </c>
      <c r="AA86" s="37">
        <v>13.377679604891288</v>
      </c>
      <c r="AB86" s="37">
        <v>-1.5276796048912864</v>
      </c>
      <c r="AC86" s="37">
        <v>-1.8682900026397553</v>
      </c>
      <c r="AD86" s="37"/>
      <c r="AE86" s="37">
        <v>26.25</v>
      </c>
      <c r="AF86" s="37">
        <v>10.649999999999999</v>
      </c>
      <c r="AG86" s="37"/>
      <c r="AH86" s="37"/>
    </row>
    <row r="87" spans="1:34" ht="14.25" x14ac:dyDescent="0.15">
      <c r="A87" s="23">
        <v>2</v>
      </c>
      <c r="B87" s="23">
        <v>0</v>
      </c>
      <c r="C87" s="24">
        <v>6.4</v>
      </c>
      <c r="D87" s="25">
        <v>3.2</v>
      </c>
      <c r="E87" s="24">
        <v>5</v>
      </c>
      <c r="F87" s="24">
        <v>2.4</v>
      </c>
      <c r="G87" s="24">
        <v>3.6</v>
      </c>
      <c r="H87" s="24">
        <v>9.75</v>
      </c>
      <c r="L87" s="37"/>
      <c r="M87" s="37"/>
      <c r="N87" s="37"/>
      <c r="O87" s="37"/>
      <c r="P87" s="37"/>
      <c r="Q87" s="37"/>
      <c r="R87" s="37"/>
      <c r="S87" s="37"/>
      <c r="T87" s="37"/>
      <c r="Z87" s="37">
        <v>54</v>
      </c>
      <c r="AA87" s="37">
        <v>12.906002285702485</v>
      </c>
      <c r="AB87" s="37">
        <v>1.0439977142975163</v>
      </c>
      <c r="AC87" s="37">
        <v>1.2767667291988278</v>
      </c>
      <c r="AD87" s="37"/>
      <c r="AE87" s="37">
        <v>26.75</v>
      </c>
      <c r="AF87" s="37">
        <v>10.649999999999999</v>
      </c>
      <c r="AG87" s="37"/>
      <c r="AH87" s="37"/>
    </row>
    <row r="88" spans="1:34" ht="14.25" x14ac:dyDescent="0.15">
      <c r="A88" s="23">
        <v>2</v>
      </c>
      <c r="B88" s="23">
        <v>1</v>
      </c>
      <c r="C88" s="24">
        <v>8.8000000000000007</v>
      </c>
      <c r="D88" s="25">
        <v>3.9</v>
      </c>
      <c r="E88" s="24">
        <v>4.8</v>
      </c>
      <c r="F88" s="24">
        <v>3.8</v>
      </c>
      <c r="G88" s="24">
        <v>4.2</v>
      </c>
      <c r="H88" s="24">
        <v>10.050000000000001</v>
      </c>
      <c r="K88" s="164" t="s">
        <v>351</v>
      </c>
      <c r="L88" s="165"/>
      <c r="M88" s="37"/>
      <c r="N88" s="37"/>
      <c r="O88" s="37"/>
      <c r="P88" s="37"/>
      <c r="Q88" s="37"/>
      <c r="R88" s="37"/>
      <c r="S88" s="37"/>
      <c r="T88" s="37"/>
      <c r="Z88" s="37">
        <v>55</v>
      </c>
      <c r="AA88" s="37">
        <v>12.108929535260543</v>
      </c>
      <c r="AB88" s="37">
        <v>0.7910704647394553</v>
      </c>
      <c r="AC88" s="37">
        <v>0.96744699341684548</v>
      </c>
      <c r="AD88" s="37"/>
      <c r="AE88" s="37">
        <v>27.25</v>
      </c>
      <c r="AF88" s="37">
        <v>10.649999999999999</v>
      </c>
      <c r="AG88" s="37"/>
      <c r="AH88" s="37"/>
    </row>
    <row r="89" spans="1:34" ht="14.25" x14ac:dyDescent="0.15">
      <c r="A89" s="23">
        <v>15</v>
      </c>
      <c r="B89" s="23">
        <v>0</v>
      </c>
      <c r="C89" s="24">
        <v>9.1</v>
      </c>
      <c r="D89" s="25">
        <v>5.2</v>
      </c>
      <c r="E89" s="24">
        <v>5.4</v>
      </c>
      <c r="F89" s="24">
        <v>3.7</v>
      </c>
      <c r="G89" s="24">
        <v>4.7</v>
      </c>
      <c r="H89" s="24">
        <v>12.299999999999999</v>
      </c>
      <c r="Z89" s="37">
        <v>56</v>
      </c>
      <c r="AA89" s="37">
        <v>10.514723929569156</v>
      </c>
      <c r="AB89" s="37">
        <v>-1.4723929569155914E-2</v>
      </c>
      <c r="AC89" s="37">
        <v>-1.80067668152076E-2</v>
      </c>
      <c r="AD89" s="37"/>
      <c r="AE89" s="37">
        <v>27.75</v>
      </c>
      <c r="AF89" s="37">
        <v>10.8</v>
      </c>
      <c r="AG89" s="37"/>
      <c r="AH89" s="37"/>
    </row>
    <row r="90" spans="1:34" ht="14.25" x14ac:dyDescent="0.15">
      <c r="A90" s="23">
        <v>2</v>
      </c>
      <c r="B90" s="23">
        <v>0</v>
      </c>
      <c r="C90" s="24">
        <v>8.6999999999999993</v>
      </c>
      <c r="D90" s="25">
        <v>4.7</v>
      </c>
      <c r="E90" s="24">
        <v>4.5999999999999996</v>
      </c>
      <c r="F90" s="24">
        <v>4.3</v>
      </c>
      <c r="G90" s="24">
        <v>4.9000000000000004</v>
      </c>
      <c r="H90" s="24">
        <v>12</v>
      </c>
      <c r="L90" s="37" t="s">
        <v>305</v>
      </c>
      <c r="M90" s="37"/>
      <c r="N90" s="37"/>
      <c r="O90" s="37"/>
      <c r="P90" s="37"/>
      <c r="Q90" s="37"/>
      <c r="R90" s="37"/>
      <c r="S90" s="37"/>
      <c r="T90" s="37"/>
      <c r="Z90" s="37">
        <v>57</v>
      </c>
      <c r="AA90" s="37">
        <v>11.887585136961428</v>
      </c>
      <c r="AB90" s="37">
        <v>0.41241486303857045</v>
      </c>
      <c r="AC90" s="37">
        <v>0.504366598263146</v>
      </c>
      <c r="AD90" s="37"/>
      <c r="AE90" s="37">
        <v>28.25</v>
      </c>
      <c r="AF90" s="37">
        <v>10.8</v>
      </c>
      <c r="AG90" s="37"/>
      <c r="AH90" s="37"/>
    </row>
    <row r="91" spans="1:34" ht="15" thickBot="1" x14ac:dyDescent="0.2">
      <c r="A91" s="23">
        <v>14</v>
      </c>
      <c r="B91" s="23">
        <v>0</v>
      </c>
      <c r="C91" s="24">
        <v>9.6999999999999993</v>
      </c>
      <c r="D91" s="25">
        <v>4.0999999999999996</v>
      </c>
      <c r="E91" s="24">
        <v>3.3</v>
      </c>
      <c r="F91" s="24">
        <v>4.5999999999999996</v>
      </c>
      <c r="G91" s="24">
        <v>5.3</v>
      </c>
      <c r="H91" s="24">
        <v>12.149999999999999</v>
      </c>
      <c r="L91" s="37"/>
      <c r="M91" s="37"/>
      <c r="N91" s="37"/>
      <c r="O91" s="37"/>
      <c r="P91" s="37"/>
      <c r="Q91" s="37"/>
      <c r="R91" s="37"/>
      <c r="S91" s="37"/>
      <c r="T91" s="37"/>
      <c r="Z91" s="37">
        <v>58</v>
      </c>
      <c r="AA91" s="37">
        <v>11.742608716503467</v>
      </c>
      <c r="AB91" s="37">
        <v>0.85739128349653448</v>
      </c>
      <c r="AC91" s="37">
        <v>1.0485546564726416</v>
      </c>
      <c r="AD91" s="37"/>
      <c r="AE91" s="37">
        <v>28.75</v>
      </c>
      <c r="AF91" s="37">
        <v>10.8</v>
      </c>
      <c r="AG91" s="37"/>
      <c r="AH91" s="37"/>
    </row>
    <row r="92" spans="1:34" ht="14.25" x14ac:dyDescent="0.15">
      <c r="A92" s="23">
        <v>13</v>
      </c>
      <c r="B92" s="23">
        <v>0</v>
      </c>
      <c r="C92" s="24">
        <v>9.1</v>
      </c>
      <c r="D92" s="25">
        <v>6</v>
      </c>
      <c r="E92" s="24">
        <v>7.1</v>
      </c>
      <c r="F92" s="24">
        <v>5.4</v>
      </c>
      <c r="G92" s="24">
        <v>5.9</v>
      </c>
      <c r="H92" s="24">
        <v>11.55</v>
      </c>
      <c r="L92" s="38" t="s">
        <v>306</v>
      </c>
      <c r="M92" s="38"/>
      <c r="N92" s="37"/>
      <c r="O92" s="37"/>
      <c r="P92" s="37"/>
      <c r="Q92" s="37"/>
      <c r="R92" s="37"/>
      <c r="S92" s="37"/>
      <c r="T92" s="37"/>
      <c r="Z92" s="37">
        <v>59</v>
      </c>
      <c r="AA92" s="37">
        <v>12.63094960791862</v>
      </c>
      <c r="AB92" s="37">
        <v>0.71905039208138177</v>
      </c>
      <c r="AC92" s="37">
        <v>0.87936937471613441</v>
      </c>
      <c r="AD92" s="37"/>
      <c r="AE92" s="37">
        <v>29.25</v>
      </c>
      <c r="AF92" s="37">
        <v>10.8</v>
      </c>
      <c r="AG92" s="37"/>
      <c r="AH92" s="37"/>
    </row>
    <row r="93" spans="1:34" ht="14.25" x14ac:dyDescent="0.15">
      <c r="A93" s="23">
        <v>7</v>
      </c>
      <c r="B93" s="23">
        <v>1</v>
      </c>
      <c r="C93" s="24">
        <v>9.1999999999999993</v>
      </c>
      <c r="D93" s="25">
        <v>5.4</v>
      </c>
      <c r="E93" s="24">
        <v>4.8</v>
      </c>
      <c r="F93" s="24">
        <v>4.5</v>
      </c>
      <c r="G93" s="24">
        <v>5.5</v>
      </c>
      <c r="H93" s="24">
        <v>12.299999999999999</v>
      </c>
      <c r="L93" s="37" t="s">
        <v>307</v>
      </c>
      <c r="M93" s="37">
        <v>0.79559851195470077</v>
      </c>
      <c r="N93" s="37"/>
      <c r="O93" s="37"/>
      <c r="P93" s="37"/>
      <c r="Q93" s="37"/>
      <c r="R93" s="37"/>
      <c r="S93" s="37"/>
      <c r="T93" s="37"/>
      <c r="Z93" s="37">
        <v>60</v>
      </c>
      <c r="AA93" s="37">
        <v>11.078380833843584</v>
      </c>
      <c r="AB93" s="37">
        <v>-0.42838083384358505</v>
      </c>
      <c r="AC93" s="37">
        <v>-0.52389233097695664</v>
      </c>
      <c r="AD93" s="37"/>
      <c r="AE93" s="37">
        <v>29.75</v>
      </c>
      <c r="AF93" s="37">
        <v>10.8</v>
      </c>
      <c r="AG93" s="37"/>
      <c r="AH93" s="37"/>
    </row>
    <row r="94" spans="1:34" ht="14.25" x14ac:dyDescent="0.15">
      <c r="A94" s="23">
        <v>9</v>
      </c>
      <c r="B94" s="23">
        <v>0</v>
      </c>
      <c r="C94" s="24">
        <v>6.4</v>
      </c>
      <c r="D94" s="25">
        <v>4.5</v>
      </c>
      <c r="E94" s="24">
        <v>5.7</v>
      </c>
      <c r="F94" s="24">
        <v>4.0999999999999996</v>
      </c>
      <c r="G94" s="24">
        <v>6.1</v>
      </c>
      <c r="H94" s="24">
        <v>10.050000000000001</v>
      </c>
      <c r="L94" s="37" t="s">
        <v>308</v>
      </c>
      <c r="M94" s="51">
        <v>0.63297699222453407</v>
      </c>
      <c r="N94" s="37"/>
      <c r="O94" s="37"/>
      <c r="P94" s="37"/>
      <c r="Q94" s="37"/>
      <c r="R94" s="37"/>
      <c r="S94" s="37"/>
      <c r="T94" s="37"/>
      <c r="Z94" s="37">
        <v>61</v>
      </c>
      <c r="AA94" s="37">
        <v>10.45103338343222</v>
      </c>
      <c r="AB94" s="37">
        <v>0.79896661656778001</v>
      </c>
      <c r="AC94" s="37">
        <v>0.97710366584537767</v>
      </c>
      <c r="AD94" s="37"/>
      <c r="AE94" s="37">
        <v>30.25</v>
      </c>
      <c r="AF94" s="37">
        <v>10.8</v>
      </c>
      <c r="AG94" s="37"/>
      <c r="AH94" s="37"/>
    </row>
    <row r="95" spans="1:34" ht="14.25" x14ac:dyDescent="0.15">
      <c r="A95" s="23">
        <v>7</v>
      </c>
      <c r="B95" s="23">
        <v>0</v>
      </c>
      <c r="C95" s="24">
        <v>8.1999999999999993</v>
      </c>
      <c r="D95" s="25">
        <v>3.6</v>
      </c>
      <c r="E95" s="24">
        <v>5</v>
      </c>
      <c r="F95" s="24">
        <v>4.5</v>
      </c>
      <c r="G95" s="24">
        <v>5.2</v>
      </c>
      <c r="H95" s="24">
        <v>10.8</v>
      </c>
      <c r="L95" s="37" t="s">
        <v>309</v>
      </c>
      <c r="M95" s="51">
        <v>0.62156695053203248</v>
      </c>
      <c r="N95" s="37"/>
      <c r="O95" s="37"/>
      <c r="P95" s="37"/>
      <c r="Q95" s="37"/>
      <c r="R95" s="37"/>
      <c r="S95" s="37"/>
      <c r="T95" s="37"/>
      <c r="Z95" s="37">
        <v>62</v>
      </c>
      <c r="AA95" s="37">
        <v>13.685825730753052</v>
      </c>
      <c r="AB95" s="37">
        <v>-1.5358257307530536</v>
      </c>
      <c r="AC95" s="37">
        <v>-1.8782523831409128</v>
      </c>
      <c r="AD95" s="37"/>
      <c r="AE95" s="37">
        <v>30.75</v>
      </c>
      <c r="AF95" s="37">
        <v>10.8</v>
      </c>
      <c r="AG95" s="37"/>
      <c r="AH95" s="37"/>
    </row>
    <row r="96" spans="1:34" ht="14.25" x14ac:dyDescent="0.15">
      <c r="A96" s="23">
        <v>9</v>
      </c>
      <c r="B96" s="23">
        <v>1</v>
      </c>
      <c r="C96" s="24">
        <v>8.6</v>
      </c>
      <c r="D96" s="25">
        <v>5.0999999999999996</v>
      </c>
      <c r="E96" s="24">
        <v>4.7</v>
      </c>
      <c r="F96" s="24">
        <v>5</v>
      </c>
      <c r="G96" s="24">
        <v>6.1</v>
      </c>
      <c r="H96" s="24">
        <v>12</v>
      </c>
      <c r="L96" s="37" t="s">
        <v>310</v>
      </c>
      <c r="M96" s="51">
        <v>0.82423359167629162</v>
      </c>
      <c r="N96" s="37"/>
      <c r="O96" s="37"/>
      <c r="P96" s="37"/>
      <c r="Q96" s="37"/>
      <c r="R96" s="37"/>
      <c r="S96" s="37"/>
      <c r="T96" s="37"/>
      <c r="Z96" s="37">
        <v>63</v>
      </c>
      <c r="AA96" s="37">
        <v>11.030733323122863</v>
      </c>
      <c r="AB96" s="37">
        <v>-0.23073332312286254</v>
      </c>
      <c r="AC96" s="37">
        <v>-0.28217746671886013</v>
      </c>
      <c r="AD96" s="37"/>
      <c r="AE96" s="37">
        <v>31.25</v>
      </c>
      <c r="AF96" s="37">
        <v>10.8</v>
      </c>
      <c r="AG96" s="37"/>
      <c r="AH96" s="37"/>
    </row>
    <row r="97" spans="1:34" ht="15" thickBot="1" x14ac:dyDescent="0.2">
      <c r="A97" s="23">
        <v>10</v>
      </c>
      <c r="B97" s="23">
        <v>1</v>
      </c>
      <c r="C97" s="24">
        <v>9.3000000000000007</v>
      </c>
      <c r="D97" s="25">
        <v>3.9</v>
      </c>
      <c r="E97" s="24">
        <v>4.5</v>
      </c>
      <c r="F97" s="24">
        <v>6.7</v>
      </c>
      <c r="G97" s="24">
        <v>7.2</v>
      </c>
      <c r="H97" s="24">
        <v>12</v>
      </c>
      <c r="L97" s="39" t="s">
        <v>311</v>
      </c>
      <c r="M97" s="39">
        <v>200</v>
      </c>
      <c r="N97" s="37"/>
      <c r="O97" s="37"/>
      <c r="P97" s="37"/>
      <c r="Q97" s="37"/>
      <c r="R97" s="37"/>
      <c r="S97" s="37"/>
      <c r="T97" s="37"/>
      <c r="Z97" s="37">
        <v>64</v>
      </c>
      <c r="AA97" s="37">
        <v>10.560579904515798</v>
      </c>
      <c r="AB97" s="37">
        <v>0.68942009548420202</v>
      </c>
      <c r="AC97" s="37">
        <v>0.84313272749605117</v>
      </c>
      <c r="AD97" s="37"/>
      <c r="AE97" s="37">
        <v>31.75</v>
      </c>
      <c r="AF97" s="37">
        <v>10.8</v>
      </c>
      <c r="AG97" s="37"/>
      <c r="AH97" s="37"/>
    </row>
    <row r="98" spans="1:34" ht="14.25" x14ac:dyDescent="0.15">
      <c r="A98" s="23">
        <v>5</v>
      </c>
      <c r="B98" s="23">
        <v>0</v>
      </c>
      <c r="C98" s="24">
        <v>5.7</v>
      </c>
      <c r="D98" s="25">
        <v>4</v>
      </c>
      <c r="E98" s="24">
        <v>5.0999999999999996</v>
      </c>
      <c r="F98" s="24">
        <v>5</v>
      </c>
      <c r="G98" s="24">
        <v>5.5</v>
      </c>
      <c r="H98" s="24">
        <v>9.3000000000000007</v>
      </c>
      <c r="L98" s="37"/>
      <c r="M98" s="37"/>
      <c r="N98" s="37"/>
      <c r="O98" s="37"/>
      <c r="P98" s="37"/>
      <c r="Q98" s="37"/>
      <c r="R98" s="37"/>
      <c r="S98" s="37"/>
      <c r="T98" s="37"/>
      <c r="Z98" s="37">
        <v>65</v>
      </c>
      <c r="AA98" s="37">
        <v>13.809207487379318</v>
      </c>
      <c r="AB98" s="37">
        <v>0.14079251262068304</v>
      </c>
      <c r="AC98" s="37">
        <v>0.17218351474586349</v>
      </c>
      <c r="AD98" s="37"/>
      <c r="AE98" s="37">
        <v>32.25</v>
      </c>
      <c r="AF98" s="37">
        <v>10.8</v>
      </c>
      <c r="AG98" s="37"/>
      <c r="AH98" s="37"/>
    </row>
    <row r="99" spans="1:34" ht="15" thickBot="1" x14ac:dyDescent="0.2">
      <c r="A99" s="23">
        <v>13</v>
      </c>
      <c r="B99" s="23">
        <v>1</v>
      </c>
      <c r="C99" s="24">
        <v>9.1</v>
      </c>
      <c r="D99" s="25">
        <v>5.0999999999999996</v>
      </c>
      <c r="E99" s="24">
        <v>4.5999999999999996</v>
      </c>
      <c r="F99" s="24">
        <v>4.5999999999999996</v>
      </c>
      <c r="G99" s="24">
        <v>4.8</v>
      </c>
      <c r="H99" s="24">
        <v>12.299999999999999</v>
      </c>
      <c r="L99" s="37" t="s">
        <v>312</v>
      </c>
      <c r="M99" s="37"/>
      <c r="N99" s="37"/>
      <c r="O99" s="37"/>
      <c r="P99" s="37"/>
      <c r="Q99" s="37"/>
      <c r="R99" s="37"/>
      <c r="S99" s="37"/>
      <c r="T99" s="37"/>
      <c r="Z99" s="37">
        <v>66</v>
      </c>
      <c r="AA99" s="37">
        <v>11.910982706171431</v>
      </c>
      <c r="AB99" s="37">
        <v>0.68901729382857013</v>
      </c>
      <c r="AC99" s="37">
        <v>0.84264011745932998</v>
      </c>
      <c r="AD99" s="37"/>
      <c r="AE99" s="37">
        <v>32.75</v>
      </c>
      <c r="AF99" s="37">
        <v>10.8</v>
      </c>
      <c r="AG99" s="37"/>
      <c r="AH99" s="37"/>
    </row>
    <row r="100" spans="1:34" ht="14.25" x14ac:dyDescent="0.15">
      <c r="A100" s="23">
        <v>14</v>
      </c>
      <c r="B100" s="23">
        <v>1</v>
      </c>
      <c r="C100" s="24">
        <v>9.1999999999999993</v>
      </c>
      <c r="D100" s="25">
        <v>5.4</v>
      </c>
      <c r="E100" s="24">
        <v>4.8</v>
      </c>
      <c r="F100" s="24">
        <v>4.4000000000000004</v>
      </c>
      <c r="G100" s="24">
        <v>5.3</v>
      </c>
      <c r="H100" s="24">
        <v>12.899999999999999</v>
      </c>
      <c r="L100" s="40"/>
      <c r="M100" s="40" t="s">
        <v>317</v>
      </c>
      <c r="N100" s="40" t="s">
        <v>318</v>
      </c>
      <c r="O100" s="40" t="s">
        <v>319</v>
      </c>
      <c r="P100" s="40" t="s">
        <v>320</v>
      </c>
      <c r="Q100" s="40" t="s">
        <v>321</v>
      </c>
      <c r="R100" s="37"/>
      <c r="S100" s="37"/>
      <c r="T100" s="37"/>
      <c r="Z100" s="37">
        <v>67</v>
      </c>
      <c r="AA100" s="37">
        <v>11.926320434381022</v>
      </c>
      <c r="AB100" s="37">
        <v>0.37367956561897664</v>
      </c>
      <c r="AC100" s="37">
        <v>0.45699490547717436</v>
      </c>
      <c r="AD100" s="37"/>
      <c r="AE100" s="37">
        <v>33.25</v>
      </c>
      <c r="AF100" s="37">
        <v>10.8</v>
      </c>
      <c r="AG100" s="37"/>
      <c r="AH100" s="37"/>
    </row>
    <row r="101" spans="1:34" ht="14.25" x14ac:dyDescent="0.15">
      <c r="A101" s="23">
        <v>8</v>
      </c>
      <c r="B101" s="23">
        <v>0</v>
      </c>
      <c r="C101" s="24">
        <v>6.3</v>
      </c>
      <c r="D101" s="25">
        <v>5.0999999999999996</v>
      </c>
      <c r="E101" s="24">
        <v>6.6</v>
      </c>
      <c r="F101" s="24">
        <v>2.8</v>
      </c>
      <c r="G101" s="24">
        <v>4.7</v>
      </c>
      <c r="H101" s="24">
        <v>9.75</v>
      </c>
      <c r="L101" s="37" t="s">
        <v>313</v>
      </c>
      <c r="M101" s="37">
        <v>6</v>
      </c>
      <c r="N101" s="37">
        <v>226.12707436601372</v>
      </c>
      <c r="O101" s="37">
        <v>37.68784572766895</v>
      </c>
      <c r="P101" s="37">
        <v>55.475432017090256</v>
      </c>
      <c r="Q101" s="37">
        <v>1.9153770701247407E-39</v>
      </c>
      <c r="R101" s="37"/>
      <c r="S101" s="37"/>
      <c r="T101" s="37"/>
      <c r="Z101" s="37">
        <v>68</v>
      </c>
      <c r="AA101" s="37">
        <v>10.05691138226541</v>
      </c>
      <c r="AB101" s="37">
        <v>-0.75691138226540922</v>
      </c>
      <c r="AC101" s="37">
        <v>-0.92567182532448311</v>
      </c>
      <c r="AD101" s="37"/>
      <c r="AE101" s="37">
        <v>33.75</v>
      </c>
      <c r="AF101" s="37">
        <v>10.8</v>
      </c>
      <c r="AG101" s="37"/>
      <c r="AH101" s="37"/>
    </row>
    <row r="102" spans="1:34" ht="14.25" x14ac:dyDescent="0.15">
      <c r="A102" s="23">
        <v>3</v>
      </c>
      <c r="B102" s="23">
        <v>0</v>
      </c>
      <c r="C102" s="24">
        <v>9.9</v>
      </c>
      <c r="D102" s="25">
        <v>4.3</v>
      </c>
      <c r="E102" s="24">
        <v>3.5</v>
      </c>
      <c r="F102" s="24">
        <v>4</v>
      </c>
      <c r="G102" s="24">
        <v>5.8</v>
      </c>
      <c r="H102" s="24">
        <v>12</v>
      </c>
      <c r="L102" s="37" t="s">
        <v>314</v>
      </c>
      <c r="M102" s="37">
        <v>193</v>
      </c>
      <c r="N102" s="37">
        <v>131.11667563398677</v>
      </c>
      <c r="O102" s="37">
        <v>0.67936101364759982</v>
      </c>
      <c r="P102" s="37"/>
      <c r="Q102" s="37"/>
      <c r="R102" s="37"/>
      <c r="S102" s="37"/>
      <c r="T102" s="37"/>
      <c r="Z102" s="37">
        <v>69</v>
      </c>
      <c r="AA102" s="37">
        <v>11.148727258443515</v>
      </c>
      <c r="AB102" s="37">
        <v>-4.8727258443513222E-2</v>
      </c>
      <c r="AC102" s="37">
        <v>-5.9591454592036498E-2</v>
      </c>
      <c r="AD102" s="37"/>
      <c r="AE102" s="37">
        <v>34.25</v>
      </c>
      <c r="AF102" s="37">
        <v>10.8</v>
      </c>
      <c r="AG102" s="37"/>
      <c r="AH102" s="37"/>
    </row>
    <row r="103" spans="1:34" ht="15" thickBot="1" x14ac:dyDescent="0.2">
      <c r="A103" s="23">
        <v>8</v>
      </c>
      <c r="B103" s="23">
        <v>1</v>
      </c>
      <c r="C103" s="24">
        <v>9.4</v>
      </c>
      <c r="D103" s="25">
        <v>4</v>
      </c>
      <c r="E103" s="24">
        <v>4.5999999999999996</v>
      </c>
      <c r="F103" s="24">
        <v>4.7</v>
      </c>
      <c r="G103" s="24">
        <v>6.1</v>
      </c>
      <c r="H103" s="24">
        <v>13.5</v>
      </c>
      <c r="L103" s="39" t="s">
        <v>315</v>
      </c>
      <c r="M103" s="39">
        <v>199</v>
      </c>
      <c r="N103" s="39">
        <v>357.24375000000049</v>
      </c>
      <c r="O103" s="39"/>
      <c r="P103" s="39"/>
      <c r="Q103" s="39"/>
      <c r="R103" s="37"/>
      <c r="S103" s="37"/>
      <c r="T103" s="37"/>
      <c r="Z103" s="37">
        <v>70</v>
      </c>
      <c r="AA103" s="37">
        <v>12.047134379676557</v>
      </c>
      <c r="AB103" s="37">
        <v>0.25286562032344229</v>
      </c>
      <c r="AC103" s="37">
        <v>0.30924436573544911</v>
      </c>
      <c r="AD103" s="37"/>
      <c r="AE103" s="37">
        <v>34.75</v>
      </c>
      <c r="AF103" s="37">
        <v>11.100000000000001</v>
      </c>
      <c r="AG103" s="37"/>
      <c r="AH103" s="37"/>
    </row>
    <row r="104" spans="1:34" ht="15" thickBot="1" x14ac:dyDescent="0.2">
      <c r="A104" s="23">
        <v>12</v>
      </c>
      <c r="B104" s="23">
        <v>0</v>
      </c>
      <c r="C104" s="24">
        <v>5.6</v>
      </c>
      <c r="D104" s="25">
        <v>4.9000000000000004</v>
      </c>
      <c r="E104" s="24">
        <v>5.6</v>
      </c>
      <c r="F104" s="24">
        <v>4.5</v>
      </c>
      <c r="G104" s="24">
        <v>6.3</v>
      </c>
      <c r="H104" s="24">
        <v>11.850000000000001</v>
      </c>
      <c r="L104" s="37"/>
      <c r="M104" s="37"/>
      <c r="N104" s="37"/>
      <c r="O104" s="37"/>
      <c r="P104" s="37"/>
      <c r="Q104" s="37"/>
      <c r="R104" s="37"/>
      <c r="S104" s="37"/>
      <c r="T104" s="37"/>
      <c r="Z104" s="37">
        <v>71</v>
      </c>
      <c r="AA104" s="37">
        <v>12.901948093018714</v>
      </c>
      <c r="AB104" s="37">
        <v>-1.3519480930187129</v>
      </c>
      <c r="AC104" s="37">
        <v>-1.6533775133133939</v>
      </c>
      <c r="AD104" s="37"/>
      <c r="AE104" s="37">
        <v>35.25</v>
      </c>
      <c r="AF104" s="37">
        <v>11.100000000000001</v>
      </c>
      <c r="AG104" s="37"/>
      <c r="AH104" s="37"/>
    </row>
    <row r="105" spans="1:34" ht="14.25" x14ac:dyDescent="0.15">
      <c r="A105" s="23">
        <v>1</v>
      </c>
      <c r="B105" s="23">
        <v>0</v>
      </c>
      <c r="C105" s="24">
        <v>5.2</v>
      </c>
      <c r="D105" s="25">
        <v>3.8</v>
      </c>
      <c r="E105" s="24">
        <v>5</v>
      </c>
      <c r="F105" s="24">
        <v>4.3</v>
      </c>
      <c r="G105" s="24">
        <v>4.7</v>
      </c>
      <c r="H105" s="24">
        <v>10.649999999999999</v>
      </c>
      <c r="L105" s="40"/>
      <c r="M105" s="40" t="s">
        <v>322</v>
      </c>
      <c r="N105" s="40" t="s">
        <v>310</v>
      </c>
      <c r="O105" s="40" t="s">
        <v>323</v>
      </c>
      <c r="P105" s="40" t="s">
        <v>324</v>
      </c>
      <c r="Q105" s="40" t="s">
        <v>325</v>
      </c>
      <c r="R105" s="40" t="s">
        <v>326</v>
      </c>
      <c r="S105" s="40" t="s">
        <v>327</v>
      </c>
      <c r="T105" s="40" t="s">
        <v>328</v>
      </c>
      <c r="Z105" s="37">
        <v>72</v>
      </c>
      <c r="AA105" s="37">
        <v>10.930917973589187</v>
      </c>
      <c r="AB105" s="37">
        <v>0.16908202641081438</v>
      </c>
      <c r="AC105" s="37">
        <v>0.2067804391431117</v>
      </c>
      <c r="AD105" s="37"/>
      <c r="AE105" s="37">
        <v>35.75</v>
      </c>
      <c r="AF105" s="37">
        <v>11.100000000000001</v>
      </c>
      <c r="AG105" s="37"/>
      <c r="AH105" s="37"/>
    </row>
    <row r="106" spans="1:34" ht="14.25" x14ac:dyDescent="0.15">
      <c r="A106" s="23">
        <v>11</v>
      </c>
      <c r="B106" s="23">
        <v>0</v>
      </c>
      <c r="C106" s="24">
        <v>9.3000000000000007</v>
      </c>
      <c r="D106" s="25">
        <v>5.3</v>
      </c>
      <c r="E106" s="24">
        <v>5.5</v>
      </c>
      <c r="F106" s="24">
        <v>4.0999999999999996</v>
      </c>
      <c r="G106" s="24">
        <v>5.7</v>
      </c>
      <c r="H106" s="24">
        <v>13.350000000000001</v>
      </c>
      <c r="L106" s="37" t="s">
        <v>316</v>
      </c>
      <c r="M106" s="37">
        <v>9.0899389297741529</v>
      </c>
      <c r="N106" s="37">
        <v>2.2749584089132697</v>
      </c>
      <c r="O106" s="37">
        <v>3.9956505992196787</v>
      </c>
      <c r="P106" s="37">
        <v>9.1727996513443823E-5</v>
      </c>
      <c r="Q106" s="37">
        <v>4.602966398756613</v>
      </c>
      <c r="R106" s="37">
        <v>13.576911460791692</v>
      </c>
      <c r="S106" s="37">
        <v>4.602966398756613</v>
      </c>
      <c r="T106" s="37">
        <v>13.576911460791692</v>
      </c>
      <c r="Z106" s="37">
        <v>73</v>
      </c>
      <c r="AA106" s="37">
        <v>12.648575418782507</v>
      </c>
      <c r="AB106" s="37">
        <v>-0.64857541878250657</v>
      </c>
      <c r="AC106" s="37">
        <v>-0.79318134966885234</v>
      </c>
      <c r="AD106" s="37"/>
      <c r="AE106" s="37">
        <v>36.25</v>
      </c>
      <c r="AF106" s="37">
        <v>11.100000000000001</v>
      </c>
      <c r="AG106" s="37"/>
      <c r="AH106" s="37"/>
    </row>
    <row r="107" spans="1:34" ht="14.25" x14ac:dyDescent="0.15">
      <c r="A107" s="23">
        <v>2</v>
      </c>
      <c r="B107" s="23">
        <v>1</v>
      </c>
      <c r="C107" s="24">
        <v>8.8000000000000007</v>
      </c>
      <c r="D107" s="25">
        <v>5.4</v>
      </c>
      <c r="E107" s="24">
        <v>4.8</v>
      </c>
      <c r="F107" s="24">
        <v>4.4000000000000004</v>
      </c>
      <c r="G107" s="24">
        <v>5.0999999999999996</v>
      </c>
      <c r="H107" s="24">
        <v>12</v>
      </c>
      <c r="L107" s="37" t="s">
        <v>266</v>
      </c>
      <c r="M107" s="37">
        <v>7.1135860789324767E-2</v>
      </c>
      <c r="N107" s="37">
        <v>1.5213373419726365E-2</v>
      </c>
      <c r="O107" s="37">
        <v>4.6758768635158008</v>
      </c>
      <c r="P107" s="37">
        <v>5.4891652261006162E-6</v>
      </c>
      <c r="Q107" s="37">
        <v>4.113004249788936E-2</v>
      </c>
      <c r="R107" s="37">
        <v>0.10114167908076017</v>
      </c>
      <c r="S107" s="37">
        <v>4.113004249788936E-2</v>
      </c>
      <c r="T107" s="37">
        <v>0.10114167908076017</v>
      </c>
      <c r="Z107" s="37">
        <v>74</v>
      </c>
      <c r="AA107" s="37">
        <v>10.609255436061744</v>
      </c>
      <c r="AB107" s="37">
        <v>0.64074456393825585</v>
      </c>
      <c r="AC107" s="37">
        <v>0.78360453279521358</v>
      </c>
      <c r="AD107" s="37"/>
      <c r="AE107" s="37">
        <v>36.75</v>
      </c>
      <c r="AF107" s="37">
        <v>11.100000000000001</v>
      </c>
      <c r="AG107" s="37"/>
      <c r="AH107" s="37"/>
    </row>
    <row r="108" spans="1:34" ht="14.25" x14ac:dyDescent="0.15">
      <c r="A108" s="23">
        <v>5</v>
      </c>
      <c r="B108" s="23">
        <v>0</v>
      </c>
      <c r="C108" s="24">
        <v>6</v>
      </c>
      <c r="D108" s="25">
        <v>4.0999999999999996</v>
      </c>
      <c r="E108" s="24">
        <v>5.3</v>
      </c>
      <c r="F108" s="24">
        <v>4.7</v>
      </c>
      <c r="G108" s="24">
        <v>4.7</v>
      </c>
      <c r="H108" s="24">
        <v>8.25</v>
      </c>
      <c r="L108" s="37" t="s">
        <v>54</v>
      </c>
      <c r="M108" s="37">
        <v>-0.70353762884554882</v>
      </c>
      <c r="N108" s="37">
        <v>0.57453580673339089</v>
      </c>
      <c r="O108" s="37">
        <v>-1.2245322582166238</v>
      </c>
      <c r="P108" s="49">
        <v>0.22224405614732332</v>
      </c>
      <c r="Q108" s="37">
        <v>-1.8367127993446801</v>
      </c>
      <c r="R108" s="37">
        <v>0.42963754165358248</v>
      </c>
      <c r="S108" s="37">
        <v>-1.8367127993446801</v>
      </c>
      <c r="T108" s="37">
        <v>0.42963754165358248</v>
      </c>
      <c r="Z108" s="37">
        <v>75</v>
      </c>
      <c r="AA108" s="37">
        <v>11.989998173090452</v>
      </c>
      <c r="AB108" s="37">
        <v>0.61000182690954929</v>
      </c>
      <c r="AC108" s="37">
        <v>0.74600741618737432</v>
      </c>
      <c r="AD108" s="37"/>
      <c r="AE108" s="37">
        <v>37.25</v>
      </c>
      <c r="AF108" s="37">
        <v>11.100000000000001</v>
      </c>
      <c r="AG108" s="37"/>
      <c r="AH108" s="37"/>
    </row>
    <row r="109" spans="1:34" ht="14.25" x14ac:dyDescent="0.15">
      <c r="A109" s="23">
        <v>3</v>
      </c>
      <c r="B109" s="23">
        <v>1</v>
      </c>
      <c r="C109" s="24">
        <v>7.6</v>
      </c>
      <c r="D109" s="25">
        <v>3.6</v>
      </c>
      <c r="E109" s="24">
        <v>5</v>
      </c>
      <c r="F109" s="24">
        <v>4.5</v>
      </c>
      <c r="G109" s="24">
        <v>4.5999999999999996</v>
      </c>
      <c r="H109" s="24">
        <v>11.25</v>
      </c>
      <c r="L109" s="37" t="s">
        <v>352</v>
      </c>
      <c r="M109" s="37">
        <v>6.3351475696131823E-2</v>
      </c>
      <c r="N109" s="37">
        <v>3.7511749917112508E-2</v>
      </c>
      <c r="O109" s="37">
        <v>1.6888435179941172</v>
      </c>
      <c r="P109" s="49">
        <v>9.2864362402451495E-2</v>
      </c>
      <c r="Q109" s="37">
        <v>-1.0634136879917738E-2</v>
      </c>
      <c r="R109" s="37">
        <v>0.13733708827218138</v>
      </c>
      <c r="S109" s="37">
        <v>-1.0634136879917738E-2</v>
      </c>
      <c r="T109" s="37">
        <v>0.13733708827218138</v>
      </c>
      <c r="Z109" s="37">
        <v>76</v>
      </c>
      <c r="AA109" s="37">
        <v>11.313808956704367</v>
      </c>
      <c r="AB109" s="37">
        <v>8.6191043295631431E-2</v>
      </c>
      <c r="AC109" s="37">
        <v>0.10540813923988847</v>
      </c>
      <c r="AD109" s="37"/>
      <c r="AE109" s="37">
        <v>37.75</v>
      </c>
      <c r="AF109" s="37">
        <v>11.100000000000001</v>
      </c>
      <c r="AG109" s="37"/>
      <c r="AH109" s="37"/>
    </row>
    <row r="110" spans="1:34" ht="14.25" x14ac:dyDescent="0.15">
      <c r="A110" s="23">
        <v>5</v>
      </c>
      <c r="B110" s="23">
        <v>0</v>
      </c>
      <c r="C110" s="24">
        <v>7.5</v>
      </c>
      <c r="D110" s="25">
        <v>3.5</v>
      </c>
      <c r="E110" s="24">
        <v>4.5</v>
      </c>
      <c r="F110" s="24">
        <v>4</v>
      </c>
      <c r="G110" s="24">
        <v>3.5</v>
      </c>
      <c r="H110" s="24">
        <v>8.6999999999999993</v>
      </c>
      <c r="L110" s="37" t="s">
        <v>57</v>
      </c>
      <c r="M110" s="37">
        <v>0.48394483954958489</v>
      </c>
      <c r="N110" s="37">
        <v>6.3545238885212019E-2</v>
      </c>
      <c r="O110" s="37">
        <v>7.6157529350669657</v>
      </c>
      <c r="P110" s="37">
        <v>1.1413485065631532E-12</v>
      </c>
      <c r="Q110" s="37">
        <v>0.35861255205027348</v>
      </c>
      <c r="R110" s="37">
        <v>0.60927712704889636</v>
      </c>
      <c r="S110" s="37">
        <v>0.35861255205027348</v>
      </c>
      <c r="T110" s="37">
        <v>0.60927712704889636</v>
      </c>
      <c r="Z110" s="37">
        <v>77</v>
      </c>
      <c r="AA110" s="37">
        <v>11.100853544129581</v>
      </c>
      <c r="AB110" s="37">
        <v>1.1991464558704177</v>
      </c>
      <c r="AC110" s="37">
        <v>1.4665073278654035</v>
      </c>
      <c r="AD110" s="37"/>
      <c r="AE110" s="37">
        <v>38.25</v>
      </c>
      <c r="AF110" s="37">
        <v>11.100000000000001</v>
      </c>
      <c r="AG110" s="37"/>
      <c r="AH110" s="37"/>
    </row>
    <row r="111" spans="1:34" ht="14.25" x14ac:dyDescent="0.15">
      <c r="A111" s="23">
        <v>3</v>
      </c>
      <c r="B111" s="23">
        <v>1</v>
      </c>
      <c r="C111" s="24">
        <v>7.9</v>
      </c>
      <c r="D111" s="25">
        <v>3.9</v>
      </c>
      <c r="E111" s="24">
        <v>5.8</v>
      </c>
      <c r="F111" s="24">
        <v>4.0999999999999996</v>
      </c>
      <c r="G111" s="24">
        <v>5.8</v>
      </c>
      <c r="H111" s="24">
        <v>11.399999999999999</v>
      </c>
      <c r="L111" s="37" t="s">
        <v>267</v>
      </c>
      <c r="M111" s="37">
        <v>-0.19807072154734587</v>
      </c>
      <c r="N111" s="37">
        <v>8.9907729641648892E-2</v>
      </c>
      <c r="O111" s="37">
        <v>-2.2030444138319285</v>
      </c>
      <c r="P111" s="37">
        <v>2.8775274446001198E-2</v>
      </c>
      <c r="Q111" s="37">
        <v>-0.37539858461845033</v>
      </c>
      <c r="R111" s="37">
        <v>-2.0742858476241383E-2</v>
      </c>
      <c r="S111" s="37">
        <v>-0.37539858461845033</v>
      </c>
      <c r="T111" s="37">
        <v>-2.0742858476241383E-2</v>
      </c>
      <c r="Z111" s="37">
        <v>78</v>
      </c>
      <c r="AA111" s="37">
        <v>12.8896878226372</v>
      </c>
      <c r="AB111" s="37">
        <v>-0.73968782263720101</v>
      </c>
      <c r="AC111" s="37">
        <v>-0.9046081126453176</v>
      </c>
      <c r="AD111" s="37"/>
      <c r="AE111" s="37">
        <v>38.75</v>
      </c>
      <c r="AF111" s="37">
        <v>11.100000000000001</v>
      </c>
      <c r="AG111" s="37"/>
      <c r="AH111" s="37"/>
    </row>
    <row r="112" spans="1:34" ht="15" thickBot="1" x14ac:dyDescent="0.2">
      <c r="A112" s="23">
        <v>15</v>
      </c>
      <c r="B112" s="23">
        <v>1</v>
      </c>
      <c r="C112" s="24">
        <v>7.6</v>
      </c>
      <c r="D112" s="25">
        <v>3.6</v>
      </c>
      <c r="E112" s="24">
        <v>5</v>
      </c>
      <c r="F112" s="24">
        <v>4.4000000000000004</v>
      </c>
      <c r="G112" s="24">
        <v>4.8</v>
      </c>
      <c r="H112" s="24">
        <v>11.100000000000001</v>
      </c>
      <c r="L112" s="39" t="s">
        <v>272</v>
      </c>
      <c r="M112" s="39">
        <v>0.36479964425275313</v>
      </c>
      <c r="N112" s="39">
        <v>7.1312560317188203E-2</v>
      </c>
      <c r="O112" s="39">
        <v>5.1155033928129319</v>
      </c>
      <c r="P112" s="39">
        <v>7.5196492031207581E-7</v>
      </c>
      <c r="Q112" s="39">
        <v>0.22414762265706789</v>
      </c>
      <c r="R112" s="39">
        <v>0.50545166584843837</v>
      </c>
      <c r="S112" s="39">
        <v>0.22414762265706789</v>
      </c>
      <c r="T112" s="39">
        <v>0.50545166584843837</v>
      </c>
      <c r="Z112" s="37">
        <v>79</v>
      </c>
      <c r="AA112" s="37">
        <v>10.941626274604292</v>
      </c>
      <c r="AB112" s="37">
        <v>-0.44162627460429249</v>
      </c>
      <c r="AC112" s="37">
        <v>-0.5400909661322304</v>
      </c>
      <c r="AD112" s="37"/>
      <c r="AE112" s="37">
        <v>39.25</v>
      </c>
      <c r="AF112" s="37">
        <v>11.25</v>
      </c>
      <c r="AG112" s="37"/>
      <c r="AH112" s="37"/>
    </row>
    <row r="113" spans="1:34" ht="14.25" x14ac:dyDescent="0.15">
      <c r="A113" s="23">
        <v>8</v>
      </c>
      <c r="B113" s="23">
        <v>0</v>
      </c>
      <c r="C113" s="24">
        <v>9.3000000000000007</v>
      </c>
      <c r="D113" s="25">
        <v>5.3</v>
      </c>
      <c r="E113" s="24">
        <v>5.5</v>
      </c>
      <c r="F113" s="24">
        <v>3.6</v>
      </c>
      <c r="G113" s="24">
        <v>4.5999999999999996</v>
      </c>
      <c r="H113" s="24">
        <v>12.600000000000001</v>
      </c>
      <c r="L113" s="37"/>
      <c r="M113" s="37"/>
      <c r="N113" s="37"/>
      <c r="O113" s="37"/>
      <c r="P113" s="37"/>
      <c r="Q113" s="37"/>
      <c r="R113" s="37"/>
      <c r="S113" s="37"/>
      <c r="T113" s="37"/>
      <c r="Z113" s="37">
        <v>80</v>
      </c>
      <c r="AA113" s="37">
        <v>10.976857290117588</v>
      </c>
      <c r="AB113" s="37">
        <v>-1.076857290117589</v>
      </c>
      <c r="AC113" s="37">
        <v>-1.3169526535242322</v>
      </c>
      <c r="AD113" s="37"/>
      <c r="AE113" s="37">
        <v>39.75</v>
      </c>
      <c r="AF113" s="37">
        <v>11.25</v>
      </c>
      <c r="AG113" s="37"/>
      <c r="AH113" s="37"/>
    </row>
    <row r="114" spans="1:34" ht="14.25" x14ac:dyDescent="0.15">
      <c r="A114" s="23">
        <v>10</v>
      </c>
      <c r="B114" s="23">
        <v>0</v>
      </c>
      <c r="C114" s="24">
        <v>6.9</v>
      </c>
      <c r="D114" s="25">
        <v>3.7</v>
      </c>
      <c r="E114" s="24">
        <v>5.4</v>
      </c>
      <c r="F114" s="24">
        <v>2.7</v>
      </c>
      <c r="G114" s="24">
        <v>3.4</v>
      </c>
      <c r="H114" s="24">
        <v>11.399999999999999</v>
      </c>
      <c r="L114" s="166" t="s">
        <v>356</v>
      </c>
      <c r="M114" s="166"/>
      <c r="N114" s="166"/>
      <c r="O114" s="166"/>
      <c r="P114" s="166"/>
      <c r="Q114" s="166"/>
      <c r="R114" s="166"/>
      <c r="S114" s="166"/>
      <c r="T114" s="166"/>
      <c r="Z114" s="37">
        <v>81</v>
      </c>
      <c r="AA114" s="37">
        <v>10.540813009399091</v>
      </c>
      <c r="AB114" s="37">
        <v>0.10918699060090731</v>
      </c>
      <c r="AC114" s="37">
        <v>0.13353124719663501</v>
      </c>
      <c r="AD114" s="37"/>
      <c r="AE114" s="37">
        <v>40.25</v>
      </c>
      <c r="AF114" s="37">
        <v>11.25</v>
      </c>
      <c r="AG114" s="37"/>
      <c r="AH114" s="37"/>
    </row>
    <row r="115" spans="1:34" ht="14.25" x14ac:dyDescent="0.15">
      <c r="A115" s="23">
        <v>5</v>
      </c>
      <c r="B115" s="23">
        <v>0</v>
      </c>
      <c r="C115" s="24">
        <v>8.6999999999999993</v>
      </c>
      <c r="D115" s="25">
        <v>3.2</v>
      </c>
      <c r="E115" s="24">
        <v>3.8</v>
      </c>
      <c r="F115" s="24">
        <v>5.4</v>
      </c>
      <c r="G115" s="24">
        <v>6.1</v>
      </c>
      <c r="H115" s="24">
        <v>10.8</v>
      </c>
      <c r="L115" s="166"/>
      <c r="M115" s="166"/>
      <c r="N115" s="166"/>
      <c r="O115" s="166"/>
      <c r="P115" s="166"/>
      <c r="Q115" s="166"/>
      <c r="R115" s="166"/>
      <c r="S115" s="166"/>
      <c r="T115" s="166"/>
      <c r="Z115" s="37">
        <v>82</v>
      </c>
      <c r="AA115" s="37">
        <v>11.220793880457382</v>
      </c>
      <c r="AB115" s="37">
        <v>1.5292061195426179</v>
      </c>
      <c r="AC115" s="37">
        <v>1.8701568679515879</v>
      </c>
      <c r="AD115" s="37"/>
      <c r="AE115" s="37">
        <v>40.75</v>
      </c>
      <c r="AF115" s="37">
        <v>11.25</v>
      </c>
      <c r="AG115" s="37"/>
      <c r="AH115" s="37"/>
    </row>
    <row r="116" spans="1:34" ht="14.25" x14ac:dyDescent="0.15">
      <c r="A116" s="23">
        <v>10</v>
      </c>
      <c r="B116" s="23">
        <v>1</v>
      </c>
      <c r="C116" s="24">
        <v>7.4</v>
      </c>
      <c r="D116" s="25">
        <v>3.4</v>
      </c>
      <c r="E116" s="24">
        <v>4.8</v>
      </c>
      <c r="F116" s="24">
        <v>4.2</v>
      </c>
      <c r="G116" s="24">
        <v>5</v>
      </c>
      <c r="H116" s="24">
        <v>10.8</v>
      </c>
      <c r="L116" s="166"/>
      <c r="M116" s="166"/>
      <c r="N116" s="166"/>
      <c r="O116" s="166"/>
      <c r="P116" s="166"/>
      <c r="Q116" s="166"/>
      <c r="R116" s="166"/>
      <c r="S116" s="166"/>
      <c r="T116" s="166"/>
      <c r="Z116" s="37">
        <v>83</v>
      </c>
      <c r="AA116" s="37">
        <v>10.246395248087538</v>
      </c>
      <c r="AB116" s="37">
        <v>-1.2463952480875378</v>
      </c>
      <c r="AC116" s="37">
        <v>-1.5242906784144412</v>
      </c>
      <c r="AD116" s="37"/>
      <c r="AE116" s="37">
        <v>41.25</v>
      </c>
      <c r="AF116" s="37">
        <v>11.25</v>
      </c>
      <c r="AG116" s="37"/>
      <c r="AH116" s="37"/>
    </row>
    <row r="117" spans="1:34" ht="14.25" x14ac:dyDescent="0.15">
      <c r="A117" s="23">
        <v>9</v>
      </c>
      <c r="B117" s="23">
        <v>0</v>
      </c>
      <c r="C117" s="24">
        <v>7.2</v>
      </c>
      <c r="D117" s="25">
        <v>4.3</v>
      </c>
      <c r="E117" s="24">
        <v>4.7</v>
      </c>
      <c r="F117" s="24">
        <v>3</v>
      </c>
      <c r="G117" s="24">
        <v>3.8</v>
      </c>
      <c r="H117" s="24">
        <v>11.399999999999999</v>
      </c>
      <c r="Z117" s="37">
        <v>84</v>
      </c>
      <c r="AA117" s="37">
        <v>9.6982122796527932</v>
      </c>
      <c r="AB117" s="37">
        <v>5.17877203472068E-2</v>
      </c>
      <c r="AC117" s="37">
        <v>6.3334274984364405E-2</v>
      </c>
      <c r="AD117" s="37"/>
      <c r="AE117" s="37">
        <v>41.75</v>
      </c>
      <c r="AF117" s="37">
        <v>11.25</v>
      </c>
      <c r="AG117" s="37"/>
      <c r="AH117" s="37"/>
    </row>
    <row r="118" spans="1:34" ht="14.25" x14ac:dyDescent="0.15">
      <c r="A118" s="23">
        <v>15</v>
      </c>
      <c r="B118" s="23">
        <v>1</v>
      </c>
      <c r="C118" s="24">
        <v>9.6</v>
      </c>
      <c r="D118" s="25">
        <v>7.2</v>
      </c>
      <c r="E118" s="24">
        <v>7.8</v>
      </c>
      <c r="F118" s="24">
        <v>4.5999999999999996</v>
      </c>
      <c r="G118" s="24">
        <v>6.7</v>
      </c>
      <c r="H118" s="24">
        <v>14.100000000000001</v>
      </c>
      <c r="Z118" s="37">
        <v>85</v>
      </c>
      <c r="AA118" s="37">
        <v>10.650722672198281</v>
      </c>
      <c r="AB118" s="37">
        <v>-0.60072267219828035</v>
      </c>
      <c r="AC118" s="37">
        <v>-0.73465938750092397</v>
      </c>
      <c r="AD118" s="37"/>
      <c r="AE118" s="37">
        <v>42.25</v>
      </c>
      <c r="AF118" s="37">
        <v>11.25</v>
      </c>
      <c r="AG118" s="37"/>
      <c r="AH118" s="37"/>
    </row>
    <row r="119" spans="1:34" ht="14.25" x14ac:dyDescent="0.15">
      <c r="A119" s="23">
        <v>7</v>
      </c>
      <c r="B119" s="23">
        <v>0</v>
      </c>
      <c r="C119" s="24">
        <v>5.8</v>
      </c>
      <c r="D119" s="25">
        <v>5.0999999999999996</v>
      </c>
      <c r="E119" s="24">
        <v>5.8</v>
      </c>
      <c r="F119" s="24">
        <v>4.4000000000000004</v>
      </c>
      <c r="G119" s="24">
        <v>6.7</v>
      </c>
      <c r="H119" s="24">
        <v>12.299999999999999</v>
      </c>
      <c r="Z119" s="37">
        <v>86</v>
      </c>
      <c r="AA119" s="37">
        <v>12.46442028355494</v>
      </c>
      <c r="AB119" s="37">
        <v>-0.16442028355494109</v>
      </c>
      <c r="AC119" s="37">
        <v>-0.20107931729490508</v>
      </c>
      <c r="AD119" s="37"/>
      <c r="AE119" s="37">
        <v>42.75</v>
      </c>
      <c r="AF119" s="37">
        <v>11.25</v>
      </c>
      <c r="AG119" s="37"/>
      <c r="AH119" s="37"/>
    </row>
    <row r="120" spans="1:34" ht="14.25" x14ac:dyDescent="0.15">
      <c r="A120" s="23">
        <v>11</v>
      </c>
      <c r="B120" s="23">
        <v>1</v>
      </c>
      <c r="C120" s="24">
        <v>6.3</v>
      </c>
      <c r="D120" s="25">
        <v>6</v>
      </c>
      <c r="E120" s="24">
        <v>5.9</v>
      </c>
      <c r="F120" s="24">
        <v>6.4</v>
      </c>
      <c r="G120" s="24">
        <v>6.4</v>
      </c>
      <c r="H120" s="24">
        <v>12.149999999999999</v>
      </c>
      <c r="Z120" s="37">
        <v>87</v>
      </c>
      <c r="AA120" s="37">
        <v>11.208687200644658</v>
      </c>
      <c r="AB120" s="37">
        <v>0.79131279935534238</v>
      </c>
      <c r="AC120" s="37">
        <v>0.96774335879261253</v>
      </c>
      <c r="AD120" s="37"/>
      <c r="AE120" s="37">
        <v>43.25</v>
      </c>
      <c r="AF120" s="37">
        <v>11.25</v>
      </c>
      <c r="AG120" s="37"/>
      <c r="AH120" s="37"/>
    </row>
    <row r="121" spans="1:34" ht="14.25" x14ac:dyDescent="0.15">
      <c r="A121" s="23">
        <v>1</v>
      </c>
      <c r="B121" s="23">
        <v>1</v>
      </c>
      <c r="C121" s="24">
        <v>9.4</v>
      </c>
      <c r="D121" s="25">
        <v>4.0999999999999996</v>
      </c>
      <c r="E121" s="24">
        <v>4.7</v>
      </c>
      <c r="F121" s="24">
        <v>5.0999999999999996</v>
      </c>
      <c r="G121" s="24">
        <v>5.6</v>
      </c>
      <c r="H121" s="24">
        <v>10.5</v>
      </c>
      <c r="Z121" s="37">
        <v>88</v>
      </c>
      <c r="AA121" s="37">
        <v>12.034801973626021</v>
      </c>
      <c r="AB121" s="37">
        <v>0.11519802637397802</v>
      </c>
      <c r="AC121" s="37">
        <v>0.14088249938615227</v>
      </c>
      <c r="AD121" s="37"/>
      <c r="AE121" s="37">
        <v>43.75</v>
      </c>
      <c r="AF121" s="37">
        <v>11.399999999999999</v>
      </c>
      <c r="AG121" s="37"/>
      <c r="AH121" s="37"/>
    </row>
    <row r="122" spans="1:34" ht="14.25" x14ac:dyDescent="0.15">
      <c r="A122" s="23">
        <v>11</v>
      </c>
      <c r="B122" s="23">
        <v>1</v>
      </c>
      <c r="C122" s="24">
        <v>9.3000000000000007</v>
      </c>
      <c r="D122" s="25">
        <v>5</v>
      </c>
      <c r="E122" s="24">
        <v>5.9</v>
      </c>
      <c r="F122" s="24">
        <v>4.8</v>
      </c>
      <c r="G122" s="24">
        <v>7</v>
      </c>
      <c r="H122" s="24">
        <v>13.350000000000001</v>
      </c>
      <c r="Z122" s="37">
        <v>89</v>
      </c>
      <c r="AA122" s="37">
        <v>12.873297723225836</v>
      </c>
      <c r="AB122" s="37">
        <v>-1.3232977232258349</v>
      </c>
      <c r="AC122" s="37">
        <v>-1.6183392767063307</v>
      </c>
      <c r="AD122" s="37"/>
      <c r="AE122" s="37">
        <v>44.25</v>
      </c>
      <c r="AF122" s="37">
        <v>11.399999999999999</v>
      </c>
      <c r="AG122" s="37"/>
      <c r="AH122" s="37"/>
    </row>
    <row r="123" spans="1:34" ht="14.25" x14ac:dyDescent="0.15">
      <c r="A123" s="23">
        <v>2</v>
      </c>
      <c r="B123" s="23">
        <v>0</v>
      </c>
      <c r="C123" s="24">
        <v>6.9</v>
      </c>
      <c r="D123" s="25">
        <v>3.7</v>
      </c>
      <c r="E123" s="24">
        <v>5.4</v>
      </c>
      <c r="F123" s="24">
        <v>2.1</v>
      </c>
      <c r="G123" s="24">
        <v>2.6</v>
      </c>
      <c r="H123" s="24">
        <v>10.8</v>
      </c>
      <c r="Z123" s="37">
        <v>90</v>
      </c>
      <c r="AA123" s="37">
        <v>12.219648144200114</v>
      </c>
      <c r="AB123" s="37">
        <v>8.0351855799884575E-2</v>
      </c>
      <c r="AC123" s="37">
        <v>9.8267050501835138E-2</v>
      </c>
      <c r="AD123" s="37"/>
      <c r="AE123" s="37">
        <v>44.75</v>
      </c>
      <c r="AF123" s="37">
        <v>11.399999999999999</v>
      </c>
      <c r="AG123" s="37"/>
      <c r="AH123" s="37"/>
    </row>
    <row r="124" spans="1:34" ht="14.25" x14ac:dyDescent="0.15">
      <c r="A124" s="23">
        <v>12</v>
      </c>
      <c r="B124" s="23">
        <v>1</v>
      </c>
      <c r="C124" s="24">
        <v>9.6</v>
      </c>
      <c r="D124" s="25">
        <v>7.2</v>
      </c>
      <c r="E124" s="24">
        <v>7.8</v>
      </c>
      <c r="F124" s="24">
        <v>4.3</v>
      </c>
      <c r="G124" s="24">
        <v>7.7</v>
      </c>
      <c r="H124" s="24">
        <v>14.850000000000001</v>
      </c>
      <c r="Z124" s="37">
        <v>91</v>
      </c>
      <c r="AA124" s="37">
        <v>11.445946134596506</v>
      </c>
      <c r="AB124" s="37">
        <v>-1.395946134596505</v>
      </c>
      <c r="AC124" s="37">
        <v>-1.707185328088382</v>
      </c>
      <c r="AD124" s="37"/>
      <c r="AE124" s="37">
        <v>45.25</v>
      </c>
      <c r="AF124" s="37">
        <v>11.399999999999999</v>
      </c>
      <c r="AG124" s="37"/>
      <c r="AH124" s="37"/>
    </row>
    <row r="125" spans="1:34" ht="14.25" x14ac:dyDescent="0.15">
      <c r="A125" s="23">
        <v>10</v>
      </c>
      <c r="B125" s="23">
        <v>0</v>
      </c>
      <c r="C125" s="24">
        <v>7.1</v>
      </c>
      <c r="D125" s="25">
        <v>3.4</v>
      </c>
      <c r="E125" s="24">
        <v>5.9</v>
      </c>
      <c r="F125" s="24">
        <v>2.6</v>
      </c>
      <c r="G125" s="24">
        <v>4.0999999999999996</v>
      </c>
      <c r="H125" s="24">
        <v>11.399999999999999</v>
      </c>
      <c r="Z125" s="37">
        <v>92</v>
      </c>
      <c r="AA125" s="37">
        <v>10.903150150038307</v>
      </c>
      <c r="AB125" s="37">
        <v>-0.10315015003830652</v>
      </c>
      <c r="AC125" s="37">
        <v>-0.12614843679939872</v>
      </c>
      <c r="AD125" s="37"/>
      <c r="AE125" s="37">
        <v>45.75</v>
      </c>
      <c r="AF125" s="37">
        <v>11.399999999999999</v>
      </c>
      <c r="AG125" s="37"/>
      <c r="AH125" s="37"/>
    </row>
    <row r="126" spans="1:34" ht="14.25" x14ac:dyDescent="0.15">
      <c r="A126" s="23">
        <v>1</v>
      </c>
      <c r="B126" s="23">
        <v>0</v>
      </c>
      <c r="C126" s="24">
        <v>9.6999999999999993</v>
      </c>
      <c r="D126" s="25">
        <v>2.6</v>
      </c>
      <c r="E126" s="24">
        <v>3.3</v>
      </c>
      <c r="F126" s="24">
        <v>4.5</v>
      </c>
      <c r="G126" s="24">
        <v>5.8</v>
      </c>
      <c r="H126" s="24">
        <v>11.25</v>
      </c>
      <c r="Z126" s="37">
        <v>93</v>
      </c>
      <c r="AA126" s="37">
        <v>12.164326711104787</v>
      </c>
      <c r="AB126" s="37">
        <v>-0.16432671110478658</v>
      </c>
      <c r="AC126" s="37">
        <v>-0.20096488199539173</v>
      </c>
      <c r="AD126" s="37"/>
      <c r="AE126" s="37">
        <v>46.25</v>
      </c>
      <c r="AF126" s="37">
        <v>11.399999999999999</v>
      </c>
      <c r="AG126" s="37"/>
      <c r="AH126" s="37"/>
    </row>
    <row r="127" spans="1:34" ht="14.25" x14ac:dyDescent="0.15">
      <c r="A127" s="23">
        <v>14</v>
      </c>
      <c r="B127" s="23">
        <v>1</v>
      </c>
      <c r="C127" s="24">
        <v>9.3000000000000007</v>
      </c>
      <c r="D127" s="25">
        <v>6.6</v>
      </c>
      <c r="E127" s="24">
        <v>6.3</v>
      </c>
      <c r="F127" s="24">
        <v>4.4000000000000004</v>
      </c>
      <c r="G127" s="24">
        <v>5.8</v>
      </c>
      <c r="H127" s="24">
        <v>14.100000000000001</v>
      </c>
      <c r="Z127" s="37">
        <v>94</v>
      </c>
      <c r="AA127" s="37">
        <v>11.872279802093448</v>
      </c>
      <c r="AB127" s="37">
        <v>0.12772019790655165</v>
      </c>
      <c r="AC127" s="37">
        <v>0.15619660570186256</v>
      </c>
      <c r="AD127" s="37"/>
      <c r="AE127" s="37">
        <v>46.75</v>
      </c>
      <c r="AF127" s="37">
        <v>11.399999999999999</v>
      </c>
      <c r="AG127" s="37"/>
      <c r="AH127" s="37"/>
    </row>
    <row r="128" spans="1:34" ht="14.25" x14ac:dyDescent="0.15">
      <c r="A128" s="23">
        <v>14</v>
      </c>
      <c r="B128" s="23">
        <v>0</v>
      </c>
      <c r="C128" s="24">
        <v>6.4</v>
      </c>
      <c r="D128" s="25">
        <v>3.3</v>
      </c>
      <c r="E128" s="24">
        <v>4.5</v>
      </c>
      <c r="F128" s="24">
        <v>4.3</v>
      </c>
      <c r="G128" s="24">
        <v>3.7</v>
      </c>
      <c r="H128" s="24">
        <v>10.8</v>
      </c>
      <c r="Z128" s="37">
        <v>95</v>
      </c>
      <c r="AA128" s="37">
        <v>10.337371682705591</v>
      </c>
      <c r="AB128" s="37">
        <v>-1.0373716827055901</v>
      </c>
      <c r="AC128" s="37">
        <v>-1.2686633621441554</v>
      </c>
      <c r="AD128" s="37"/>
      <c r="AE128" s="37">
        <v>47.25</v>
      </c>
      <c r="AF128" s="37">
        <v>11.399999999999999</v>
      </c>
      <c r="AG128" s="37"/>
      <c r="AH128" s="37"/>
    </row>
    <row r="129" spans="1:34" ht="14.25" x14ac:dyDescent="0.15">
      <c r="A129" s="23">
        <v>5</v>
      </c>
      <c r="B129" s="23">
        <v>0</v>
      </c>
      <c r="C129" s="24">
        <v>6.2</v>
      </c>
      <c r="D129" s="25">
        <v>3.3</v>
      </c>
      <c r="E129" s="24">
        <v>5.0999999999999996</v>
      </c>
      <c r="F129" s="24">
        <v>4</v>
      </c>
      <c r="G129" s="24">
        <v>5.4</v>
      </c>
      <c r="H129" s="24">
        <v>9.8999999999999986</v>
      </c>
      <c r="Z129" s="37">
        <v>96</v>
      </c>
      <c r="AA129" s="37">
        <v>12.144155429527594</v>
      </c>
      <c r="AB129" s="37">
        <v>0.15584457047240541</v>
      </c>
      <c r="AC129" s="37">
        <v>0.19059156910064382</v>
      </c>
      <c r="AD129" s="37"/>
      <c r="AE129" s="37">
        <v>47.75</v>
      </c>
      <c r="AF129" s="37">
        <v>11.399999999999999</v>
      </c>
      <c r="AG129" s="37"/>
      <c r="AH129" s="37"/>
    </row>
    <row r="130" spans="1:34" ht="14.25" x14ac:dyDescent="0.15">
      <c r="A130" s="23">
        <v>6</v>
      </c>
      <c r="B130" s="23">
        <v>1</v>
      </c>
      <c r="C130" s="24">
        <v>5.5</v>
      </c>
      <c r="D130" s="25">
        <v>5.5</v>
      </c>
      <c r="E130" s="24">
        <v>8.1999999999999993</v>
      </c>
      <c r="F130" s="24">
        <v>5.9</v>
      </c>
      <c r="G130" s="24">
        <v>6.6</v>
      </c>
      <c r="H130" s="24">
        <v>11.399999999999999</v>
      </c>
      <c r="Z130" s="37">
        <v>97</v>
      </c>
      <c r="AA130" s="37">
        <v>12.620132834396269</v>
      </c>
      <c r="AB130" s="37">
        <v>0.27986716560372926</v>
      </c>
      <c r="AC130" s="37">
        <v>0.34226615704657598</v>
      </c>
      <c r="AD130" s="37"/>
      <c r="AE130" s="37">
        <v>48.25</v>
      </c>
      <c r="AF130" s="37">
        <v>11.399999999999999</v>
      </c>
      <c r="AG130" s="37"/>
      <c r="AH130" s="37"/>
    </row>
    <row r="131" spans="1:34" ht="14.25" x14ac:dyDescent="0.15">
      <c r="A131" s="23">
        <v>3</v>
      </c>
      <c r="B131" s="23">
        <v>0</v>
      </c>
      <c r="C131" s="24">
        <v>6.3</v>
      </c>
      <c r="D131" s="25">
        <v>5.0999999999999996</v>
      </c>
      <c r="E131" s="24">
        <v>6.6</v>
      </c>
      <c r="F131" s="24">
        <v>4.4000000000000004</v>
      </c>
      <c r="G131" s="24">
        <v>5.3</v>
      </c>
      <c r="H131" s="24">
        <v>10.649999999999999</v>
      </c>
      <c r="Z131" s="37">
        <v>98</v>
      </c>
      <c r="AA131" s="37">
        <v>11.392026872755523</v>
      </c>
      <c r="AB131" s="37">
        <v>-1.6420268727555225</v>
      </c>
      <c r="AC131" s="37">
        <v>-2.0081320589818805</v>
      </c>
      <c r="AD131" s="37"/>
      <c r="AE131" s="37">
        <v>48.75</v>
      </c>
      <c r="AF131" s="37">
        <v>11.399999999999999</v>
      </c>
      <c r="AG131" s="37"/>
      <c r="AH131" s="37"/>
    </row>
    <row r="132" spans="1:34" ht="14.25" x14ac:dyDescent="0.15">
      <c r="A132" s="23">
        <v>13</v>
      </c>
      <c r="B132" s="23">
        <v>0</v>
      </c>
      <c r="C132" s="24">
        <v>8.3000000000000007</v>
      </c>
      <c r="D132" s="25">
        <v>3.4</v>
      </c>
      <c r="E132" s="24">
        <v>5.2</v>
      </c>
      <c r="F132" s="24">
        <v>4.2</v>
      </c>
      <c r="G132" s="24">
        <v>5.9</v>
      </c>
      <c r="H132" s="24">
        <v>11.25</v>
      </c>
      <c r="Z132" s="37">
        <v>99</v>
      </c>
      <c r="AA132" s="37">
        <v>11.78033471501187</v>
      </c>
      <c r="AB132" s="37">
        <v>0.21966528498812998</v>
      </c>
      <c r="AC132" s="37">
        <v>0.26864170638681856</v>
      </c>
      <c r="AD132" s="37"/>
      <c r="AE132" s="37">
        <v>49.25</v>
      </c>
      <c r="AF132" s="37">
        <v>11.399999999999999</v>
      </c>
      <c r="AG132" s="37"/>
      <c r="AH132" s="37"/>
    </row>
    <row r="133" spans="1:34" ht="14.25" x14ac:dyDescent="0.15">
      <c r="A133" s="23">
        <v>13</v>
      </c>
      <c r="B133" s="23">
        <v>1</v>
      </c>
      <c r="C133" s="24">
        <v>6.9</v>
      </c>
      <c r="D133" s="25">
        <v>3.4</v>
      </c>
      <c r="E133" s="24">
        <v>4.7</v>
      </c>
      <c r="F133" s="24">
        <v>3.7</v>
      </c>
      <c r="G133" s="24">
        <v>4.3</v>
      </c>
      <c r="H133" s="24">
        <v>10.649999999999999</v>
      </c>
      <c r="Z133" s="37">
        <v>100</v>
      </c>
      <c r="AA133" s="37">
        <v>11.79477873619796</v>
      </c>
      <c r="AB133" s="37">
        <v>1.7052212638020396</v>
      </c>
      <c r="AC133" s="37">
        <v>2.0854162281473889</v>
      </c>
      <c r="AD133" s="37"/>
      <c r="AE133" s="37">
        <v>49.75</v>
      </c>
      <c r="AF133" s="37">
        <v>11.399999999999999</v>
      </c>
      <c r="AG133" s="37"/>
      <c r="AH133" s="37"/>
    </row>
    <row r="134" spans="1:34" ht="14.25" x14ac:dyDescent="0.15">
      <c r="A134" s="23">
        <v>4</v>
      </c>
      <c r="B134" s="23">
        <v>0</v>
      </c>
      <c r="C134" s="24">
        <v>8.3000000000000007</v>
      </c>
      <c r="D134" s="25">
        <v>2.8</v>
      </c>
      <c r="E134" s="24">
        <v>2.5</v>
      </c>
      <c r="F134" s="24">
        <v>1.2</v>
      </c>
      <c r="G134" s="24">
        <v>2.6</v>
      </c>
      <c r="H134" s="24">
        <v>9.3000000000000007</v>
      </c>
      <c r="Z134" s="37">
        <v>101</v>
      </c>
      <c r="AA134" s="37">
        <v>11.636722521786311</v>
      </c>
      <c r="AB134" s="37">
        <v>0.21327747821369059</v>
      </c>
      <c r="AC134" s="37">
        <v>0.26082967859167833</v>
      </c>
      <c r="AD134" s="37"/>
      <c r="AE134" s="37">
        <v>50.25</v>
      </c>
      <c r="AF134" s="37">
        <v>11.399999999999999</v>
      </c>
      <c r="AG134" s="37"/>
      <c r="AH134" s="37"/>
    </row>
    <row r="135" spans="1:34" ht="14.25" x14ac:dyDescent="0.15">
      <c r="A135" s="23">
        <v>10</v>
      </c>
      <c r="B135" s="23">
        <v>1</v>
      </c>
      <c r="C135" s="24">
        <v>9</v>
      </c>
      <c r="D135" s="25">
        <v>5.6</v>
      </c>
      <c r="E135" s="24">
        <v>5</v>
      </c>
      <c r="F135" s="24">
        <v>4.3</v>
      </c>
      <c r="G135" s="24">
        <v>4.4000000000000004</v>
      </c>
      <c r="H135" s="24">
        <v>11.850000000000001</v>
      </c>
      <c r="Z135" s="37">
        <v>102</v>
      </c>
      <c r="AA135" s="37">
        <v>9.674442750013176</v>
      </c>
      <c r="AB135" s="37">
        <v>0.97555724998682258</v>
      </c>
      <c r="AC135" s="37">
        <v>1.1930668258694308</v>
      </c>
      <c r="AD135" s="37"/>
      <c r="AE135" s="37">
        <v>50.75</v>
      </c>
      <c r="AF135" s="37">
        <v>11.55</v>
      </c>
      <c r="AG135" s="37"/>
      <c r="AH135" s="37"/>
    </row>
    <row r="136" spans="1:34" ht="14.25" x14ac:dyDescent="0.15">
      <c r="A136" s="23">
        <v>9</v>
      </c>
      <c r="B136" s="23">
        <v>0</v>
      </c>
      <c r="C136" s="24">
        <v>7.9</v>
      </c>
      <c r="D136" s="25">
        <v>4.5</v>
      </c>
      <c r="E136" s="24">
        <v>4.8</v>
      </c>
      <c r="F136" s="24">
        <v>4.8</v>
      </c>
      <c r="G136" s="24">
        <v>6.2</v>
      </c>
      <c r="H136" s="24">
        <v>12</v>
      </c>
      <c r="Z136" s="37">
        <v>103</v>
      </c>
      <c r="AA136" s="37">
        <v>12.60824015525038</v>
      </c>
      <c r="AB136" s="37">
        <v>0.74175984474962142</v>
      </c>
      <c r="AC136" s="37">
        <v>0.90714211138791334</v>
      </c>
      <c r="AD136" s="37"/>
      <c r="AE136" s="37">
        <v>51.25</v>
      </c>
      <c r="AF136" s="37">
        <v>11.55</v>
      </c>
      <c r="AG136" s="37"/>
      <c r="AH136" s="37"/>
    </row>
    <row r="137" spans="1:34" ht="14.25" x14ac:dyDescent="0.15">
      <c r="A137" s="23">
        <v>1</v>
      </c>
      <c r="B137" s="23">
        <v>0</v>
      </c>
      <c r="C137" s="24">
        <v>7.1</v>
      </c>
      <c r="D137" s="25">
        <v>3.4</v>
      </c>
      <c r="E137" s="24">
        <v>5.9</v>
      </c>
      <c r="F137" s="24">
        <v>3.6</v>
      </c>
      <c r="G137" s="24">
        <v>3.7</v>
      </c>
      <c r="H137" s="24">
        <v>10.8</v>
      </c>
      <c r="Z137" s="37">
        <v>104</v>
      </c>
      <c r="AA137" s="37">
        <v>11.656385391410263</v>
      </c>
      <c r="AB137" s="37">
        <v>0.34361460858973736</v>
      </c>
      <c r="AC137" s="37">
        <v>0.42022668623298354</v>
      </c>
      <c r="AD137" s="37"/>
      <c r="AE137" s="37">
        <v>51.75</v>
      </c>
      <c r="AF137" s="37">
        <v>11.55</v>
      </c>
      <c r="AG137" s="37"/>
      <c r="AH137" s="37"/>
    </row>
    <row r="138" spans="1:34" ht="14.25" x14ac:dyDescent="0.15">
      <c r="A138" s="23">
        <v>1</v>
      </c>
      <c r="B138" s="23">
        <v>1</v>
      </c>
      <c r="C138" s="24">
        <v>7.8</v>
      </c>
      <c r="D138" s="25">
        <v>4.9000000000000004</v>
      </c>
      <c r="E138" s="24">
        <v>7.1</v>
      </c>
      <c r="F138" s="24">
        <v>4.3</v>
      </c>
      <c r="G138" s="24">
        <v>5.3</v>
      </c>
      <c r="H138" s="24">
        <v>11.100000000000001</v>
      </c>
      <c r="Z138" s="37">
        <v>105</v>
      </c>
      <c r="AA138" s="37">
        <v>10.225064052589866</v>
      </c>
      <c r="AB138" s="37">
        <v>-1.9750640525898664</v>
      </c>
      <c r="AC138" s="37">
        <v>-2.4154229801931515</v>
      </c>
      <c r="AD138" s="37"/>
      <c r="AE138" s="37">
        <v>52.25</v>
      </c>
      <c r="AF138" s="37">
        <v>11.55</v>
      </c>
      <c r="AG138" s="37"/>
      <c r="AH138" s="37"/>
    </row>
    <row r="139" spans="1:34" ht="14.25" x14ac:dyDescent="0.15">
      <c r="A139" s="23">
        <v>3</v>
      </c>
      <c r="B139" s="23">
        <v>1</v>
      </c>
      <c r="C139" s="24">
        <v>8.6</v>
      </c>
      <c r="D139" s="25">
        <v>5.0999999999999996</v>
      </c>
      <c r="E139" s="24">
        <v>4.7</v>
      </c>
      <c r="F139" s="24">
        <v>4.8</v>
      </c>
      <c r="G139" s="24">
        <v>5.0999999999999996</v>
      </c>
      <c r="H139" s="24">
        <v>12.149999999999999</v>
      </c>
      <c r="Z139" s="37">
        <v>106</v>
      </c>
      <c r="AA139" s="37">
        <v>10.257285448492091</v>
      </c>
      <c r="AB139" s="37">
        <v>0.99271455150790899</v>
      </c>
      <c r="AC139" s="37">
        <v>1.214049507579319</v>
      </c>
      <c r="AD139" s="37"/>
      <c r="AE139" s="37">
        <v>52.75</v>
      </c>
      <c r="AF139" s="37">
        <v>11.55</v>
      </c>
      <c r="AG139" s="37"/>
      <c r="AH139" s="37"/>
    </row>
    <row r="140" spans="1:34" ht="14.25" x14ac:dyDescent="0.15">
      <c r="A140" s="23">
        <v>4</v>
      </c>
      <c r="B140" s="23">
        <v>1</v>
      </c>
      <c r="C140" s="24">
        <v>7.7</v>
      </c>
      <c r="D140" s="25">
        <v>4.0999999999999996</v>
      </c>
      <c r="E140" s="24">
        <v>4.3</v>
      </c>
      <c r="F140" s="24">
        <v>4.7</v>
      </c>
      <c r="G140" s="24">
        <v>6.6</v>
      </c>
      <c r="H140" s="24">
        <v>11.55</v>
      </c>
      <c r="Z140" s="37">
        <v>107</v>
      </c>
      <c r="AA140" s="37">
        <v>9.9911467280641943</v>
      </c>
      <c r="AB140" s="37">
        <v>-1.2911467280641951</v>
      </c>
      <c r="AC140" s="37">
        <v>-1.5790199176973547</v>
      </c>
      <c r="AD140" s="37"/>
      <c r="AE140" s="37">
        <v>53.25</v>
      </c>
      <c r="AF140" s="37">
        <v>11.55</v>
      </c>
      <c r="AG140" s="37"/>
      <c r="AH140" s="37"/>
    </row>
    <row r="141" spans="1:34" ht="14.25" x14ac:dyDescent="0.15">
      <c r="A141" s="23">
        <v>13</v>
      </c>
      <c r="B141" s="23">
        <v>1</v>
      </c>
      <c r="C141" s="24">
        <v>8.3000000000000007</v>
      </c>
      <c r="D141" s="25">
        <v>3.7</v>
      </c>
      <c r="E141" s="24">
        <v>6.1</v>
      </c>
      <c r="F141" s="24">
        <v>3.6</v>
      </c>
      <c r="G141" s="24">
        <v>4.9000000000000004</v>
      </c>
      <c r="H141" s="24">
        <v>11.399999999999999</v>
      </c>
      <c r="Z141" s="37">
        <v>108</v>
      </c>
      <c r="AA141" s="37">
        <v>11.024198302964805</v>
      </c>
      <c r="AB141" s="37">
        <v>0.37580169703519317</v>
      </c>
      <c r="AC141" s="37">
        <v>0.45959018585959932</v>
      </c>
      <c r="AD141" s="37"/>
      <c r="AE141" s="37">
        <v>53.75</v>
      </c>
      <c r="AF141" s="37">
        <v>11.55</v>
      </c>
      <c r="AG141" s="37"/>
      <c r="AH141" s="37"/>
    </row>
    <row r="142" spans="1:34" ht="14.25" x14ac:dyDescent="0.15">
      <c r="A142" s="23">
        <v>12</v>
      </c>
      <c r="B142" s="23">
        <v>0</v>
      </c>
      <c r="C142" s="24">
        <v>7.9</v>
      </c>
      <c r="D142" s="25">
        <v>5.4</v>
      </c>
      <c r="E142" s="24">
        <v>5.8</v>
      </c>
      <c r="F142" s="24">
        <v>4.5999999999999996</v>
      </c>
      <c r="G142" s="24">
        <v>6.6</v>
      </c>
      <c r="H142" s="24">
        <v>12.149999999999999</v>
      </c>
      <c r="Z142" s="37">
        <v>109</v>
      </c>
      <c r="AA142" s="37">
        <v>11.134937966234016</v>
      </c>
      <c r="AB142" s="37">
        <v>-3.4937966234014795E-2</v>
      </c>
      <c r="AC142" s="37">
        <v>-4.272771124166462E-2</v>
      </c>
      <c r="AD142" s="37"/>
      <c r="AE142" s="37">
        <v>54.25</v>
      </c>
      <c r="AF142" s="37">
        <v>11.850000000000001</v>
      </c>
      <c r="AG142" s="37"/>
      <c r="AH142" s="37"/>
    </row>
    <row r="143" spans="1:34" ht="14.25" x14ac:dyDescent="0.15">
      <c r="A143" s="23">
        <v>4</v>
      </c>
      <c r="B143" s="23">
        <v>0</v>
      </c>
      <c r="C143" s="24">
        <v>6.1</v>
      </c>
      <c r="D143" s="25">
        <v>4.9000000000000004</v>
      </c>
      <c r="E143" s="24">
        <v>6.4</v>
      </c>
      <c r="F143" s="24">
        <v>3</v>
      </c>
      <c r="G143" s="24">
        <v>3.9</v>
      </c>
      <c r="H143" s="24">
        <v>9.8999999999999986</v>
      </c>
      <c r="Z143" s="37">
        <v>110</v>
      </c>
      <c r="AA143" s="37">
        <v>12.094583578386375</v>
      </c>
      <c r="AB143" s="37">
        <v>0.5054164216136261</v>
      </c>
      <c r="AC143" s="37">
        <v>0.61810372060173802</v>
      </c>
      <c r="AD143" s="37"/>
      <c r="AE143" s="37">
        <v>54.75</v>
      </c>
      <c r="AF143" s="37">
        <v>11.850000000000001</v>
      </c>
      <c r="AG143" s="37"/>
      <c r="AH143" s="37"/>
    </row>
    <row r="144" spans="1:34" ht="14.25" x14ac:dyDescent="0.15">
      <c r="A144" s="23">
        <v>12</v>
      </c>
      <c r="B144" s="23">
        <v>0</v>
      </c>
      <c r="C144" s="24">
        <v>5.6</v>
      </c>
      <c r="D144" s="25">
        <v>4.9000000000000004</v>
      </c>
      <c r="E144" s="24">
        <v>5.6</v>
      </c>
      <c r="F144" s="24">
        <v>5</v>
      </c>
      <c r="G144" s="24">
        <v>6.4</v>
      </c>
      <c r="H144" s="24">
        <v>11.850000000000001</v>
      </c>
      <c r="Z144" s="37">
        <v>111</v>
      </c>
      <c r="AA144" s="37">
        <v>10.478831545025828</v>
      </c>
      <c r="AB144" s="37">
        <v>0.9211684549741701</v>
      </c>
      <c r="AC144" s="37">
        <v>1.1265515423947963</v>
      </c>
      <c r="AD144" s="37"/>
      <c r="AE144" s="37">
        <v>55.25</v>
      </c>
      <c r="AF144" s="37">
        <v>11.850000000000001</v>
      </c>
      <c r="AG144" s="37"/>
      <c r="AH144" s="37"/>
    </row>
    <row r="145" spans="1:34" ht="14.25" x14ac:dyDescent="0.15">
      <c r="A145" s="23">
        <v>10</v>
      </c>
      <c r="B145" s="23">
        <v>1</v>
      </c>
      <c r="C145" s="24">
        <v>9.1999999999999993</v>
      </c>
      <c r="D145" s="25">
        <v>6.5</v>
      </c>
      <c r="E145" s="24">
        <v>6.2</v>
      </c>
      <c r="F145" s="24">
        <v>4.2</v>
      </c>
      <c r="G145" s="24">
        <v>7.7</v>
      </c>
      <c r="H145" s="24">
        <v>14.25</v>
      </c>
      <c r="Z145" s="37">
        <v>112</v>
      </c>
      <c r="AA145" s="37">
        <v>10.860477765988989</v>
      </c>
      <c r="AB145" s="37">
        <v>-6.0477765988988352E-2</v>
      </c>
      <c r="AC145" s="37">
        <v>-7.3961847246925977E-2</v>
      </c>
      <c r="AD145" s="37"/>
      <c r="AE145" s="37">
        <v>55.75</v>
      </c>
      <c r="AF145" s="37">
        <v>11.850000000000001</v>
      </c>
      <c r="AG145" s="37"/>
      <c r="AH145" s="37"/>
    </row>
    <row r="146" spans="1:34" ht="14.25" x14ac:dyDescent="0.15">
      <c r="A146" s="23">
        <v>2</v>
      </c>
      <c r="B146" s="23">
        <v>1</v>
      </c>
      <c r="C146" s="24">
        <v>9.4</v>
      </c>
      <c r="D146" s="25">
        <v>5.3</v>
      </c>
      <c r="E146" s="24">
        <v>4.9000000000000004</v>
      </c>
      <c r="F146" s="24">
        <v>4.0999999999999996</v>
      </c>
      <c r="G146" s="24">
        <v>5.4</v>
      </c>
      <c r="H146" s="24">
        <v>11.850000000000001</v>
      </c>
      <c r="Z146" s="37">
        <v>113</v>
      </c>
      <c r="AA146" s="37">
        <v>10.766211410613669</v>
      </c>
      <c r="AB146" s="37">
        <v>3.3788589386331225E-2</v>
      </c>
      <c r="AC146" s="37">
        <v>4.1322070119719015E-2</v>
      </c>
      <c r="AD146" s="37"/>
      <c r="AE146" s="37">
        <v>56.25</v>
      </c>
      <c r="AF146" s="37">
        <v>11.850000000000001</v>
      </c>
      <c r="AG146" s="37"/>
      <c r="AH146" s="37"/>
    </row>
    <row r="147" spans="1:34" ht="14.25" x14ac:dyDescent="0.15">
      <c r="A147" s="23">
        <v>11</v>
      </c>
      <c r="B147" s="23">
        <v>1</v>
      </c>
      <c r="C147" s="24">
        <v>6.9</v>
      </c>
      <c r="D147" s="25">
        <v>3.4</v>
      </c>
      <c r="E147" s="24">
        <v>4.7</v>
      </c>
      <c r="F147" s="24">
        <v>3.2</v>
      </c>
      <c r="G147" s="24">
        <v>4.4000000000000004</v>
      </c>
      <c r="H147" s="24">
        <v>10.8</v>
      </c>
      <c r="Z147" s="37">
        <v>114</v>
      </c>
      <c r="AA147" s="37">
        <v>10.89848013516224</v>
      </c>
      <c r="AB147" s="37">
        <v>0.50151986483775879</v>
      </c>
      <c r="AC147" s="37">
        <v>0.61333839019753378</v>
      </c>
      <c r="AD147" s="37"/>
      <c r="AE147" s="37">
        <v>56.75</v>
      </c>
      <c r="AF147" s="37">
        <v>11.850000000000001</v>
      </c>
      <c r="AG147" s="37"/>
      <c r="AH147" s="37"/>
    </row>
    <row r="148" spans="1:34" ht="14.25" x14ac:dyDescent="0.15">
      <c r="A148" s="23">
        <v>6</v>
      </c>
      <c r="B148" s="23">
        <v>0</v>
      </c>
      <c r="C148" s="24">
        <v>9.9</v>
      </c>
      <c r="D148" s="25">
        <v>4.3</v>
      </c>
      <c r="E148" s="24">
        <v>3.5</v>
      </c>
      <c r="F148" s="24">
        <v>5.6</v>
      </c>
      <c r="G148" s="24">
        <v>6.9</v>
      </c>
      <c r="H148" s="24">
        <v>12.75</v>
      </c>
      <c r="Z148" s="37">
        <v>115</v>
      </c>
      <c r="AA148" s="37">
        <v>14.219943674446297</v>
      </c>
      <c r="AB148" s="37">
        <v>-0.11994367444629539</v>
      </c>
      <c r="AC148" s="37">
        <v>-0.14668623390035895</v>
      </c>
      <c r="AD148" s="37"/>
      <c r="AE148" s="37">
        <v>57.25</v>
      </c>
      <c r="AF148" s="37">
        <v>11.850000000000001</v>
      </c>
      <c r="AG148" s="37"/>
      <c r="AH148" s="37"/>
    </row>
    <row r="149" spans="1:34" ht="14.25" x14ac:dyDescent="0.15">
      <c r="A149" s="23">
        <v>11</v>
      </c>
      <c r="B149" s="23">
        <v>1</v>
      </c>
      <c r="C149" s="24">
        <v>7.7</v>
      </c>
      <c r="D149" s="25">
        <v>4.0999999999999996</v>
      </c>
      <c r="E149" s="24">
        <v>4.3</v>
      </c>
      <c r="F149" s="24">
        <v>5.0999999999999996</v>
      </c>
      <c r="G149" s="24">
        <v>6.7</v>
      </c>
      <c r="H149" s="24">
        <v>12.299999999999999</v>
      </c>
      <c r="Z149" s="37">
        <v>116</v>
      </c>
      <c r="AA149" s="37">
        <v>11.6383453717458</v>
      </c>
      <c r="AB149" s="37">
        <v>0.6616546282541993</v>
      </c>
      <c r="AC149" s="37">
        <v>0.80917669072083531</v>
      </c>
      <c r="AD149" s="37"/>
      <c r="AE149" s="37">
        <v>57.75</v>
      </c>
      <c r="AF149" s="37">
        <v>11.850000000000001</v>
      </c>
      <c r="AG149" s="37"/>
      <c r="AH149" s="37"/>
    </row>
    <row r="150" spans="1:34" ht="14.25" x14ac:dyDescent="0.15">
      <c r="A150" s="23">
        <v>11</v>
      </c>
      <c r="B150" s="23">
        <v>1</v>
      </c>
      <c r="C150" s="24">
        <v>8.6999999999999993</v>
      </c>
      <c r="D150" s="25">
        <v>4.7</v>
      </c>
      <c r="E150" s="24">
        <v>2.9</v>
      </c>
      <c r="F150" s="24">
        <v>3.1</v>
      </c>
      <c r="G150" s="24">
        <v>3.2</v>
      </c>
      <c r="H150" s="24">
        <v>11.55</v>
      </c>
      <c r="Z150" s="37">
        <v>117</v>
      </c>
      <c r="AA150" s="37">
        <v>11.997696066179596</v>
      </c>
      <c r="AB150" s="37">
        <v>0.15230393382040219</v>
      </c>
      <c r="AC150" s="37">
        <v>0.18626151452719925</v>
      </c>
      <c r="AD150" s="37"/>
      <c r="AE150" s="37">
        <v>58.25</v>
      </c>
      <c r="AF150" s="37">
        <v>11.850000000000001</v>
      </c>
      <c r="AG150" s="37"/>
      <c r="AH150" s="37"/>
    </row>
    <row r="151" spans="1:34" ht="14.25" x14ac:dyDescent="0.15">
      <c r="A151" s="23">
        <v>12</v>
      </c>
      <c r="B151" s="23">
        <v>1</v>
      </c>
      <c r="C151" s="24">
        <v>8.6</v>
      </c>
      <c r="D151" s="25">
        <v>6.3</v>
      </c>
      <c r="E151" s="24">
        <v>5.7</v>
      </c>
      <c r="F151" s="24">
        <v>4.9000000000000004</v>
      </c>
      <c r="G151" s="24">
        <v>5.3</v>
      </c>
      <c r="H151" s="24">
        <v>12.149999999999999</v>
      </c>
      <c r="Z151" s="37">
        <v>118</v>
      </c>
      <c r="AA151" s="37">
        <v>11.12362131188533</v>
      </c>
      <c r="AB151" s="37">
        <v>-0.62362131188532999</v>
      </c>
      <c r="AC151" s="37">
        <v>-0.76266349219957197</v>
      </c>
      <c r="AD151" s="37"/>
      <c r="AE151" s="37">
        <v>58.75</v>
      </c>
      <c r="AF151" s="37">
        <v>11.850000000000001</v>
      </c>
      <c r="AG151" s="37"/>
      <c r="AH151" s="37"/>
    </row>
    <row r="152" spans="1:34" ht="14.25" x14ac:dyDescent="0.15">
      <c r="A152" s="23">
        <v>8</v>
      </c>
      <c r="B152" s="23">
        <v>1</v>
      </c>
      <c r="C152" s="24">
        <v>6.7</v>
      </c>
      <c r="D152" s="25">
        <v>3.2</v>
      </c>
      <c r="E152" s="24">
        <v>4.5</v>
      </c>
      <c r="F152" s="24">
        <v>2.9</v>
      </c>
      <c r="G152" s="24">
        <v>3.7</v>
      </c>
      <c r="H152" s="24">
        <v>10.5</v>
      </c>
      <c r="Z152" s="37">
        <v>119</v>
      </c>
      <c r="AA152" s="37">
        <v>12.806258168126107</v>
      </c>
      <c r="AB152" s="37">
        <v>0.54374183187389491</v>
      </c>
      <c r="AC152" s="37">
        <v>0.66497413806824779</v>
      </c>
      <c r="AD152" s="37"/>
      <c r="AE152" s="37">
        <v>59.25</v>
      </c>
      <c r="AF152" s="37">
        <v>11.850000000000001</v>
      </c>
      <c r="AG152" s="37"/>
      <c r="AH152" s="37"/>
    </row>
    <row r="153" spans="1:34" ht="14.25" x14ac:dyDescent="0.15">
      <c r="A153" s="23">
        <v>7</v>
      </c>
      <c r="B153" s="23">
        <v>1</v>
      </c>
      <c r="C153" s="24">
        <v>8.6999999999999993</v>
      </c>
      <c r="D153" s="25">
        <v>3.7</v>
      </c>
      <c r="E153" s="24">
        <v>4.8</v>
      </c>
      <c r="F153" s="24">
        <v>4.5999999999999996</v>
      </c>
      <c r="G153" s="24">
        <v>5.5</v>
      </c>
      <c r="H153" s="24">
        <v>11.399999999999999</v>
      </c>
      <c r="Z153" s="37">
        <v>120</v>
      </c>
      <c r="AA153" s="37">
        <v>9.771877747688432</v>
      </c>
      <c r="AB153" s="37">
        <v>1.0281222523115687</v>
      </c>
      <c r="AC153" s="37">
        <v>1.2573516850883555</v>
      </c>
      <c r="AD153" s="37"/>
      <c r="AE153" s="37">
        <v>59.75</v>
      </c>
      <c r="AF153" s="37">
        <v>11.850000000000001</v>
      </c>
      <c r="AG153" s="37"/>
      <c r="AH153" s="37"/>
    </row>
    <row r="154" spans="1:34" ht="14.25" x14ac:dyDescent="0.15">
      <c r="A154" s="23">
        <v>15</v>
      </c>
      <c r="B154" s="23">
        <v>0</v>
      </c>
      <c r="C154" s="24">
        <v>9.1</v>
      </c>
      <c r="D154" s="25">
        <v>5.2</v>
      </c>
      <c r="E154" s="24">
        <v>5.4</v>
      </c>
      <c r="F154" s="24">
        <v>4.4000000000000004</v>
      </c>
      <c r="G154" s="24">
        <v>4.0999999999999996</v>
      </c>
      <c r="H154" s="24">
        <v>11.850000000000001</v>
      </c>
      <c r="Z154" s="37">
        <v>121</v>
      </c>
      <c r="AA154" s="37">
        <v>14.460445242369758</v>
      </c>
      <c r="AB154" s="37">
        <v>0.38955475763024339</v>
      </c>
      <c r="AC154" s="37">
        <v>0.47640961941959609</v>
      </c>
      <c r="AD154" s="37"/>
      <c r="AE154" s="37">
        <v>60.25</v>
      </c>
      <c r="AF154" s="37">
        <v>11.850000000000001</v>
      </c>
      <c r="AG154" s="37"/>
      <c r="AH154" s="37"/>
    </row>
    <row r="155" spans="1:34" ht="14.25" x14ac:dyDescent="0.15">
      <c r="A155" s="23">
        <v>14</v>
      </c>
      <c r="B155" s="23">
        <v>1</v>
      </c>
      <c r="C155" s="24">
        <v>7.4</v>
      </c>
      <c r="D155" s="25">
        <v>6.6</v>
      </c>
      <c r="E155" s="24">
        <v>6.9</v>
      </c>
      <c r="F155" s="24">
        <v>5.7</v>
      </c>
      <c r="G155" s="24">
        <v>7.7</v>
      </c>
      <c r="H155" s="24">
        <v>13.200000000000001</v>
      </c>
      <c r="Z155" s="37">
        <v>122</v>
      </c>
      <c r="AA155" s="37">
        <v>10.658956951779924</v>
      </c>
      <c r="AB155" s="37">
        <v>0.7410430482200745</v>
      </c>
      <c r="AC155" s="37">
        <v>0.90626549839537773</v>
      </c>
      <c r="AD155" s="37"/>
      <c r="AE155" s="37">
        <v>60.75</v>
      </c>
      <c r="AF155" s="37">
        <v>12</v>
      </c>
      <c r="AG155" s="37"/>
      <c r="AH155" s="37"/>
    </row>
    <row r="156" spans="1:34" ht="14.25" x14ac:dyDescent="0.15">
      <c r="A156" s="23">
        <v>6</v>
      </c>
      <c r="B156" s="23">
        <v>0</v>
      </c>
      <c r="C156" s="24">
        <v>8.3000000000000007</v>
      </c>
      <c r="D156" s="25">
        <v>4.9000000000000004</v>
      </c>
      <c r="E156" s="24">
        <v>5.2</v>
      </c>
      <c r="F156" s="24">
        <v>4.5999999999999996</v>
      </c>
      <c r="G156" s="24">
        <v>5.5</v>
      </c>
      <c r="H156" s="24">
        <v>12.600000000000001</v>
      </c>
      <c r="Z156" s="37">
        <v>123</v>
      </c>
      <c r="AA156" s="37">
        <v>10.612601922306702</v>
      </c>
      <c r="AB156" s="37">
        <v>0.63739807769329815</v>
      </c>
      <c r="AC156" s="37">
        <v>0.77951191627051308</v>
      </c>
      <c r="AD156" s="37"/>
      <c r="AE156" s="37">
        <v>61.25</v>
      </c>
      <c r="AF156" s="37">
        <v>12</v>
      </c>
      <c r="AG156" s="37"/>
      <c r="AH156" s="37"/>
    </row>
    <row r="157" spans="1:34" ht="14.25" x14ac:dyDescent="0.15">
      <c r="A157" s="23">
        <v>5</v>
      </c>
      <c r="B157" s="23">
        <v>0</v>
      </c>
      <c r="C157" s="24">
        <v>6.4</v>
      </c>
      <c r="D157" s="25">
        <v>3.2</v>
      </c>
      <c r="E157" s="24">
        <v>5</v>
      </c>
      <c r="F157" s="24">
        <v>2</v>
      </c>
      <c r="G157" s="24">
        <v>3.6</v>
      </c>
      <c r="H157" s="24">
        <v>9.75</v>
      </c>
      <c r="Z157" s="37">
        <v>124</v>
      </c>
      <c r="AA157" s="37">
        <v>13.461524137423659</v>
      </c>
      <c r="AB157" s="37">
        <v>0.63847586257634248</v>
      </c>
      <c r="AC157" s="37">
        <v>0.78083000333244734</v>
      </c>
      <c r="AD157" s="37"/>
      <c r="AE157" s="37">
        <v>61.75</v>
      </c>
      <c r="AF157" s="37">
        <v>12</v>
      </c>
      <c r="AG157" s="37"/>
      <c r="AH157" s="37"/>
    </row>
    <row r="158" spans="1:34" ht="14.25" x14ac:dyDescent="0.15">
      <c r="A158" s="23">
        <v>10</v>
      </c>
      <c r="B158" s="23">
        <v>1</v>
      </c>
      <c r="C158" s="24">
        <v>9.6</v>
      </c>
      <c r="D158" s="25">
        <v>5.6</v>
      </c>
      <c r="E158" s="24">
        <v>5.5</v>
      </c>
      <c r="F158" s="24">
        <v>5.2</v>
      </c>
      <c r="G158" s="24">
        <v>8.1</v>
      </c>
      <c r="H158" s="24">
        <v>14.850000000000001</v>
      </c>
      <c r="Z158" s="37">
        <v>125</v>
      </c>
      <c r="AA158" s="37">
        <v>10.200460882091496</v>
      </c>
      <c r="AB158" s="37">
        <v>0.59953911790850434</v>
      </c>
      <c r="AC158" s="37">
        <v>0.7332119487578197</v>
      </c>
      <c r="AD158" s="37"/>
      <c r="AE158" s="37">
        <v>62.25</v>
      </c>
      <c r="AF158" s="37">
        <v>12</v>
      </c>
      <c r="AG158" s="37"/>
      <c r="AH158" s="37"/>
    </row>
    <row r="159" spans="1:34" ht="14.25" x14ac:dyDescent="0.15">
      <c r="A159" s="23">
        <v>9</v>
      </c>
      <c r="B159" s="23">
        <v>1</v>
      </c>
      <c r="C159" s="24">
        <v>7.4</v>
      </c>
      <c r="D159" s="25">
        <v>6.6</v>
      </c>
      <c r="E159" s="24">
        <v>6.9</v>
      </c>
      <c r="F159" s="24">
        <v>5.7</v>
      </c>
      <c r="G159" s="24">
        <v>7</v>
      </c>
      <c r="H159" s="24">
        <v>13.200000000000001</v>
      </c>
      <c r="Z159" s="37">
        <v>126</v>
      </c>
      <c r="AA159" s="37">
        <v>10.261237153420744</v>
      </c>
      <c r="AB159" s="37">
        <v>-0.36123715342074547</v>
      </c>
      <c r="AC159" s="37">
        <v>-0.44177834158233037</v>
      </c>
      <c r="AD159" s="37"/>
      <c r="AE159" s="37">
        <v>62.75</v>
      </c>
      <c r="AF159" s="37">
        <v>12</v>
      </c>
      <c r="AG159" s="37"/>
      <c r="AH159" s="37"/>
    </row>
    <row r="160" spans="1:34" ht="14.25" x14ac:dyDescent="0.15">
      <c r="A160" s="23">
        <v>13</v>
      </c>
      <c r="B160" s="23">
        <v>0</v>
      </c>
      <c r="C160" s="24">
        <v>6.7</v>
      </c>
      <c r="D160" s="25">
        <v>3.6</v>
      </c>
      <c r="E160" s="24">
        <v>4.8</v>
      </c>
      <c r="F160" s="24">
        <v>2.9</v>
      </c>
      <c r="G160" s="24">
        <v>3.2</v>
      </c>
      <c r="H160" s="24">
        <v>10.8</v>
      </c>
      <c r="Z160" s="37">
        <v>127</v>
      </c>
      <c r="AA160" s="37">
        <v>11.372525195038737</v>
      </c>
      <c r="AB160" s="37">
        <v>2.7474804961261867E-2</v>
      </c>
      <c r="AC160" s="37">
        <v>3.360056864623491E-2</v>
      </c>
      <c r="AD160" s="37"/>
      <c r="AE160" s="37">
        <v>63.25</v>
      </c>
      <c r="AF160" s="37">
        <v>12</v>
      </c>
      <c r="AG160" s="37"/>
      <c r="AH160" s="37"/>
    </row>
    <row r="161" spans="1:34" ht="14.25" x14ac:dyDescent="0.15">
      <c r="A161" s="23">
        <v>4</v>
      </c>
      <c r="B161" s="23">
        <v>1</v>
      </c>
      <c r="C161" s="24">
        <v>9.6999999999999993</v>
      </c>
      <c r="D161" s="25">
        <v>6.5</v>
      </c>
      <c r="E161" s="24">
        <v>6.1</v>
      </c>
      <c r="F161" s="24">
        <v>4.3</v>
      </c>
      <c r="G161" s="24">
        <v>5.9</v>
      </c>
      <c r="H161" s="24">
        <v>12.75</v>
      </c>
      <c r="Z161" s="37">
        <v>128</v>
      </c>
      <c r="AA161" s="37">
        <v>10.980692811758342</v>
      </c>
      <c r="AB161" s="37">
        <v>-0.3306928117583432</v>
      </c>
      <c r="AC161" s="37">
        <v>-0.40442385443570117</v>
      </c>
      <c r="AD161" s="37"/>
      <c r="AE161" s="37">
        <v>63.75</v>
      </c>
      <c r="AF161" s="37">
        <v>12</v>
      </c>
      <c r="AG161" s="37"/>
      <c r="AH161" s="37"/>
    </row>
    <row r="162" spans="1:34" ht="14.25" x14ac:dyDescent="0.15">
      <c r="A162" s="23">
        <v>5</v>
      </c>
      <c r="B162" s="23">
        <v>0</v>
      </c>
      <c r="C162" s="24">
        <v>6.7</v>
      </c>
      <c r="D162" s="25">
        <v>3.7</v>
      </c>
      <c r="E162" s="24">
        <v>4.9000000000000004</v>
      </c>
      <c r="F162" s="24">
        <v>3.7</v>
      </c>
      <c r="G162" s="24">
        <v>4.9000000000000004</v>
      </c>
      <c r="H162" s="24">
        <v>10.350000000000001</v>
      </c>
      <c r="Z162" s="37">
        <v>129</v>
      </c>
      <c r="AA162" s="37">
        <v>11.539352293875172</v>
      </c>
      <c r="AB162" s="37">
        <v>-0.28935229387517225</v>
      </c>
      <c r="AC162" s="37">
        <v>-0.35386608301701777</v>
      </c>
      <c r="AD162" s="37"/>
      <c r="AE162" s="37">
        <v>64.25</v>
      </c>
      <c r="AF162" s="37">
        <v>12</v>
      </c>
      <c r="AG162" s="37"/>
      <c r="AH162" s="37"/>
    </row>
    <row r="163" spans="1:34" ht="14.25" x14ac:dyDescent="0.15">
      <c r="A163" s="23">
        <v>13</v>
      </c>
      <c r="B163" s="23">
        <v>0</v>
      </c>
      <c r="C163" s="24">
        <v>7.5</v>
      </c>
      <c r="D163" s="25">
        <v>3.5</v>
      </c>
      <c r="E163" s="24">
        <v>4.5</v>
      </c>
      <c r="F163" s="24">
        <v>3.4</v>
      </c>
      <c r="G163" s="24">
        <v>4.5</v>
      </c>
      <c r="H163" s="24">
        <v>10.8</v>
      </c>
      <c r="Z163" s="37">
        <v>130</v>
      </c>
      <c r="AA163" s="37">
        <v>10.662959308652187</v>
      </c>
      <c r="AB163" s="37">
        <v>-1.2959308652188639E-2</v>
      </c>
      <c r="AC163" s="37">
        <v>-1.5848707227933363E-2</v>
      </c>
      <c r="AD163" s="37"/>
      <c r="AE163" s="37">
        <v>64.75</v>
      </c>
      <c r="AF163" s="37">
        <v>12</v>
      </c>
      <c r="AG163" s="37"/>
      <c r="AH163" s="37"/>
    </row>
    <row r="164" spans="1:34" ht="14.25" x14ac:dyDescent="0.15">
      <c r="A164" s="23">
        <v>8</v>
      </c>
      <c r="B164" s="23">
        <v>0</v>
      </c>
      <c r="C164" s="24">
        <v>6.4</v>
      </c>
      <c r="D164" s="25">
        <v>4.5</v>
      </c>
      <c r="E164" s="24">
        <v>5.7</v>
      </c>
      <c r="F164" s="24">
        <v>4</v>
      </c>
      <c r="G164" s="24">
        <v>5.8</v>
      </c>
      <c r="H164" s="24">
        <v>10.050000000000001</v>
      </c>
      <c r="Z164" s="37">
        <v>131</v>
      </c>
      <c r="AA164" s="37">
        <v>9.9776675314055687</v>
      </c>
      <c r="AB164" s="37">
        <v>-0.67766753140556801</v>
      </c>
      <c r="AC164" s="37">
        <v>-0.82875981978477919</v>
      </c>
      <c r="AD164" s="37"/>
      <c r="AE164" s="37">
        <v>65.25</v>
      </c>
      <c r="AF164" s="37">
        <v>12</v>
      </c>
      <c r="AG164" s="37"/>
      <c r="AH164" s="37"/>
    </row>
    <row r="165" spans="1:34" ht="14.25" x14ac:dyDescent="0.15">
      <c r="A165" s="23">
        <v>11</v>
      </c>
      <c r="B165" s="23">
        <v>1</v>
      </c>
      <c r="C165" s="24">
        <v>8.6999999999999993</v>
      </c>
      <c r="D165" s="25">
        <v>3.7</v>
      </c>
      <c r="E165" s="24">
        <v>4.8</v>
      </c>
      <c r="F165" s="24">
        <v>5.5</v>
      </c>
      <c r="G165" s="24">
        <v>5.6</v>
      </c>
      <c r="H165" s="24">
        <v>10.649999999999999</v>
      </c>
      <c r="Z165" s="37">
        <v>132</v>
      </c>
      <c r="AA165" s="37">
        <v>12.090397556384477</v>
      </c>
      <c r="AB165" s="37">
        <v>-0.24039755638447602</v>
      </c>
      <c r="AC165" s="37">
        <v>-0.29399643080533555</v>
      </c>
      <c r="AD165" s="37"/>
      <c r="AE165" s="37">
        <v>65.75</v>
      </c>
      <c r="AF165" s="37">
        <v>12</v>
      </c>
      <c r="AG165" s="37"/>
      <c r="AH165" s="37"/>
    </row>
    <row r="166" spans="1:34" ht="14.25" x14ac:dyDescent="0.15">
      <c r="A166" s="23">
        <v>13</v>
      </c>
      <c r="B166" s="23">
        <v>0</v>
      </c>
      <c r="C166" s="24">
        <v>9.1</v>
      </c>
      <c r="D166" s="25">
        <v>6</v>
      </c>
      <c r="E166" s="24">
        <v>7.1</v>
      </c>
      <c r="F166" s="24">
        <v>4.5</v>
      </c>
      <c r="G166" s="24">
        <v>6</v>
      </c>
      <c r="H166" s="24">
        <v>13.200000000000001</v>
      </c>
      <c r="Z166" s="37">
        <v>133</v>
      </c>
      <c r="AA166" s="37">
        <v>11.743225767694897</v>
      </c>
      <c r="AB166" s="37">
        <v>0.25677423230510321</v>
      </c>
      <c r="AC166" s="37">
        <v>0.31402443916586892</v>
      </c>
      <c r="AD166" s="37"/>
      <c r="AE166" s="37">
        <v>66.25</v>
      </c>
      <c r="AF166" s="37">
        <v>12</v>
      </c>
      <c r="AG166" s="37"/>
      <c r="AH166" s="37"/>
    </row>
    <row r="167" spans="1:34" ht="14.25" x14ac:dyDescent="0.15">
      <c r="A167" s="23">
        <v>9</v>
      </c>
      <c r="B167" s="23">
        <v>0</v>
      </c>
      <c r="C167" s="24">
        <v>8</v>
      </c>
      <c r="D167" s="25">
        <v>2.5</v>
      </c>
      <c r="E167" s="24">
        <v>3</v>
      </c>
      <c r="F167" s="24">
        <v>4.5999999999999996</v>
      </c>
      <c r="G167" s="24">
        <v>6.9</v>
      </c>
      <c r="H167" s="24">
        <v>10.649999999999999</v>
      </c>
      <c r="Z167" s="37">
        <v>134</v>
      </c>
      <c r="AA167" s="37">
        <v>9.7260068792977421</v>
      </c>
      <c r="AB167" s="37">
        <v>1.0739931207022586</v>
      </c>
      <c r="AC167" s="37">
        <v>1.3134498908589485</v>
      </c>
      <c r="AD167" s="37"/>
      <c r="AE167" s="37">
        <v>66.75</v>
      </c>
      <c r="AF167" s="37">
        <v>12</v>
      </c>
      <c r="AG167" s="37"/>
      <c r="AH167" s="37"/>
    </row>
    <row r="168" spans="1:34" ht="14.25" x14ac:dyDescent="0.15">
      <c r="A168" s="23">
        <v>9</v>
      </c>
      <c r="B168" s="23">
        <v>0</v>
      </c>
      <c r="C168" s="24">
        <v>6.2</v>
      </c>
      <c r="D168" s="25">
        <v>4.8</v>
      </c>
      <c r="E168" s="24">
        <v>5.0999999999999996</v>
      </c>
      <c r="F168" s="24">
        <v>4.3</v>
      </c>
      <c r="G168" s="24">
        <v>4.8</v>
      </c>
      <c r="H168" s="24">
        <v>11.55</v>
      </c>
      <c r="Z168" s="37">
        <v>135</v>
      </c>
      <c r="AA168" s="37">
        <v>11.161333640937762</v>
      </c>
      <c r="AB168" s="37">
        <v>-6.1333640937760947E-2</v>
      </c>
      <c r="AC168" s="37">
        <v>-7.5008547487723815E-2</v>
      </c>
      <c r="AD168" s="37"/>
      <c r="AE168" s="37">
        <v>67.25</v>
      </c>
      <c r="AF168" s="37">
        <v>12</v>
      </c>
      <c r="AG168" s="37"/>
      <c r="AH168" s="37"/>
    </row>
    <row r="169" spans="1:34" ht="14.25" x14ac:dyDescent="0.15">
      <c r="A169" s="23">
        <v>11</v>
      </c>
      <c r="B169" s="23">
        <v>1</v>
      </c>
      <c r="C169" s="24">
        <v>9</v>
      </c>
      <c r="D169" s="25">
        <v>5.6</v>
      </c>
      <c r="E169" s="24">
        <v>5</v>
      </c>
      <c r="F169" s="24">
        <v>3.3</v>
      </c>
      <c r="G169" s="24">
        <v>4.2</v>
      </c>
      <c r="H169" s="24">
        <v>12</v>
      </c>
      <c r="Z169" s="37">
        <v>136</v>
      </c>
      <c r="AA169" s="37">
        <v>11.434310312437514</v>
      </c>
      <c r="AB169" s="37">
        <v>0.71568968756248452</v>
      </c>
      <c r="AC169" s="37">
        <v>0.87525936982088104</v>
      </c>
      <c r="AD169" s="37"/>
      <c r="AE169" s="37">
        <v>67.75</v>
      </c>
      <c r="AF169" s="37">
        <v>12.149999999999999</v>
      </c>
      <c r="AG169" s="37"/>
      <c r="AH169" s="37"/>
    </row>
    <row r="170" spans="1:34" ht="14.25" x14ac:dyDescent="0.15">
      <c r="A170" s="23">
        <v>14</v>
      </c>
      <c r="B170" s="23">
        <v>1</v>
      </c>
      <c r="C170" s="24">
        <v>7.7</v>
      </c>
      <c r="D170" s="25">
        <v>4.7</v>
      </c>
      <c r="E170" s="24">
        <v>7</v>
      </c>
      <c r="F170" s="24">
        <v>4</v>
      </c>
      <c r="G170" s="24">
        <v>4.7</v>
      </c>
      <c r="H170" s="24">
        <v>11.399999999999999</v>
      </c>
      <c r="Z170" s="37">
        <v>137</v>
      </c>
      <c r="AA170" s="37">
        <v>11.326186895957797</v>
      </c>
      <c r="AB170" s="37">
        <v>0.223813104042204</v>
      </c>
      <c r="AC170" s="37">
        <v>0.27371432033458193</v>
      </c>
      <c r="AD170" s="37"/>
      <c r="AE170" s="37">
        <v>68.25</v>
      </c>
      <c r="AF170" s="37">
        <v>12.149999999999999</v>
      </c>
      <c r="AG170" s="37"/>
      <c r="AH170" s="37"/>
    </row>
    <row r="171" spans="1:34" ht="14.25" x14ac:dyDescent="0.15">
      <c r="A171" s="23">
        <v>13</v>
      </c>
      <c r="B171" s="23">
        <v>0</v>
      </c>
      <c r="C171" s="24">
        <v>6.5</v>
      </c>
      <c r="D171" s="25">
        <v>5.8</v>
      </c>
      <c r="E171" s="24">
        <v>6</v>
      </c>
      <c r="F171" s="24">
        <v>4.5999999999999996</v>
      </c>
      <c r="G171" s="24">
        <v>6.6</v>
      </c>
      <c r="H171" s="24">
        <v>11.850000000000001</v>
      </c>
      <c r="Z171" s="37">
        <v>138</v>
      </c>
      <c r="AA171" s="37">
        <v>11.435149205050559</v>
      </c>
      <c r="AB171" s="37">
        <v>-3.5149205050560184E-2</v>
      </c>
      <c r="AC171" s="37">
        <v>-4.2986047719979582E-2</v>
      </c>
      <c r="AD171" s="37"/>
      <c r="AE171" s="37">
        <v>68.75</v>
      </c>
      <c r="AF171" s="37">
        <v>12.149999999999999</v>
      </c>
      <c r="AG171" s="37"/>
      <c r="AH171" s="37"/>
    </row>
    <row r="172" spans="1:34" ht="14.25" x14ac:dyDescent="0.15">
      <c r="A172" s="23">
        <v>7</v>
      </c>
      <c r="B172" s="23">
        <v>0</v>
      </c>
      <c r="C172" s="24">
        <v>7.1</v>
      </c>
      <c r="D172" s="25">
        <v>4.2</v>
      </c>
      <c r="E172" s="24">
        <v>4.5</v>
      </c>
      <c r="F172" s="24">
        <v>2</v>
      </c>
      <c r="G172" s="24">
        <v>2.6</v>
      </c>
      <c r="H172" s="24">
        <v>9.75</v>
      </c>
      <c r="Z172" s="37">
        <v>139</v>
      </c>
      <c r="AA172" s="37">
        <v>12.598551711523836</v>
      </c>
      <c r="AB172" s="37">
        <v>-0.44855171152383733</v>
      </c>
      <c r="AC172" s="37">
        <v>-0.5485604937211771</v>
      </c>
      <c r="AD172" s="37"/>
      <c r="AE172" s="37">
        <v>69.25</v>
      </c>
      <c r="AF172" s="37">
        <v>12.149999999999999</v>
      </c>
      <c r="AG172" s="37"/>
      <c r="AH172" s="37"/>
    </row>
    <row r="173" spans="1:34" ht="14.25" x14ac:dyDescent="0.15">
      <c r="A173" s="23">
        <v>2</v>
      </c>
      <c r="B173" s="23">
        <v>0</v>
      </c>
      <c r="C173" s="24">
        <v>6.7</v>
      </c>
      <c r="D173" s="25">
        <v>3.2</v>
      </c>
      <c r="E173" s="24">
        <v>4.5</v>
      </c>
      <c r="F173" s="24">
        <v>3.8</v>
      </c>
      <c r="G173" s="24">
        <v>5.5</v>
      </c>
      <c r="H173" s="24">
        <v>10.649999999999999</v>
      </c>
      <c r="Z173" s="37">
        <v>140</v>
      </c>
      <c r="AA173" s="37">
        <v>10.632870567887242</v>
      </c>
      <c r="AB173" s="37">
        <v>-0.73287056788724314</v>
      </c>
      <c r="AC173" s="37">
        <v>-0.89627088744834904</v>
      </c>
      <c r="AD173" s="37"/>
      <c r="AE173" s="37">
        <v>69.75</v>
      </c>
      <c r="AF173" s="37">
        <v>12.149999999999999</v>
      </c>
      <c r="AG173" s="37"/>
      <c r="AH173" s="37"/>
    </row>
    <row r="174" spans="1:34" ht="14.25" x14ac:dyDescent="0.15">
      <c r="A174" s="23">
        <v>9</v>
      </c>
      <c r="B174" s="23">
        <v>0</v>
      </c>
      <c r="C174" s="24">
        <v>6.4</v>
      </c>
      <c r="D174" s="25">
        <v>5.0999999999999996</v>
      </c>
      <c r="E174" s="24">
        <v>5.3</v>
      </c>
      <c r="F174" s="24">
        <v>4.7</v>
      </c>
      <c r="G174" s="24">
        <v>5.3</v>
      </c>
      <c r="H174" s="24">
        <v>12</v>
      </c>
      <c r="Z174" s="37">
        <v>141</v>
      </c>
      <c r="AA174" s="37">
        <v>11.577037398469002</v>
      </c>
      <c r="AB174" s="37">
        <v>0.27296260153099894</v>
      </c>
      <c r="AC174" s="37">
        <v>0.33382215610006488</v>
      </c>
      <c r="AD174" s="37"/>
      <c r="AE174" s="37">
        <v>70.25</v>
      </c>
      <c r="AF174" s="37">
        <v>12.149999999999999</v>
      </c>
      <c r="AG174" s="37"/>
      <c r="AH174" s="37"/>
    </row>
    <row r="175" spans="1:34" ht="14.25" x14ac:dyDescent="0.15">
      <c r="A175" s="23">
        <v>12</v>
      </c>
      <c r="B175" s="23">
        <v>0</v>
      </c>
      <c r="C175" s="24">
        <v>8.1999999999999993</v>
      </c>
      <c r="D175" s="25">
        <v>3.6</v>
      </c>
      <c r="E175" s="24">
        <v>5</v>
      </c>
      <c r="F175" s="24">
        <v>4.7</v>
      </c>
      <c r="G175" s="24">
        <v>6.2</v>
      </c>
      <c r="H175" s="24">
        <v>11.399999999999999</v>
      </c>
      <c r="Z175" s="37">
        <v>142</v>
      </c>
      <c r="AA175" s="37">
        <v>13.87865746639279</v>
      </c>
      <c r="AB175" s="37">
        <v>0.37134253360721026</v>
      </c>
      <c r="AC175" s="37">
        <v>0.45413681040969262</v>
      </c>
      <c r="AD175" s="37"/>
      <c r="AE175" s="37">
        <v>70.75</v>
      </c>
      <c r="AF175" s="37">
        <v>12.149999999999999</v>
      </c>
      <c r="AG175" s="37"/>
      <c r="AH175" s="37"/>
    </row>
    <row r="176" spans="1:34" ht="14.25" x14ac:dyDescent="0.15">
      <c r="A176" s="23">
        <v>5</v>
      </c>
      <c r="B176" s="23">
        <v>0</v>
      </c>
      <c r="C176" s="24">
        <v>5.9</v>
      </c>
      <c r="D176" s="25">
        <v>5.6</v>
      </c>
      <c r="E176" s="24">
        <v>5.5</v>
      </c>
      <c r="F176" s="24">
        <v>5.2</v>
      </c>
      <c r="G176" s="24">
        <v>5.9</v>
      </c>
      <c r="H176" s="24">
        <v>11.55</v>
      </c>
      <c r="Z176" s="37">
        <v>143</v>
      </c>
      <c r="AA176" s="37">
        <v>11.934362403872367</v>
      </c>
      <c r="AB176" s="37">
        <v>-8.4362403872365377E-2</v>
      </c>
      <c r="AC176" s="37">
        <v>-0.1031717876240246</v>
      </c>
      <c r="AD176" s="37"/>
      <c r="AE176" s="37">
        <v>71.25</v>
      </c>
      <c r="AF176" s="37">
        <v>12.149999999999999</v>
      </c>
      <c r="AG176" s="37"/>
      <c r="AH176" s="37"/>
    </row>
    <row r="177" spans="1:34" ht="14.25" x14ac:dyDescent="0.15">
      <c r="A177" s="23">
        <v>8</v>
      </c>
      <c r="B177" s="23">
        <v>0</v>
      </c>
      <c r="C177" s="24">
        <v>5.9</v>
      </c>
      <c r="D177" s="25">
        <v>5.5</v>
      </c>
      <c r="E177" s="24">
        <v>6.2</v>
      </c>
      <c r="F177" s="24">
        <v>6</v>
      </c>
      <c r="G177" s="24">
        <v>6</v>
      </c>
      <c r="H177" s="24">
        <v>12.899999999999999</v>
      </c>
      <c r="Z177" s="37">
        <v>144</v>
      </c>
      <c r="AA177" s="37">
        <v>10.667744092155647</v>
      </c>
      <c r="AB177" s="37">
        <v>0.13225590784435326</v>
      </c>
      <c r="AC177" s="37">
        <v>0.16174359441895783</v>
      </c>
      <c r="AD177" s="37"/>
      <c r="AE177" s="37">
        <v>71.75</v>
      </c>
      <c r="AF177" s="37">
        <v>12.149999999999999</v>
      </c>
      <c r="AG177" s="37"/>
      <c r="AH177" s="37"/>
    </row>
    <row r="178" spans="1:34" ht="14.25" x14ac:dyDescent="0.15">
      <c r="A178" s="23">
        <v>3</v>
      </c>
      <c r="B178" s="23">
        <v>0</v>
      </c>
      <c r="C178" s="24">
        <v>6.4</v>
      </c>
      <c r="D178" s="25">
        <v>3.3</v>
      </c>
      <c r="E178" s="24">
        <v>4.5</v>
      </c>
      <c r="F178" s="24">
        <v>3.6</v>
      </c>
      <c r="G178" s="24">
        <v>4</v>
      </c>
      <c r="H178" s="24">
        <v>9</v>
      </c>
      <c r="Z178" s="37">
        <v>145</v>
      </c>
      <c r="AA178" s="37">
        <v>12.079593203730623</v>
      </c>
      <c r="AB178" s="37">
        <v>0.67040679626937738</v>
      </c>
      <c r="AC178" s="37">
        <v>0.81988023611859184</v>
      </c>
      <c r="AD178" s="37"/>
      <c r="AE178" s="37">
        <v>72.25</v>
      </c>
      <c r="AF178" s="37">
        <v>12.149999999999999</v>
      </c>
      <c r="AG178" s="37"/>
      <c r="AH178" s="37"/>
    </row>
    <row r="179" spans="1:34" ht="14.25" x14ac:dyDescent="0.15">
      <c r="A179" s="23">
        <v>9</v>
      </c>
      <c r="B179" s="23">
        <v>0</v>
      </c>
      <c r="C179" s="24">
        <v>6.7</v>
      </c>
      <c r="D179" s="25">
        <v>4</v>
      </c>
      <c r="E179" s="24">
        <v>6.8</v>
      </c>
      <c r="F179" s="24">
        <v>3.8</v>
      </c>
      <c r="G179" s="24">
        <v>4.3</v>
      </c>
      <c r="H179" s="24">
        <v>11.100000000000001</v>
      </c>
      <c r="Z179" s="37">
        <v>146</v>
      </c>
      <c r="AA179" s="37">
        <v>11.742523569061339</v>
      </c>
      <c r="AB179" s="37">
        <v>0.55747643093866017</v>
      </c>
      <c r="AC179" s="37">
        <v>0.68177099392781948</v>
      </c>
      <c r="AD179" s="37"/>
      <c r="AE179" s="37">
        <v>72.75</v>
      </c>
      <c r="AF179" s="37">
        <v>12.299999999999999</v>
      </c>
      <c r="AG179" s="37"/>
      <c r="AH179" s="37"/>
    </row>
    <row r="180" spans="1:34" ht="14.25" x14ac:dyDescent="0.15">
      <c r="A180" s="23">
        <v>4</v>
      </c>
      <c r="B180" s="23">
        <v>0</v>
      </c>
      <c r="C180" s="24">
        <v>5</v>
      </c>
      <c r="D180" s="25">
        <v>3.6</v>
      </c>
      <c r="E180" s="24">
        <v>4.9000000000000004</v>
      </c>
      <c r="F180" s="24">
        <v>2.4</v>
      </c>
      <c r="G180" s="24">
        <v>3</v>
      </c>
      <c r="H180" s="24">
        <v>9</v>
      </c>
      <c r="Z180" s="37">
        <v>147</v>
      </c>
      <c r="AA180" s="37">
        <v>11.387479128339374</v>
      </c>
      <c r="AB180" s="37">
        <v>0.16252087166062701</v>
      </c>
      <c r="AC180" s="37">
        <v>0.19875641382635051</v>
      </c>
      <c r="AD180" s="37"/>
      <c r="AE180" s="37">
        <v>73.25</v>
      </c>
      <c r="AF180" s="37">
        <v>12.299999999999999</v>
      </c>
      <c r="AG180" s="37"/>
      <c r="AH180" s="37"/>
    </row>
    <row r="181" spans="1:34" ht="14.25" x14ac:dyDescent="0.15">
      <c r="A181" s="23">
        <v>5</v>
      </c>
      <c r="B181" s="23">
        <v>1</v>
      </c>
      <c r="C181" s="24">
        <v>9.6</v>
      </c>
      <c r="D181" s="25">
        <v>7.2</v>
      </c>
      <c r="E181" s="24">
        <v>7.8</v>
      </c>
      <c r="F181" s="24">
        <v>4</v>
      </c>
      <c r="G181" s="24">
        <v>6.1</v>
      </c>
      <c r="H181" s="24">
        <v>12.299999999999999</v>
      </c>
      <c r="Z181" s="37">
        <v>148</v>
      </c>
      <c r="AA181" s="37">
        <v>12.703477312882892</v>
      </c>
      <c r="AB181" s="37">
        <v>-0.55347731288289381</v>
      </c>
      <c r="AC181" s="37">
        <v>-0.6768802352510378</v>
      </c>
      <c r="AD181" s="37"/>
      <c r="AE181" s="37">
        <v>73.75</v>
      </c>
      <c r="AF181" s="37">
        <v>12.299999999999999</v>
      </c>
      <c r="AG181" s="37"/>
      <c r="AH181" s="37"/>
    </row>
    <row r="182" spans="1:34" ht="14.25" x14ac:dyDescent="0.15">
      <c r="A182" s="23">
        <v>14</v>
      </c>
      <c r="B182" s="23">
        <v>0</v>
      </c>
      <c r="C182" s="24">
        <v>8</v>
      </c>
      <c r="D182" s="25">
        <v>4.8</v>
      </c>
      <c r="E182" s="24">
        <v>4.7</v>
      </c>
      <c r="F182" s="24">
        <v>4.9000000000000004</v>
      </c>
      <c r="G182" s="24">
        <v>5.8</v>
      </c>
      <c r="H182" s="24">
        <v>12.149999999999999</v>
      </c>
      <c r="Z182" s="37">
        <v>149</v>
      </c>
      <c r="AA182" s="37">
        <v>10.109028739848645</v>
      </c>
      <c r="AB182" s="37">
        <v>0.39097126015135508</v>
      </c>
      <c r="AC182" s="37">
        <v>0.47814194437204927</v>
      </c>
      <c r="AD182" s="37"/>
      <c r="AE182" s="37">
        <v>74.25</v>
      </c>
      <c r="AF182" s="37">
        <v>12.299999999999999</v>
      </c>
      <c r="AG182" s="37"/>
      <c r="AH182" s="37"/>
    </row>
    <row r="183" spans="1:34" ht="14.25" x14ac:dyDescent="0.15">
      <c r="A183" s="23">
        <v>5</v>
      </c>
      <c r="B183" s="23">
        <v>1</v>
      </c>
      <c r="C183" s="24">
        <v>9.4</v>
      </c>
      <c r="D183" s="25">
        <v>4</v>
      </c>
      <c r="E183" s="24">
        <v>4.5999999999999996</v>
      </c>
      <c r="F183" s="24">
        <v>5.8</v>
      </c>
      <c r="G183" s="24">
        <v>7</v>
      </c>
      <c r="H183" s="24">
        <v>12.299999999999999</v>
      </c>
      <c r="Z183" s="37">
        <v>150</v>
      </c>
      <c r="AA183" s="37">
        <v>11.181126493279708</v>
      </c>
      <c r="AB183" s="37">
        <v>0.21887350672029093</v>
      </c>
      <c r="AC183" s="37">
        <v>0.26767339377900812</v>
      </c>
      <c r="AD183" s="37"/>
      <c r="AE183" s="37">
        <v>74.75</v>
      </c>
      <c r="AF183" s="37">
        <v>12.299999999999999</v>
      </c>
      <c r="AG183" s="37"/>
      <c r="AH183" s="37"/>
    </row>
    <row r="184" spans="1:34" ht="14.25" x14ac:dyDescent="0.15">
      <c r="A184" s="23">
        <v>10</v>
      </c>
      <c r="B184" s="23">
        <v>1</v>
      </c>
      <c r="C184" s="24">
        <v>8.6999999999999993</v>
      </c>
      <c r="D184" s="25">
        <v>4.7</v>
      </c>
      <c r="E184" s="24">
        <v>4.5999999999999996</v>
      </c>
      <c r="F184" s="24">
        <v>3.8</v>
      </c>
      <c r="G184" s="24">
        <v>4.8</v>
      </c>
      <c r="H184" s="24">
        <v>12.600000000000001</v>
      </c>
      <c r="Z184" s="37">
        <v>151</v>
      </c>
      <c r="AA184" s="37">
        <v>12.101373817879326</v>
      </c>
      <c r="AB184" s="37">
        <v>-0.25137381787932433</v>
      </c>
      <c r="AC184" s="37">
        <v>-0.30741995204076117</v>
      </c>
      <c r="AD184" s="37"/>
      <c r="AE184" s="37">
        <v>75.25</v>
      </c>
      <c r="AF184" s="37">
        <v>12.299999999999999</v>
      </c>
      <c r="AG184" s="37"/>
      <c r="AH184" s="37"/>
    </row>
    <row r="185" spans="1:34" ht="14.25" x14ac:dyDescent="0.15">
      <c r="A185" s="23">
        <v>15</v>
      </c>
      <c r="B185" s="23">
        <v>1</v>
      </c>
      <c r="C185" s="24">
        <v>6.3</v>
      </c>
      <c r="D185" s="25">
        <v>4.5</v>
      </c>
      <c r="E185" s="24">
        <v>5.9</v>
      </c>
      <c r="F185" s="24">
        <v>4.8</v>
      </c>
      <c r="G185" s="24">
        <v>6.9</v>
      </c>
      <c r="H185" s="24">
        <v>11.399999999999999</v>
      </c>
      <c r="Z185" s="37">
        <v>152</v>
      </c>
      <c r="AA185" s="37">
        <v>13.424215200323596</v>
      </c>
      <c r="AB185" s="37">
        <v>-0.2242152003235951</v>
      </c>
      <c r="AC185" s="37">
        <v>-0.2742060677273051</v>
      </c>
      <c r="AD185" s="37"/>
      <c r="AE185" s="37">
        <v>75.75</v>
      </c>
      <c r="AF185" s="37">
        <v>12.299999999999999</v>
      </c>
      <c r="AG185" s="37"/>
      <c r="AH185" s="37"/>
    </row>
    <row r="186" spans="1:34" ht="14.25" x14ac:dyDescent="0.15">
      <c r="A186" s="23">
        <v>6</v>
      </c>
      <c r="B186" s="23">
        <v>0</v>
      </c>
      <c r="C186" s="24">
        <v>8.1</v>
      </c>
      <c r="D186" s="25">
        <v>2.5</v>
      </c>
      <c r="E186" s="24">
        <v>3.8</v>
      </c>
      <c r="F186" s="24">
        <v>2.6</v>
      </c>
      <c r="G186" s="24">
        <v>3.9</v>
      </c>
      <c r="H186" s="24">
        <v>10.649999999999999</v>
      </c>
      <c r="Z186" s="37">
        <v>153</v>
      </c>
      <c r="AA186" s="37">
        <v>11.636474232063559</v>
      </c>
      <c r="AB186" s="37">
        <v>0.96352576793644218</v>
      </c>
      <c r="AC186" s="37">
        <v>1.1783528128265814</v>
      </c>
      <c r="AD186" s="37"/>
      <c r="AE186" s="37">
        <v>76.25</v>
      </c>
      <c r="AF186" s="37">
        <v>12.299999999999999</v>
      </c>
      <c r="AG186" s="37"/>
      <c r="AH186" s="37"/>
    </row>
    <row r="187" spans="1:34" ht="14.25" x14ac:dyDescent="0.15">
      <c r="A187" s="23">
        <v>7</v>
      </c>
      <c r="B187" s="23">
        <v>0</v>
      </c>
      <c r="C187" s="24">
        <v>9.9</v>
      </c>
      <c r="D187" s="25">
        <v>5.7</v>
      </c>
      <c r="E187" s="24">
        <v>4.5</v>
      </c>
      <c r="F187" s="24">
        <v>3.8</v>
      </c>
      <c r="G187" s="24">
        <v>5.4</v>
      </c>
      <c r="H187" s="24">
        <v>13.200000000000001</v>
      </c>
      <c r="Z187" s="37">
        <v>154</v>
      </c>
      <c r="AA187" s="37">
        <v>9.9718313898543425</v>
      </c>
      <c r="AB187" s="37">
        <v>-0.22183138985434248</v>
      </c>
      <c r="AC187" s="37">
        <v>-0.2712907645095145</v>
      </c>
      <c r="AD187" s="37"/>
      <c r="AE187" s="37">
        <v>76.75</v>
      </c>
      <c r="AF187" s="37">
        <v>12.299999999999999</v>
      </c>
      <c r="AG187" s="37"/>
      <c r="AH187" s="37"/>
    </row>
    <row r="188" spans="1:34" ht="14.25" x14ac:dyDescent="0.15">
      <c r="A188" s="23">
        <v>13</v>
      </c>
      <c r="B188" s="23">
        <v>1</v>
      </c>
      <c r="C188" s="24">
        <v>7.8</v>
      </c>
      <c r="D188" s="25">
        <v>4.9000000000000004</v>
      </c>
      <c r="E188" s="24">
        <v>7.1</v>
      </c>
      <c r="F188" s="24">
        <v>4.0999999999999996</v>
      </c>
      <c r="G188" s="24">
        <v>5.7</v>
      </c>
      <c r="H188" s="24">
        <v>11.25</v>
      </c>
      <c r="Z188" s="37">
        <v>155</v>
      </c>
      <c r="AA188" s="37">
        <v>13.470795894763027</v>
      </c>
      <c r="AB188" s="37">
        <v>1.3792041052369743</v>
      </c>
      <c r="AC188" s="37">
        <v>1.6867105073365933</v>
      </c>
      <c r="AD188" s="37"/>
      <c r="AE188" s="37">
        <v>77.25</v>
      </c>
      <c r="AF188" s="37">
        <v>12.299999999999999</v>
      </c>
      <c r="AG188" s="37"/>
      <c r="AH188" s="37"/>
    </row>
    <row r="189" spans="1:34" ht="14.25" x14ac:dyDescent="0.15">
      <c r="A189" s="23">
        <v>8</v>
      </c>
      <c r="B189" s="23">
        <v>0</v>
      </c>
      <c r="C189" s="24">
        <v>9.9</v>
      </c>
      <c r="D189" s="25">
        <v>4.5</v>
      </c>
      <c r="E189" s="24">
        <v>4.8</v>
      </c>
      <c r="F189" s="24">
        <v>3.2</v>
      </c>
      <c r="G189" s="24">
        <v>4.8</v>
      </c>
      <c r="H189" s="24">
        <v>13.200000000000001</v>
      </c>
      <c r="Z189" s="37">
        <v>156</v>
      </c>
      <c r="AA189" s="37">
        <v>12.83374171344078</v>
      </c>
      <c r="AB189" s="37">
        <v>0.36625828655922099</v>
      </c>
      <c r="AC189" s="37">
        <v>0.44791898312424883</v>
      </c>
      <c r="AD189" s="37"/>
      <c r="AE189" s="37">
        <v>77.75</v>
      </c>
      <c r="AF189" s="37">
        <v>12.299999999999999</v>
      </c>
      <c r="AG189" s="37"/>
      <c r="AH189" s="37"/>
    </row>
    <row r="190" spans="1:34" ht="14.25" x14ac:dyDescent="0.15">
      <c r="A190" s="23">
        <v>10</v>
      </c>
      <c r="B190" s="23">
        <v>0</v>
      </c>
      <c r="C190" s="24">
        <v>6.6</v>
      </c>
      <c r="D190" s="25">
        <v>3.8</v>
      </c>
      <c r="E190" s="24">
        <v>6.6</v>
      </c>
      <c r="F190" s="24">
        <v>4.3</v>
      </c>
      <c r="G190" s="24">
        <v>6.3</v>
      </c>
      <c r="H190" s="24">
        <v>10.649999999999999</v>
      </c>
      <c r="Z190" s="37">
        <v>157</v>
      </c>
      <c r="AA190" s="37">
        <v>10.454996963494319</v>
      </c>
      <c r="AB190" s="37">
        <v>0.3450030365056822</v>
      </c>
      <c r="AC190" s="37">
        <v>0.42192467708554215</v>
      </c>
      <c r="AD190" s="37"/>
      <c r="AE190" s="37">
        <v>78.25</v>
      </c>
      <c r="AF190" s="37">
        <v>12.600000000000001</v>
      </c>
      <c r="AG190" s="37"/>
      <c r="AH190" s="37"/>
    </row>
    <row r="191" spans="1:34" ht="14.25" x14ac:dyDescent="0.15">
      <c r="A191" s="23">
        <v>10</v>
      </c>
      <c r="B191" s="23">
        <v>1</v>
      </c>
      <c r="C191" s="24">
        <v>9.3000000000000007</v>
      </c>
      <c r="D191" s="25">
        <v>5.0999999999999996</v>
      </c>
      <c r="E191" s="24">
        <v>6.3</v>
      </c>
      <c r="F191" s="24">
        <v>4.5999999999999996</v>
      </c>
      <c r="G191" s="24">
        <v>6.8</v>
      </c>
      <c r="H191" s="24">
        <v>11.399999999999999</v>
      </c>
      <c r="Z191" s="37">
        <v>158</v>
      </c>
      <c r="AA191" s="37">
        <v>12.920002512631452</v>
      </c>
      <c r="AB191" s="37">
        <v>-0.17000251263145216</v>
      </c>
      <c r="AC191" s="37">
        <v>-0.20790615634067003</v>
      </c>
      <c r="AD191" s="37"/>
      <c r="AE191" s="37">
        <v>78.75</v>
      </c>
      <c r="AF191" s="37">
        <v>12.600000000000001</v>
      </c>
      <c r="AG191" s="37"/>
      <c r="AH191" s="37"/>
    </row>
    <row r="192" spans="1:34" ht="14.25" x14ac:dyDescent="0.15">
      <c r="A192" s="23">
        <v>3</v>
      </c>
      <c r="B192" s="23">
        <v>0</v>
      </c>
      <c r="C192" s="24">
        <v>8.6999999999999993</v>
      </c>
      <c r="D192" s="25">
        <v>3.2</v>
      </c>
      <c r="E192" s="24">
        <v>2.9</v>
      </c>
      <c r="F192" s="24">
        <v>3.1</v>
      </c>
      <c r="G192" s="24">
        <v>4.3</v>
      </c>
      <c r="H192" s="24">
        <v>10.649999999999999</v>
      </c>
      <c r="Z192" s="37">
        <v>159</v>
      </c>
      <c r="AA192" s="37">
        <v>10.471566043490364</v>
      </c>
      <c r="AB192" s="37">
        <v>-0.12156604349036293</v>
      </c>
      <c r="AC192" s="37">
        <v>-0.14867032523464058</v>
      </c>
      <c r="AD192" s="37"/>
      <c r="AE192" s="37">
        <v>79.25</v>
      </c>
      <c r="AF192" s="37">
        <v>12.600000000000001</v>
      </c>
      <c r="AG192" s="37"/>
      <c r="AH192" s="37"/>
    </row>
    <row r="193" spans="1:34" ht="14.25" x14ac:dyDescent="0.15">
      <c r="A193" s="23">
        <v>12</v>
      </c>
      <c r="B193" s="23">
        <v>1</v>
      </c>
      <c r="C193" s="24">
        <v>9.6999999999999993</v>
      </c>
      <c r="D193" s="25">
        <v>6.5</v>
      </c>
      <c r="E193" s="24">
        <v>6.1</v>
      </c>
      <c r="F193" s="24">
        <v>4.9000000000000004</v>
      </c>
      <c r="G193" s="24">
        <v>5.8</v>
      </c>
      <c r="H193" s="24">
        <v>12</v>
      </c>
      <c r="Z193" s="37">
        <v>160</v>
      </c>
      <c r="AA193" s="37">
        <v>11.007526455057469</v>
      </c>
      <c r="AB193" s="37">
        <v>-0.2075264550574687</v>
      </c>
      <c r="AC193" s="37">
        <v>-0.25379641125386915</v>
      </c>
      <c r="AD193" s="37"/>
      <c r="AE193" s="37">
        <v>79.75</v>
      </c>
      <c r="AF193" s="37">
        <v>12.600000000000001</v>
      </c>
      <c r="AG193" s="37"/>
      <c r="AH193" s="37"/>
    </row>
    <row r="194" spans="1:34" ht="14.25" x14ac:dyDescent="0.15">
      <c r="A194" s="23">
        <v>8</v>
      </c>
      <c r="B194" s="23">
        <v>0</v>
      </c>
      <c r="C194" s="24">
        <v>6.5</v>
      </c>
      <c r="D194" s="25">
        <v>2.8</v>
      </c>
      <c r="E194" s="24">
        <v>3.7</v>
      </c>
      <c r="F194" s="24">
        <v>3.6</v>
      </c>
      <c r="G194" s="24">
        <v>4.0999999999999996</v>
      </c>
      <c r="H194" s="24">
        <v>9.1499999999999986</v>
      </c>
      <c r="Z194" s="37">
        <v>161</v>
      </c>
      <c r="AA194" s="37">
        <v>11.286912487526115</v>
      </c>
      <c r="AB194" s="37">
        <v>-1.2369124875261139</v>
      </c>
      <c r="AC194" s="37">
        <v>-1.5126936480570219</v>
      </c>
      <c r="AD194" s="37"/>
      <c r="AE194" s="37">
        <v>80.25</v>
      </c>
      <c r="AF194" s="37">
        <v>12.600000000000001</v>
      </c>
      <c r="AG194" s="37"/>
      <c r="AH194" s="37"/>
    </row>
    <row r="195" spans="1:34" ht="14.25" x14ac:dyDescent="0.15">
      <c r="A195" s="23">
        <v>14</v>
      </c>
      <c r="B195" s="23">
        <v>1</v>
      </c>
      <c r="C195" s="24">
        <v>9.1999999999999993</v>
      </c>
      <c r="D195" s="25">
        <v>5</v>
      </c>
      <c r="E195" s="24">
        <v>6.2</v>
      </c>
      <c r="F195" s="24">
        <v>5.0999999999999996</v>
      </c>
      <c r="G195" s="24">
        <v>5.2</v>
      </c>
      <c r="H195" s="24">
        <v>10.649999999999999</v>
      </c>
      <c r="Z195" s="37">
        <v>162</v>
      </c>
      <c r="AA195" s="37">
        <v>11.304353320895769</v>
      </c>
      <c r="AB195" s="37">
        <v>-0.65435332089577081</v>
      </c>
      <c r="AC195" s="37">
        <v>-0.80024748887754515</v>
      </c>
      <c r="AD195" s="37"/>
      <c r="AE195" s="37">
        <v>80.75</v>
      </c>
      <c r="AF195" s="37">
        <v>12.600000000000001</v>
      </c>
      <c r="AG195" s="37"/>
      <c r="AH195" s="37"/>
    </row>
    <row r="196" spans="1:34" ht="14.25" x14ac:dyDescent="0.15">
      <c r="A196" s="23">
        <v>5</v>
      </c>
      <c r="B196" s="23">
        <v>1</v>
      </c>
      <c r="C196" s="24">
        <v>9.4</v>
      </c>
      <c r="D196" s="25">
        <v>5.3</v>
      </c>
      <c r="E196" s="24">
        <v>4.9000000000000004</v>
      </c>
      <c r="F196" s="24">
        <v>4.3</v>
      </c>
      <c r="G196" s="24">
        <v>6.2</v>
      </c>
      <c r="H196" s="24">
        <v>12</v>
      </c>
      <c r="Z196" s="37">
        <v>163</v>
      </c>
      <c r="AA196" s="37">
        <v>13.086482893911571</v>
      </c>
      <c r="AB196" s="37">
        <v>0.11351710608843035</v>
      </c>
      <c r="AC196" s="37">
        <v>0.13882680226571675</v>
      </c>
      <c r="AD196" s="37"/>
      <c r="AE196" s="37">
        <v>81.25</v>
      </c>
      <c r="AF196" s="37">
        <v>12.600000000000001</v>
      </c>
      <c r="AG196" s="37"/>
      <c r="AH196" s="37"/>
    </row>
    <row r="197" spans="1:34" ht="14.25" x14ac:dyDescent="0.15">
      <c r="A197" s="23">
        <v>10</v>
      </c>
      <c r="B197" s="23">
        <v>0</v>
      </c>
      <c r="C197" s="24">
        <v>6.7</v>
      </c>
      <c r="D197" s="25">
        <v>3.6</v>
      </c>
      <c r="E197" s="24">
        <v>4.8</v>
      </c>
      <c r="F197" s="24">
        <v>4</v>
      </c>
      <c r="G197" s="24">
        <v>4.2</v>
      </c>
      <c r="H197" s="24">
        <v>10.8</v>
      </c>
      <c r="Z197" s="37">
        <v>164</v>
      </c>
      <c r="AA197" s="37">
        <v>11.029396654630469</v>
      </c>
      <c r="AB197" s="37">
        <v>-0.37939665463047056</v>
      </c>
      <c r="AC197" s="37">
        <v>-0.46398667273660293</v>
      </c>
      <c r="AD197" s="37"/>
      <c r="AE197" s="37">
        <v>81.75</v>
      </c>
      <c r="AF197" s="37">
        <v>12.600000000000001</v>
      </c>
      <c r="AG197" s="37"/>
      <c r="AH197" s="37"/>
    </row>
    <row r="198" spans="1:34" ht="14.25" x14ac:dyDescent="0.15">
      <c r="A198" s="23">
        <v>14</v>
      </c>
      <c r="B198" s="23">
        <v>1</v>
      </c>
      <c r="C198" s="24">
        <v>8.4</v>
      </c>
      <c r="D198" s="25">
        <v>5.3</v>
      </c>
      <c r="E198" s="24">
        <v>5.9</v>
      </c>
      <c r="F198" s="24">
        <v>4</v>
      </c>
      <c r="G198" s="24">
        <v>4.9000000000000004</v>
      </c>
      <c r="H198" s="24">
        <v>11.850000000000001</v>
      </c>
      <c r="Z198" s="37">
        <v>165</v>
      </c>
      <c r="AA198" s="37">
        <v>11.019718673882384</v>
      </c>
      <c r="AB198" s="37">
        <v>0.53028132611761691</v>
      </c>
      <c r="AC198" s="37">
        <v>0.64851248717338061</v>
      </c>
      <c r="AD198" s="37"/>
      <c r="AE198" s="37">
        <v>82.25</v>
      </c>
      <c r="AF198" s="37">
        <v>12.600000000000001</v>
      </c>
      <c r="AG198" s="37"/>
      <c r="AH198" s="37"/>
    </row>
    <row r="199" spans="1:34" ht="14.25" x14ac:dyDescent="0.15">
      <c r="A199" s="23">
        <v>13</v>
      </c>
      <c r="B199" s="23">
        <v>1</v>
      </c>
      <c r="C199" s="24">
        <v>9.9</v>
      </c>
      <c r="D199" s="25">
        <v>5.2</v>
      </c>
      <c r="E199" s="24">
        <v>6.7</v>
      </c>
      <c r="F199" s="24">
        <v>4.5</v>
      </c>
      <c r="G199" s="24">
        <v>6.1</v>
      </c>
      <c r="H199" s="24">
        <v>12.75</v>
      </c>
      <c r="Z199" s="37">
        <v>166</v>
      </c>
      <c r="AA199" s="37">
        <v>12.274986526038372</v>
      </c>
      <c r="AB199" s="37">
        <v>-0.27498652603837215</v>
      </c>
      <c r="AC199" s="37">
        <v>-0.33629733342855456</v>
      </c>
      <c r="AD199" s="37"/>
      <c r="AE199" s="37">
        <v>82.75</v>
      </c>
      <c r="AF199" s="37">
        <v>12.600000000000001</v>
      </c>
      <c r="AG199" s="37"/>
      <c r="AH199" s="37"/>
    </row>
    <row r="200" spans="1:34" ht="14.25" x14ac:dyDescent="0.15">
      <c r="A200" s="23">
        <v>13</v>
      </c>
      <c r="B200" s="23">
        <v>1</v>
      </c>
      <c r="C200" s="24">
        <v>8.4</v>
      </c>
      <c r="D200" s="25">
        <v>5.3</v>
      </c>
      <c r="E200" s="24">
        <v>5.9</v>
      </c>
      <c r="F200" s="24">
        <v>2.7</v>
      </c>
      <c r="G200" s="24">
        <v>5</v>
      </c>
      <c r="H200" s="24">
        <v>13.200000000000001</v>
      </c>
      <c r="Z200" s="37">
        <v>167</v>
      </c>
      <c r="AA200" s="37">
        <v>11.710282825184001</v>
      </c>
      <c r="AB200" s="37">
        <v>-0.31028282518400196</v>
      </c>
      <c r="AC200" s="37">
        <v>-0.37946327124223317</v>
      </c>
      <c r="AD200" s="37"/>
      <c r="AE200" s="37">
        <v>83.25</v>
      </c>
      <c r="AF200" s="37">
        <v>12.600000000000001</v>
      </c>
      <c r="AG200" s="37"/>
      <c r="AH200" s="37"/>
    </row>
    <row r="201" spans="1:34" ht="14.25" x14ac:dyDescent="0.15">
      <c r="A201" s="23">
        <v>6</v>
      </c>
      <c r="B201" s="23">
        <v>0</v>
      </c>
      <c r="C201" s="24">
        <v>8</v>
      </c>
      <c r="D201" s="25">
        <v>2.5</v>
      </c>
      <c r="E201" s="24">
        <v>3</v>
      </c>
      <c r="F201" s="24">
        <v>4.3</v>
      </c>
      <c r="G201" s="24">
        <v>6.5</v>
      </c>
      <c r="H201" s="24">
        <v>9.75</v>
      </c>
      <c r="Z201" s="37">
        <v>168</v>
      </c>
      <c r="AA201" s="37">
        <v>12.502937996799098</v>
      </c>
      <c r="AB201" s="37">
        <v>-0.65293799679909625</v>
      </c>
      <c r="AC201" s="37">
        <v>-0.79851660509023403</v>
      </c>
      <c r="AD201" s="37"/>
      <c r="AE201" s="37">
        <v>83.75</v>
      </c>
      <c r="AF201" s="37">
        <v>12.75</v>
      </c>
      <c r="AG201" s="37"/>
      <c r="AH201" s="37"/>
    </row>
    <row r="202" spans="1:34" ht="14.25" x14ac:dyDescent="0.15">
      <c r="A202" s="23">
        <v>14</v>
      </c>
      <c r="B202" s="23">
        <v>1</v>
      </c>
      <c r="C202" s="24">
        <v>9.9</v>
      </c>
      <c r="D202" s="25">
        <v>5.7</v>
      </c>
      <c r="E202" s="24">
        <v>4.5</v>
      </c>
      <c r="F202" s="24">
        <v>4.0999999999999996</v>
      </c>
      <c r="G202" s="24">
        <v>4.0999999999999996</v>
      </c>
      <c r="H202" s="24">
        <v>11.850000000000001</v>
      </c>
      <c r="Z202" s="37">
        <v>169</v>
      </c>
      <c r="AA202" s="37">
        <v>10.431151645974554</v>
      </c>
      <c r="AB202" s="37">
        <v>-0.68115164597455369</v>
      </c>
      <c r="AC202" s="37">
        <v>-0.83302075015031263</v>
      </c>
      <c r="AD202" s="37"/>
      <c r="AE202" s="37">
        <v>84.25</v>
      </c>
      <c r="AF202" s="37">
        <v>12.75</v>
      </c>
      <c r="AG202" s="37"/>
      <c r="AH202" s="37"/>
    </row>
    <row r="203" spans="1:34" ht="14.25" x14ac:dyDescent="0.15">
      <c r="A203" s="23">
        <v>12</v>
      </c>
      <c r="B203" s="23">
        <v>0</v>
      </c>
      <c r="C203" s="24">
        <v>5.7</v>
      </c>
      <c r="D203" s="25">
        <v>5.3</v>
      </c>
      <c r="E203" s="24">
        <v>6</v>
      </c>
      <c r="F203" s="24">
        <v>4.7</v>
      </c>
      <c r="G203" s="24">
        <v>6.7</v>
      </c>
      <c r="H203" s="24">
        <v>13.5</v>
      </c>
      <c r="Z203" s="37">
        <v>170</v>
      </c>
      <c r="AA203" s="37">
        <v>10.222133740181896</v>
      </c>
      <c r="AB203" s="37">
        <v>0.42786625981810289</v>
      </c>
      <c r="AC203" s="37">
        <v>0.52326302787940371</v>
      </c>
      <c r="AD203" s="37"/>
      <c r="AE203" s="37">
        <v>84.75</v>
      </c>
      <c r="AF203" s="37">
        <v>12.75</v>
      </c>
      <c r="AG203" s="37"/>
      <c r="AH203" s="37"/>
    </row>
    <row r="204" spans="1:34" x14ac:dyDescent="0.15">
      <c r="Z204" s="37">
        <v>171</v>
      </c>
      <c r="AA204" s="37">
        <v>11.339929359148694</v>
      </c>
      <c r="AB204" s="37">
        <v>0.66007064085130551</v>
      </c>
      <c r="AC204" s="37">
        <v>0.80723953857213959</v>
      </c>
      <c r="AD204" s="37"/>
      <c r="AE204" s="37">
        <v>85.25</v>
      </c>
      <c r="AF204" s="37">
        <v>12.75</v>
      </c>
      <c r="AG204" s="37"/>
      <c r="AH204" s="37"/>
    </row>
    <row r="205" spans="1:34" x14ac:dyDescent="0.15">
      <c r="Z205" s="37">
        <v>172</v>
      </c>
      <c r="AA205" s="37">
        <v>11.567947825686307</v>
      </c>
      <c r="AB205" s="37">
        <v>-0.16794782568630851</v>
      </c>
      <c r="AC205" s="37">
        <v>-0.20539335780236689</v>
      </c>
      <c r="AD205" s="37"/>
      <c r="AE205" s="37">
        <v>85.75</v>
      </c>
      <c r="AF205" s="37">
        <v>12.899999999999999</v>
      </c>
      <c r="AG205" s="37"/>
      <c r="AH205" s="37"/>
    </row>
    <row r="206" spans="1:34" x14ac:dyDescent="0.15">
      <c r="Z206" s="37">
        <v>173</v>
      </c>
      <c r="AA206" s="37">
        <v>11.33712675129232</v>
      </c>
      <c r="AB206" s="37">
        <v>0.21287324870768032</v>
      </c>
      <c r="AC206" s="37">
        <v>0.26033532235203688</v>
      </c>
      <c r="AD206" s="37"/>
      <c r="AE206" s="37">
        <v>86.25</v>
      </c>
      <c r="AF206" s="37">
        <v>12.899999999999999</v>
      </c>
      <c r="AG206" s="37"/>
      <c r="AH206" s="37"/>
    </row>
    <row r="207" spans="1:34" x14ac:dyDescent="0.15">
      <c r="Z207" s="37">
        <v>174</v>
      </c>
      <c r="AA207" s="37">
        <v>11.362446247647277</v>
      </c>
      <c r="AB207" s="37">
        <v>1.5375537523527214</v>
      </c>
      <c r="AC207" s="37">
        <v>1.8803656832521849</v>
      </c>
      <c r="AD207" s="37"/>
      <c r="AE207" s="37">
        <v>86.75</v>
      </c>
      <c r="AF207" s="37">
        <v>12.899999999999999</v>
      </c>
      <c r="AG207" s="37"/>
      <c r="AH207" s="37"/>
    </row>
    <row r="208" spans="1:34" x14ac:dyDescent="0.15">
      <c r="Z208" s="37">
        <v>175</v>
      </c>
      <c r="AA208" s="37">
        <v>9.7327957352180459</v>
      </c>
      <c r="AB208" s="37">
        <v>-0.73279573521804586</v>
      </c>
      <c r="AC208" s="37">
        <v>-0.89617937013851223</v>
      </c>
      <c r="AD208" s="37"/>
      <c r="AE208" s="37">
        <v>87.25</v>
      </c>
      <c r="AF208" s="37">
        <v>12.899999999999999</v>
      </c>
      <c r="AG208" s="37"/>
      <c r="AH208" s="37"/>
    </row>
    <row r="209" spans="26:34" x14ac:dyDescent="0.15">
      <c r="Z209" s="37">
        <v>176</v>
      </c>
      <c r="AA209" s="37">
        <v>10.642876912190724</v>
      </c>
      <c r="AB209" s="37">
        <v>0.45712308780927735</v>
      </c>
      <c r="AC209" s="37">
        <v>0.55904293818903439</v>
      </c>
      <c r="AD209" s="37"/>
      <c r="AE209" s="37">
        <v>87.75</v>
      </c>
      <c r="AF209" s="37">
        <v>13.200000000000001</v>
      </c>
      <c r="AG209" s="37"/>
      <c r="AH209" s="37"/>
    </row>
    <row r="210" spans="26:34" x14ac:dyDescent="0.15">
      <c r="Z210" s="37">
        <v>177</v>
      </c>
      <c r="AA210" s="37">
        <v>9.4412059692732377</v>
      </c>
      <c r="AB210" s="37">
        <v>-0.44120596927323774</v>
      </c>
      <c r="AC210" s="37">
        <v>-0.53957694981260973</v>
      </c>
      <c r="AD210" s="37"/>
      <c r="AE210" s="37">
        <v>88.25</v>
      </c>
      <c r="AF210" s="37">
        <v>13.200000000000001</v>
      </c>
      <c r="AG210" s="37"/>
      <c r="AH210" s="37"/>
    </row>
    <row r="211" spans="26:34" x14ac:dyDescent="0.15">
      <c r="Z211" s="37">
        <v>178</v>
      </c>
      <c r="AA211" s="37">
        <v>13.458089537295049</v>
      </c>
      <c r="AB211" s="37">
        <v>-1.1580895372950497</v>
      </c>
      <c r="AC211" s="37">
        <v>-1.416296386861833</v>
      </c>
      <c r="AD211" s="37"/>
      <c r="AE211" s="37">
        <v>88.75</v>
      </c>
      <c r="AF211" s="37">
        <v>13.200000000000001</v>
      </c>
      <c r="AG211" s="37"/>
      <c r="AH211" s="37"/>
    </row>
    <row r="212" spans="26:34" x14ac:dyDescent="0.15">
      <c r="Z212" s="37">
        <v>179</v>
      </c>
      <c r="AA212" s="37">
        <v>12.081688880771731</v>
      </c>
      <c r="AB212" s="37">
        <v>6.8311119228267714E-2</v>
      </c>
      <c r="AC212" s="37">
        <v>8.3541719556036786E-2</v>
      </c>
      <c r="AD212" s="37"/>
      <c r="AE212" s="37">
        <v>89.25</v>
      </c>
      <c r="AF212" s="37">
        <v>13.200000000000001</v>
      </c>
      <c r="AG212" s="37"/>
      <c r="AH212" s="37"/>
    </row>
    <row r="213" spans="26:34" x14ac:dyDescent="0.15">
      <c r="Z213" s="37">
        <v>180</v>
      </c>
      <c r="AA213" s="37">
        <v>11.72464145700603</v>
      </c>
      <c r="AB213" s="37">
        <v>0.57535854299396938</v>
      </c>
      <c r="AC213" s="37">
        <v>0.70364008943190948</v>
      </c>
      <c r="AD213" s="37"/>
      <c r="AE213" s="37">
        <v>89.75</v>
      </c>
      <c r="AF213" s="37">
        <v>13.200000000000001</v>
      </c>
      <c r="AG213" s="37"/>
      <c r="AH213" s="37"/>
    </row>
    <row r="214" spans="26:34" x14ac:dyDescent="0.15">
      <c r="Z214" s="37">
        <v>181</v>
      </c>
      <c r="AA214" s="37">
        <v>11.790122108116162</v>
      </c>
      <c r="AB214" s="37">
        <v>0.80987789188383985</v>
      </c>
      <c r="AC214" s="37">
        <v>0.99044771162812884</v>
      </c>
      <c r="AD214" s="37"/>
      <c r="AE214" s="37">
        <v>90.25</v>
      </c>
      <c r="AF214" s="37">
        <v>13.200000000000001</v>
      </c>
      <c r="AG214" s="37"/>
      <c r="AH214" s="37"/>
    </row>
    <row r="215" spans="26:34" x14ac:dyDescent="0.15">
      <c r="Z215" s="37">
        <v>182</v>
      </c>
      <c r="AA215" s="37">
        <v>11.976575335476914</v>
      </c>
      <c r="AB215" s="37">
        <v>-0.57657533547691564</v>
      </c>
      <c r="AC215" s="37">
        <v>-0.70512817713295428</v>
      </c>
      <c r="AD215" s="37"/>
      <c r="AE215" s="37">
        <v>90.75</v>
      </c>
      <c r="AF215" s="37">
        <v>13.350000000000001</v>
      </c>
      <c r="AG215" s="37"/>
      <c r="AH215" s="37"/>
    </row>
    <row r="216" spans="26:34" x14ac:dyDescent="0.15">
      <c r="Z216" s="37">
        <v>183</v>
      </c>
      <c r="AA216" s="37">
        <v>10.116895013053314</v>
      </c>
      <c r="AB216" s="37">
        <v>0.53310498694668418</v>
      </c>
      <c r="AC216" s="37">
        <v>0.65196570948576937</v>
      </c>
      <c r="AD216" s="37"/>
      <c r="AE216" s="37">
        <v>91.25</v>
      </c>
      <c r="AF216" s="37">
        <v>13.350000000000001</v>
      </c>
      <c r="AG216" s="37"/>
      <c r="AH216" s="37"/>
    </row>
    <row r="217" spans="26:34" x14ac:dyDescent="0.15">
      <c r="Z217" s="37">
        <v>184</v>
      </c>
      <c r="AA217" s="37">
        <v>12.659627674600104</v>
      </c>
      <c r="AB217" s="37">
        <v>0.54037232539989688</v>
      </c>
      <c r="AC217" s="37">
        <v>0.66085336874001654</v>
      </c>
      <c r="AD217" s="37"/>
      <c r="AE217" s="37">
        <v>91.75</v>
      </c>
      <c r="AF217" s="37">
        <v>13.350000000000001</v>
      </c>
      <c r="AG217" s="37"/>
      <c r="AH217" s="37"/>
    </row>
    <row r="218" spans="26:34" x14ac:dyDescent="0.15">
      <c r="Z218" s="37">
        <v>185</v>
      </c>
      <c r="AA218" s="37">
        <v>12.134014000190316</v>
      </c>
      <c r="AB218" s="37">
        <v>-0.88401400019031584</v>
      </c>
      <c r="AC218" s="37">
        <v>-1.0811131558352365</v>
      </c>
      <c r="AD218" s="37"/>
      <c r="AE218" s="37">
        <v>92.25</v>
      </c>
      <c r="AF218" s="37">
        <v>13.350000000000001</v>
      </c>
      <c r="AG218" s="37"/>
      <c r="AH218" s="37"/>
    </row>
    <row r="219" spans="26:34" x14ac:dyDescent="0.15">
      <c r="Z219" s="37">
        <v>186</v>
      </c>
      <c r="AA219" s="37">
        <v>11.989027368327729</v>
      </c>
      <c r="AB219" s="37">
        <v>1.2109726316722718</v>
      </c>
      <c r="AC219" s="37">
        <v>1.4809702597192569</v>
      </c>
      <c r="AD219" s="37"/>
      <c r="AE219" s="37">
        <v>92.75</v>
      </c>
      <c r="AF219" s="37">
        <v>13.5</v>
      </c>
      <c r="AG219" s="37"/>
      <c r="AH219" s="37"/>
    </row>
    <row r="220" spans="26:34" x14ac:dyDescent="0.15">
      <c r="Z220" s="37">
        <v>187</v>
      </c>
      <c r="AA220" s="37">
        <v>11.235257918839288</v>
      </c>
      <c r="AB220" s="37">
        <v>-0.58525791883928946</v>
      </c>
      <c r="AC220" s="37">
        <v>-0.71574662333140537</v>
      </c>
      <c r="AD220" s="37"/>
      <c r="AE220" s="37">
        <v>93.25</v>
      </c>
      <c r="AF220" s="37">
        <v>13.5</v>
      </c>
      <c r="AG220" s="37"/>
      <c r="AH220" s="37"/>
    </row>
    <row r="221" spans="26:34" x14ac:dyDescent="0.15">
      <c r="Z221" s="37">
        <v>188</v>
      </c>
      <c r="AA221" s="37">
        <v>12.75666315298176</v>
      </c>
      <c r="AB221" s="37">
        <v>-1.3566631529817617</v>
      </c>
      <c r="AC221" s="37">
        <v>-1.6591438398144522</v>
      </c>
      <c r="AD221" s="37"/>
      <c r="AE221" s="37">
        <v>93.75</v>
      </c>
      <c r="AF221" s="37">
        <v>13.5</v>
      </c>
      <c r="AG221" s="37"/>
      <c r="AH221" s="37"/>
    </row>
    <row r="222" spans="26:34" x14ac:dyDescent="0.15">
      <c r="Z222" s="37">
        <v>189</v>
      </c>
      <c r="AA222" s="37">
        <v>10.49849327550459</v>
      </c>
      <c r="AB222" s="37">
        <v>0.15150672449540892</v>
      </c>
      <c r="AC222" s="37">
        <v>0.18528655995745349</v>
      </c>
      <c r="AD222" s="37"/>
      <c r="AE222" s="37">
        <v>94.25</v>
      </c>
      <c r="AF222" s="37">
        <v>13.5</v>
      </c>
      <c r="AG222" s="37"/>
      <c r="AH222" s="37"/>
    </row>
    <row r="223" spans="26:34" x14ac:dyDescent="0.15">
      <c r="Z223" s="37">
        <v>190</v>
      </c>
      <c r="AA223" s="37">
        <v>13.287039331957708</v>
      </c>
      <c r="AB223" s="37">
        <v>-1.2870393319577076</v>
      </c>
      <c r="AC223" s="37">
        <v>-1.5739967393698688</v>
      </c>
      <c r="AD223" s="37"/>
      <c r="AE223" s="37">
        <v>94.75</v>
      </c>
      <c r="AF223" s="37">
        <v>13.5</v>
      </c>
      <c r="AG223" s="37"/>
      <c r="AH223" s="37"/>
    </row>
    <row r="224" spans="26:34" x14ac:dyDescent="0.15">
      <c r="Z224" s="37">
        <v>191</v>
      </c>
      <c r="AA224" s="37">
        <v>9.8621576009204599</v>
      </c>
      <c r="AB224" s="37">
        <v>-0.71215760092046132</v>
      </c>
      <c r="AC224" s="37">
        <v>-0.87093977156178215</v>
      </c>
      <c r="AD224" s="37"/>
      <c r="AE224" s="37">
        <v>95.25</v>
      </c>
      <c r="AF224" s="37">
        <v>13.5</v>
      </c>
      <c r="AG224" s="37"/>
      <c r="AH224" s="37"/>
    </row>
    <row r="225" spans="26:34" x14ac:dyDescent="0.15">
      <c r="Z225" s="37">
        <v>192</v>
      </c>
      <c r="AA225" s="37">
        <v>12.237211760171348</v>
      </c>
      <c r="AB225" s="37">
        <v>-1.5872117601713498</v>
      </c>
      <c r="AC225" s="37">
        <v>-1.9410954064621457</v>
      </c>
      <c r="AD225" s="37"/>
      <c r="AE225" s="37">
        <v>95.75</v>
      </c>
      <c r="AF225" s="37">
        <v>13.950000000000001</v>
      </c>
      <c r="AG225" s="37"/>
      <c r="AH225" s="37"/>
    </row>
    <row r="226" spans="26:34" x14ac:dyDescent="0.15">
      <c r="Z226" s="37">
        <v>193</v>
      </c>
      <c r="AA226" s="37">
        <v>12.393185527257117</v>
      </c>
      <c r="AB226" s="37">
        <v>-0.39318552725711697</v>
      </c>
      <c r="AC226" s="37">
        <v>-0.4808499029542177</v>
      </c>
      <c r="AD226" s="37"/>
      <c r="AE226" s="37">
        <v>96.25</v>
      </c>
      <c r="AF226" s="37">
        <v>13.950000000000001</v>
      </c>
      <c r="AG226" s="37"/>
      <c r="AH226" s="37"/>
    </row>
    <row r="227" spans="26:34" x14ac:dyDescent="0.15">
      <c r="Z227" s="37">
        <v>194</v>
      </c>
      <c r="AA227" s="37">
        <v>10.422628237414738</v>
      </c>
      <c r="AB227" s="37">
        <v>0.37737176258526262</v>
      </c>
      <c r="AC227" s="37">
        <v>0.46151031214870597</v>
      </c>
      <c r="AD227" s="37"/>
      <c r="AE227" s="37">
        <v>96.75</v>
      </c>
      <c r="AF227" s="37">
        <v>13.950000000000001</v>
      </c>
      <c r="AG227" s="37"/>
      <c r="AH227" s="37"/>
    </row>
    <row r="228" spans="26:34" x14ac:dyDescent="0.15">
      <c r="Z228" s="37">
        <v>195</v>
      </c>
      <c r="AA228" s="37">
        <v>12.283670898502802</v>
      </c>
      <c r="AB228" s="37">
        <v>-0.43367089850280038</v>
      </c>
      <c r="AC228" s="37">
        <v>-0.53036186482717329</v>
      </c>
      <c r="AD228" s="37"/>
      <c r="AE228" s="37">
        <v>97.25</v>
      </c>
      <c r="AF228" s="37">
        <v>14.100000000000001</v>
      </c>
      <c r="AG228" s="37"/>
      <c r="AH228" s="37"/>
    </row>
    <row r="229" spans="26:34" x14ac:dyDescent="0.15">
      <c r="Z229" s="37">
        <v>196</v>
      </c>
      <c r="AA229" s="37">
        <v>12.917988019861859</v>
      </c>
      <c r="AB229" s="37">
        <v>-0.16798801986185907</v>
      </c>
      <c r="AC229" s="37">
        <v>-0.20544251364375213</v>
      </c>
      <c r="AD229" s="37"/>
      <c r="AE229" s="37">
        <v>97.75</v>
      </c>
      <c r="AF229" s="37">
        <v>14.100000000000001</v>
      </c>
      <c r="AG229" s="37"/>
      <c r="AH229" s="37"/>
    </row>
    <row r="230" spans="26:34" x14ac:dyDescent="0.15">
      <c r="Z230" s="37">
        <v>197</v>
      </c>
      <c r="AA230" s="37">
        <v>12.509600287312988</v>
      </c>
      <c r="AB230" s="37">
        <v>0.69039971268701272</v>
      </c>
      <c r="AC230" s="37">
        <v>0.84433075947904379</v>
      </c>
      <c r="AD230" s="37"/>
      <c r="AE230" s="37">
        <v>98.25</v>
      </c>
      <c r="AF230" s="37">
        <v>14.25</v>
      </c>
      <c r="AG230" s="37"/>
      <c r="AH230" s="37"/>
    </row>
    <row r="231" spans="26:34" x14ac:dyDescent="0.15">
      <c r="Z231" s="37">
        <v>198</v>
      </c>
      <c r="AA231" s="37">
        <v>10.741138478981046</v>
      </c>
      <c r="AB231" s="37">
        <v>-0.99113847898104623</v>
      </c>
      <c r="AC231" s="37">
        <v>-1.2121220350019899</v>
      </c>
      <c r="AD231" s="37"/>
      <c r="AE231" s="37">
        <v>98.75</v>
      </c>
      <c r="AF231" s="37">
        <v>14.700000000000001</v>
      </c>
      <c r="AG231" s="37"/>
      <c r="AH231" s="37"/>
    </row>
    <row r="232" spans="26:34" x14ac:dyDescent="0.15">
      <c r="Z232" s="37">
        <v>199</v>
      </c>
      <c r="AA232" s="37">
        <v>12.566695339416693</v>
      </c>
      <c r="AB232" s="37">
        <v>-0.71669533941669172</v>
      </c>
      <c r="AC232" s="37">
        <v>-0.87648924112330318</v>
      </c>
      <c r="AD232" s="37"/>
      <c r="AE232" s="37">
        <v>99.25</v>
      </c>
      <c r="AF232" s="37">
        <v>14.850000000000001</v>
      </c>
      <c r="AG232" s="37"/>
      <c r="AH232" s="37"/>
    </row>
    <row r="233" spans="26:34" ht="13.5" thickBot="1" x14ac:dyDescent="0.2">
      <c r="Z233" s="39">
        <v>200</v>
      </c>
      <c r="AA233" s="39">
        <v>11.983929052907397</v>
      </c>
      <c r="AB233" s="39">
        <v>1.5160709470926026</v>
      </c>
      <c r="AC233" s="39">
        <v>1.8540930864539884</v>
      </c>
      <c r="AD233" s="37"/>
      <c r="AE233" s="39">
        <v>99.75</v>
      </c>
      <c r="AF233" s="39">
        <v>14.850000000000001</v>
      </c>
      <c r="AG233" s="37"/>
      <c r="AH233" s="37"/>
    </row>
  </sheetData>
  <mergeCells count="11">
    <mergeCell ref="R68:V71"/>
    <mergeCell ref="K88:L88"/>
    <mergeCell ref="L114:T116"/>
    <mergeCell ref="Z4:AA4"/>
    <mergeCell ref="Z29:AM29"/>
    <mergeCell ref="K4:L4"/>
    <mergeCell ref="K6:L6"/>
    <mergeCell ref="V24:W25"/>
    <mergeCell ref="K35:L35"/>
    <mergeCell ref="V54:W55"/>
    <mergeCell ref="K62:L62"/>
  </mergeCells>
  <pageMargins left="0.7" right="0.7" top="0.75" bottom="0.75" header="0.3" footer="0.3"/>
  <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BF76F2-9BEC-4149-8ACC-3C5F2A704731}">
  <dimension ref="A1:R201"/>
  <sheetViews>
    <sheetView zoomScale="99" workbookViewId="0">
      <selection activeCell="P10" sqref="P10:P11"/>
    </sheetView>
  </sheetViews>
  <sheetFormatPr defaultColWidth="10.78515625" defaultRowHeight="12.75" x14ac:dyDescent="0.15"/>
  <cols>
    <col min="2" max="2" width="16.44921875" customWidth="1"/>
    <col min="3" max="3" width="30.33984375" customWidth="1"/>
    <col min="4" max="4" width="13.6171875" customWidth="1"/>
    <col min="16" max="16" width="19.8203125" customWidth="1"/>
  </cols>
  <sheetData>
    <row r="1" spans="1:17" ht="14.25" x14ac:dyDescent="0.15">
      <c r="A1" s="21" t="s">
        <v>54</v>
      </c>
      <c r="B1" s="21" t="s">
        <v>60</v>
      </c>
      <c r="C1" s="36" t="s">
        <v>304</v>
      </c>
      <c r="D1" s="21" t="s">
        <v>277</v>
      </c>
    </row>
    <row r="2" spans="1:17" ht="14.25" x14ac:dyDescent="0.15">
      <c r="A2" s="24">
        <v>8.5</v>
      </c>
      <c r="B2" s="24">
        <v>3.7</v>
      </c>
      <c r="C2">
        <f t="shared" ref="C2:C33" si="0">A2*B2</f>
        <v>31.450000000000003</v>
      </c>
      <c r="D2" s="24">
        <v>10.5</v>
      </c>
    </row>
    <row r="3" spans="1:17" ht="14.25" x14ac:dyDescent="0.15">
      <c r="A3" s="24">
        <v>8.6</v>
      </c>
      <c r="B3" s="24">
        <v>5.7</v>
      </c>
      <c r="C3">
        <f t="shared" si="0"/>
        <v>49.019999999999996</v>
      </c>
      <c r="D3" s="24">
        <v>11.850000000000001</v>
      </c>
    </row>
    <row r="4" spans="1:17" ht="14.25" x14ac:dyDescent="0.15">
      <c r="A4" s="24">
        <v>6.7</v>
      </c>
      <c r="B4" s="24">
        <v>6.8</v>
      </c>
      <c r="C4">
        <f t="shared" si="0"/>
        <v>45.56</v>
      </c>
      <c r="D4" s="24">
        <v>10.050000000000001</v>
      </c>
      <c r="F4" s="68" t="s">
        <v>305</v>
      </c>
      <c r="G4" s="69"/>
      <c r="H4" s="37"/>
      <c r="I4" s="37"/>
      <c r="J4" s="37"/>
      <c r="K4" s="37"/>
      <c r="L4" s="37"/>
      <c r="M4" s="37"/>
      <c r="N4" s="37"/>
      <c r="P4" s="74" t="s">
        <v>366</v>
      </c>
      <c r="Q4" s="72">
        <f>AVERAGE(Table2[[#All],[Quality]])</f>
        <v>7.8940000000000081</v>
      </c>
    </row>
    <row r="5" spans="1:17" ht="15" thickBot="1" x14ac:dyDescent="0.2">
      <c r="A5" s="24">
        <v>6.6</v>
      </c>
      <c r="B5" s="24">
        <v>4.8</v>
      </c>
      <c r="C5">
        <f t="shared" si="0"/>
        <v>31.679999999999996</v>
      </c>
      <c r="D5" s="24">
        <v>9.8999999999999986</v>
      </c>
      <c r="F5" s="37"/>
      <c r="G5" s="37"/>
      <c r="H5" s="37"/>
      <c r="I5" s="37"/>
      <c r="J5" s="37"/>
      <c r="K5" s="37"/>
      <c r="L5" s="37"/>
      <c r="M5" s="37"/>
      <c r="N5" s="37"/>
      <c r="P5" s="74" t="s">
        <v>367</v>
      </c>
      <c r="Q5" s="59">
        <f>_xlfn.STDEV.S(Table2[[#All],[Quality]])</f>
        <v>1.383013968906607</v>
      </c>
    </row>
    <row r="6" spans="1:17" ht="14.25" x14ac:dyDescent="0.15">
      <c r="A6" s="24">
        <v>5.7</v>
      </c>
      <c r="B6" s="24">
        <v>6</v>
      </c>
      <c r="C6">
        <f t="shared" si="0"/>
        <v>34.200000000000003</v>
      </c>
      <c r="D6" s="24">
        <v>10.649999999999999</v>
      </c>
      <c r="F6" s="38" t="s">
        <v>306</v>
      </c>
      <c r="G6" s="38"/>
      <c r="H6" s="37"/>
      <c r="I6" s="37"/>
      <c r="J6" s="37"/>
      <c r="K6" s="37"/>
      <c r="L6" s="37"/>
      <c r="M6" s="37"/>
      <c r="N6" s="37"/>
    </row>
    <row r="7" spans="1:17" ht="14.25" x14ac:dyDescent="0.15">
      <c r="A7" s="24">
        <v>8.3000000000000007</v>
      </c>
      <c r="B7" s="24">
        <v>6.1</v>
      </c>
      <c r="C7">
        <f t="shared" si="0"/>
        <v>50.63</v>
      </c>
      <c r="D7" s="24">
        <v>12.149999999999999</v>
      </c>
      <c r="F7" s="37" t="s">
        <v>307</v>
      </c>
      <c r="G7" s="37">
        <v>0.59575665974189773</v>
      </c>
      <c r="H7" s="37"/>
      <c r="I7" s="37"/>
      <c r="J7" s="37"/>
      <c r="K7" s="37"/>
      <c r="L7" s="37"/>
      <c r="M7" s="37"/>
      <c r="N7" s="37"/>
      <c r="P7" s="75" t="s">
        <v>368</v>
      </c>
      <c r="Q7" s="73">
        <f>AVERAGE(Table2[[#All],[Brand_Image]])</f>
        <v>5.2479999999999984</v>
      </c>
    </row>
    <row r="8" spans="1:17" ht="14.25" x14ac:dyDescent="0.15">
      <c r="A8" s="24">
        <v>5.0999999999999996</v>
      </c>
      <c r="B8" s="24">
        <v>7.8</v>
      </c>
      <c r="C8">
        <f t="shared" si="0"/>
        <v>39.779999999999994</v>
      </c>
      <c r="D8" s="24">
        <v>12.600000000000001</v>
      </c>
      <c r="F8" s="37" t="s">
        <v>308</v>
      </c>
      <c r="G8" s="46">
        <v>0.35492599762682336</v>
      </c>
      <c r="H8" s="37"/>
      <c r="I8" s="37"/>
      <c r="J8" s="37"/>
      <c r="K8" s="37"/>
      <c r="L8" s="37"/>
      <c r="M8" s="37"/>
      <c r="N8" s="37"/>
      <c r="P8" s="74" t="s">
        <v>369</v>
      </c>
      <c r="Q8" s="59">
        <f>_xlfn.STDEV.S(Table2[[#All],[Brand_Image]])</f>
        <v>1.1285673757503605</v>
      </c>
    </row>
    <row r="9" spans="1:17" ht="14.25" x14ac:dyDescent="0.15">
      <c r="A9" s="24">
        <v>8.5</v>
      </c>
      <c r="B9" s="24">
        <v>3.7</v>
      </c>
      <c r="C9">
        <f t="shared" si="0"/>
        <v>31.450000000000003</v>
      </c>
      <c r="D9" s="24">
        <v>10.8</v>
      </c>
      <c r="F9" s="37" t="s">
        <v>309</v>
      </c>
      <c r="G9" s="46">
        <v>0.34505241595784619</v>
      </c>
      <c r="H9" s="37"/>
      <c r="I9" s="37"/>
      <c r="J9" s="37"/>
      <c r="K9" s="37"/>
      <c r="L9" s="37"/>
      <c r="M9" s="37"/>
      <c r="N9" s="37"/>
    </row>
    <row r="10" spans="1:17" ht="14.25" x14ac:dyDescent="0.15">
      <c r="A10" s="24">
        <v>7</v>
      </c>
      <c r="B10" s="24">
        <v>4.2</v>
      </c>
      <c r="C10">
        <f t="shared" si="0"/>
        <v>29.400000000000002</v>
      </c>
      <c r="D10" s="24">
        <v>8.3999999999999986</v>
      </c>
      <c r="F10" s="37" t="s">
        <v>310</v>
      </c>
      <c r="G10" s="46">
        <v>1.0843239585653781</v>
      </c>
      <c r="H10" s="37"/>
      <c r="I10" s="37"/>
      <c r="J10" s="37"/>
      <c r="K10" s="37"/>
      <c r="L10" s="37"/>
      <c r="M10" s="37"/>
      <c r="N10" s="37"/>
      <c r="P10" s="75" t="s">
        <v>370</v>
      </c>
      <c r="Q10" s="73">
        <f>MIN(Table2[[#All],[Order_Qty]])</f>
        <v>6.4499999999999993</v>
      </c>
    </row>
    <row r="11" spans="1:17" ht="15" thickBot="1" x14ac:dyDescent="0.2">
      <c r="A11" s="24">
        <v>7.3</v>
      </c>
      <c r="B11" s="24">
        <v>6.1</v>
      </c>
      <c r="C11">
        <f t="shared" si="0"/>
        <v>44.529999999999994</v>
      </c>
      <c r="D11" s="24">
        <v>10.350000000000001</v>
      </c>
      <c r="F11" s="39" t="s">
        <v>311</v>
      </c>
      <c r="G11" s="39">
        <v>200</v>
      </c>
      <c r="H11" s="37"/>
      <c r="I11" s="37"/>
      <c r="J11" s="37"/>
      <c r="K11" s="37"/>
      <c r="L11" s="37"/>
      <c r="M11" s="37"/>
      <c r="N11" s="37"/>
      <c r="P11" s="75" t="s">
        <v>371</v>
      </c>
      <c r="Q11" s="73">
        <f>MAX(Table2[[#All],[Order_Qty]])</f>
        <v>14.850000000000001</v>
      </c>
    </row>
    <row r="12" spans="1:17" ht="14.25" x14ac:dyDescent="0.15">
      <c r="A12" s="24">
        <v>9.6</v>
      </c>
      <c r="B12" s="24">
        <v>5.5</v>
      </c>
      <c r="C12">
        <f t="shared" si="0"/>
        <v>52.8</v>
      </c>
      <c r="D12" s="24">
        <v>13.950000000000001</v>
      </c>
      <c r="F12" s="37"/>
      <c r="G12" s="37"/>
      <c r="H12" s="37"/>
      <c r="I12" s="37"/>
      <c r="J12" s="37"/>
      <c r="K12" s="37"/>
      <c r="L12" s="37"/>
      <c r="M12" s="37"/>
      <c r="N12" s="37"/>
    </row>
    <row r="13" spans="1:17" ht="15" thickBot="1" x14ac:dyDescent="0.2">
      <c r="A13" s="24">
        <v>9.1</v>
      </c>
      <c r="B13" s="24">
        <v>4.5999999999999996</v>
      </c>
      <c r="C13">
        <f t="shared" si="0"/>
        <v>41.859999999999992</v>
      </c>
      <c r="D13" s="24">
        <v>11.100000000000001</v>
      </c>
      <c r="F13" s="37" t="s">
        <v>312</v>
      </c>
      <c r="G13" s="37"/>
      <c r="H13" s="37"/>
      <c r="I13" s="37"/>
      <c r="J13" s="37"/>
      <c r="K13" s="37"/>
      <c r="L13" s="37"/>
      <c r="M13" s="37"/>
      <c r="N13" s="37"/>
    </row>
    <row r="14" spans="1:17" ht="14.25" x14ac:dyDescent="0.15">
      <c r="A14" s="24">
        <v>8</v>
      </c>
      <c r="B14" s="24">
        <v>4.7</v>
      </c>
      <c r="C14">
        <f t="shared" si="0"/>
        <v>37.6</v>
      </c>
      <c r="D14" s="24">
        <v>13.5</v>
      </c>
      <c r="F14" s="40"/>
      <c r="G14" s="40" t="s">
        <v>317</v>
      </c>
      <c r="H14" s="40" t="s">
        <v>318</v>
      </c>
      <c r="I14" s="40" t="s">
        <v>319</v>
      </c>
      <c r="J14" s="40" t="s">
        <v>320</v>
      </c>
      <c r="K14" s="40" t="s">
        <v>321</v>
      </c>
      <c r="L14" s="37"/>
      <c r="M14" s="37"/>
      <c r="N14" s="37"/>
    </row>
    <row r="15" spans="1:17" ht="14.25" x14ac:dyDescent="0.15">
      <c r="A15" s="24">
        <v>6.4</v>
      </c>
      <c r="B15" s="24">
        <v>5.3</v>
      </c>
      <c r="C15">
        <f t="shared" si="0"/>
        <v>33.92</v>
      </c>
      <c r="D15" s="24">
        <v>10.5</v>
      </c>
      <c r="F15" s="37" t="s">
        <v>313</v>
      </c>
      <c r="G15" s="37">
        <v>3</v>
      </c>
      <c r="H15" s="37">
        <v>126.79509436469766</v>
      </c>
      <c r="I15" s="37">
        <v>42.265031454899223</v>
      </c>
      <c r="J15" s="37">
        <v>35.94703619477837</v>
      </c>
      <c r="K15" s="37">
        <v>1.4806806839048826E-18</v>
      </c>
      <c r="L15" s="37"/>
      <c r="M15" s="37"/>
      <c r="N15" s="37"/>
    </row>
    <row r="16" spans="1:17" ht="14.25" x14ac:dyDescent="0.15">
      <c r="A16" s="24">
        <v>7</v>
      </c>
      <c r="B16" s="24">
        <v>4.2</v>
      </c>
      <c r="C16">
        <f t="shared" si="0"/>
        <v>29.400000000000002</v>
      </c>
      <c r="D16" s="24">
        <v>9.3000000000000007</v>
      </c>
      <c r="F16" s="37" t="s">
        <v>314</v>
      </c>
      <c r="G16" s="37">
        <v>196</v>
      </c>
      <c r="H16" s="37">
        <v>230.44865563530283</v>
      </c>
      <c r="I16" s="37">
        <v>1.175758447118892</v>
      </c>
      <c r="J16" s="37"/>
      <c r="K16" s="37"/>
      <c r="L16" s="37"/>
      <c r="M16" s="37"/>
      <c r="N16" s="37"/>
    </row>
    <row r="17" spans="1:18" ht="15" thickBot="1" x14ac:dyDescent="0.2">
      <c r="A17" s="24">
        <v>9.9</v>
      </c>
      <c r="B17" s="24">
        <v>4.8</v>
      </c>
      <c r="C17">
        <f t="shared" si="0"/>
        <v>47.52</v>
      </c>
      <c r="D17" s="24">
        <v>13.350000000000001</v>
      </c>
      <c r="F17" s="39" t="s">
        <v>315</v>
      </c>
      <c r="G17" s="39">
        <v>199</v>
      </c>
      <c r="H17" s="39">
        <v>357.24375000000049</v>
      </c>
      <c r="I17" s="39"/>
      <c r="J17" s="39"/>
      <c r="K17" s="39"/>
      <c r="L17" s="37"/>
      <c r="M17" s="37"/>
      <c r="N17" s="37"/>
    </row>
    <row r="18" spans="1:18" ht="15" thickBot="1" x14ac:dyDescent="0.2">
      <c r="A18" s="24">
        <v>6.5</v>
      </c>
      <c r="B18" s="24">
        <v>3.7</v>
      </c>
      <c r="C18">
        <f t="shared" si="0"/>
        <v>24.05</v>
      </c>
      <c r="D18" s="24">
        <v>6.4499999999999993</v>
      </c>
      <c r="F18" s="37"/>
      <c r="G18" s="37"/>
      <c r="H18" s="37"/>
      <c r="I18" s="37"/>
      <c r="J18" s="37"/>
      <c r="K18" s="37"/>
      <c r="L18" s="37"/>
      <c r="M18" s="37"/>
      <c r="N18" s="37"/>
    </row>
    <row r="19" spans="1:18" ht="14.25" x14ac:dyDescent="0.15">
      <c r="A19" s="24">
        <v>9.3000000000000007</v>
      </c>
      <c r="B19" s="24">
        <v>4.5</v>
      </c>
      <c r="C19">
        <f t="shared" si="0"/>
        <v>41.85</v>
      </c>
      <c r="D19" s="24">
        <v>12.899999999999999</v>
      </c>
      <c r="F19" s="40"/>
      <c r="G19" s="40" t="s">
        <v>322</v>
      </c>
      <c r="H19" s="40" t="s">
        <v>310</v>
      </c>
      <c r="I19" s="40" t="s">
        <v>323</v>
      </c>
      <c r="J19" s="40" t="s">
        <v>324</v>
      </c>
      <c r="K19" s="40" t="s">
        <v>325</v>
      </c>
      <c r="L19" s="40" t="s">
        <v>326</v>
      </c>
      <c r="M19" s="40" t="s">
        <v>327</v>
      </c>
      <c r="N19" s="40" t="s">
        <v>328</v>
      </c>
    </row>
    <row r="20" spans="1:18" ht="14.25" x14ac:dyDescent="0.15">
      <c r="A20" s="24">
        <v>8.1</v>
      </c>
      <c r="B20" s="24">
        <v>3.8</v>
      </c>
      <c r="C20">
        <f t="shared" si="0"/>
        <v>30.779999999999998</v>
      </c>
      <c r="D20" s="24">
        <v>9.3000000000000007</v>
      </c>
      <c r="F20" s="37" t="s">
        <v>316</v>
      </c>
      <c r="G20" s="37">
        <v>0.75163035431011949</v>
      </c>
      <c r="H20" s="37">
        <v>2.3051546365161339</v>
      </c>
      <c r="I20" s="37">
        <v>0.32606504674501424</v>
      </c>
      <c r="J20" s="37">
        <v>0.74472301324806989</v>
      </c>
      <c r="K20" s="37">
        <v>-3.7944601266687266</v>
      </c>
      <c r="L20" s="37">
        <v>5.297720835288966</v>
      </c>
      <c r="M20" s="37">
        <v>-3.7944601266687266</v>
      </c>
      <c r="N20" s="37">
        <v>5.297720835288966</v>
      </c>
    </row>
    <row r="21" spans="1:18" ht="14.25" x14ac:dyDescent="0.15">
      <c r="A21" s="24">
        <v>7.7</v>
      </c>
      <c r="B21" s="24">
        <v>3.4</v>
      </c>
      <c r="C21">
        <f t="shared" si="0"/>
        <v>26.18</v>
      </c>
      <c r="D21" s="24">
        <v>12.149999999999999</v>
      </c>
      <c r="F21" s="37" t="s">
        <v>54</v>
      </c>
      <c r="G21" s="37">
        <v>1.0366713207632348</v>
      </c>
      <c r="H21" s="37">
        <v>0.28068361744500925</v>
      </c>
      <c r="I21" s="37">
        <v>3.6933802200491326</v>
      </c>
      <c r="J21" s="37">
        <v>2.8692239266105222E-4</v>
      </c>
      <c r="K21" s="37">
        <v>0.48312358855471332</v>
      </c>
      <c r="L21" s="37">
        <v>1.5902190529717561</v>
      </c>
      <c r="M21" s="37">
        <v>0.48312358855471332</v>
      </c>
      <c r="N21" s="37">
        <v>1.5902190529717561</v>
      </c>
    </row>
    <row r="22" spans="1:18" ht="14.25" x14ac:dyDescent="0.15">
      <c r="A22" s="24">
        <v>9</v>
      </c>
      <c r="B22" s="24">
        <v>4.5</v>
      </c>
      <c r="C22">
        <f t="shared" si="0"/>
        <v>40.5</v>
      </c>
      <c r="D22" s="24">
        <v>13.5</v>
      </c>
      <c r="F22" s="37" t="s">
        <v>60</v>
      </c>
      <c r="G22" s="37">
        <v>1.2964906883460183</v>
      </c>
      <c r="H22" s="37">
        <v>0.40418777711006343</v>
      </c>
      <c r="I22" s="37">
        <v>3.2076444706366614</v>
      </c>
      <c r="J22" s="37">
        <v>1.5632123804712897E-3</v>
      </c>
      <c r="K22" s="37">
        <v>0.49937531181531314</v>
      </c>
      <c r="L22" s="37">
        <v>2.0936060648767234</v>
      </c>
      <c r="M22" s="37">
        <v>0.49937531181531314</v>
      </c>
      <c r="N22" s="37">
        <v>2.0936060648767234</v>
      </c>
    </row>
    <row r="23" spans="1:18" ht="15" thickBot="1" x14ac:dyDescent="0.2">
      <c r="A23" s="24">
        <v>8.6</v>
      </c>
      <c r="B23" s="24">
        <v>4</v>
      </c>
      <c r="C23">
        <f t="shared" si="0"/>
        <v>34.4</v>
      </c>
      <c r="D23" s="24">
        <v>10.050000000000001</v>
      </c>
      <c r="F23" s="39" t="s">
        <v>304</v>
      </c>
      <c r="G23" s="39">
        <v>-0.10283307294168861</v>
      </c>
      <c r="H23" s="39">
        <v>4.9400309063411724E-2</v>
      </c>
      <c r="I23" s="39">
        <v>-2.0816281292833407</v>
      </c>
      <c r="J23" s="39">
        <v>3.8675338261257193E-2</v>
      </c>
      <c r="K23" s="39">
        <v>-0.2002574588084878</v>
      </c>
      <c r="L23" s="39">
        <v>-5.4086870748894268E-3</v>
      </c>
      <c r="M23" s="39">
        <v>-0.2002574588084878</v>
      </c>
      <c r="N23" s="39">
        <v>-5.4086870748894268E-3</v>
      </c>
    </row>
    <row r="24" spans="1:18" ht="14.25" x14ac:dyDescent="0.15">
      <c r="A24" s="24">
        <v>6.1</v>
      </c>
      <c r="B24" s="24">
        <v>6.4</v>
      </c>
      <c r="C24">
        <f t="shared" si="0"/>
        <v>39.04</v>
      </c>
      <c r="D24" s="24">
        <v>8.6999999999999993</v>
      </c>
      <c r="F24" s="37"/>
      <c r="G24" s="37"/>
      <c r="H24" s="37"/>
      <c r="I24" s="37"/>
      <c r="J24" s="37"/>
      <c r="K24" s="37"/>
      <c r="L24" s="37"/>
      <c r="M24" s="37"/>
      <c r="N24" s="37"/>
    </row>
    <row r="25" spans="1:18" ht="14.25" x14ac:dyDescent="0.15">
      <c r="A25" s="24">
        <v>5.8</v>
      </c>
      <c r="B25" s="24">
        <v>5.8</v>
      </c>
      <c r="C25">
        <f t="shared" si="0"/>
        <v>33.64</v>
      </c>
      <c r="D25" s="24">
        <v>11.100000000000001</v>
      </c>
    </row>
    <row r="26" spans="1:18" ht="14.25" x14ac:dyDescent="0.15">
      <c r="A26" s="24">
        <v>8.1999999999999993</v>
      </c>
      <c r="B26" s="24">
        <v>3.1</v>
      </c>
      <c r="C26">
        <f t="shared" si="0"/>
        <v>25.419999999999998</v>
      </c>
      <c r="D26" s="24">
        <v>11.25</v>
      </c>
      <c r="F26" s="61" t="s">
        <v>329</v>
      </c>
      <c r="G26" s="62"/>
      <c r="H26" s="62"/>
      <c r="I26" s="62"/>
      <c r="J26" s="62"/>
      <c r="K26" s="62"/>
      <c r="L26" s="62"/>
      <c r="M26" s="62"/>
      <c r="N26" s="62"/>
      <c r="O26" s="62"/>
      <c r="P26" s="62"/>
      <c r="Q26" s="62"/>
      <c r="R26" s="63"/>
    </row>
    <row r="27" spans="1:18" ht="14.25" x14ac:dyDescent="0.15">
      <c r="A27" s="24">
        <v>9.9</v>
      </c>
      <c r="B27" s="24">
        <v>6.7</v>
      </c>
      <c r="C27">
        <f t="shared" si="0"/>
        <v>66.33</v>
      </c>
      <c r="D27" s="24">
        <v>14.700000000000001</v>
      </c>
      <c r="F27" s="64" t="s">
        <v>330</v>
      </c>
      <c r="G27" s="65"/>
      <c r="H27" s="65"/>
      <c r="I27" s="65"/>
      <c r="J27" s="65"/>
      <c r="K27" s="65"/>
      <c r="L27" s="65"/>
      <c r="M27" s="65"/>
      <c r="N27" s="65"/>
      <c r="O27" s="65"/>
      <c r="P27" s="65"/>
      <c r="Q27" s="65"/>
      <c r="R27" s="66"/>
    </row>
    <row r="28" spans="1:18" ht="14.25" x14ac:dyDescent="0.15">
      <c r="A28" s="24">
        <v>7.7</v>
      </c>
      <c r="B28" s="24">
        <v>3.4</v>
      </c>
      <c r="C28">
        <f t="shared" si="0"/>
        <v>26.18</v>
      </c>
      <c r="D28" s="24">
        <v>11.55</v>
      </c>
    </row>
    <row r="29" spans="1:18" ht="14.25" x14ac:dyDescent="0.15">
      <c r="A29" s="24">
        <v>8.3000000000000007</v>
      </c>
      <c r="B29" s="24">
        <v>2.5</v>
      </c>
      <c r="C29">
        <f t="shared" si="0"/>
        <v>20.75</v>
      </c>
      <c r="D29" s="24">
        <v>10.050000000000001</v>
      </c>
    </row>
    <row r="30" spans="1:18" ht="14.25" x14ac:dyDescent="0.15">
      <c r="A30" s="24">
        <v>8.9</v>
      </c>
      <c r="B30" s="24">
        <v>6.9</v>
      </c>
      <c r="C30">
        <f t="shared" si="0"/>
        <v>61.410000000000004</v>
      </c>
      <c r="D30" s="24">
        <v>12</v>
      </c>
    </row>
    <row r="31" spans="1:18" ht="14.25" x14ac:dyDescent="0.15">
      <c r="A31" s="24">
        <v>6</v>
      </c>
      <c r="B31" s="24">
        <v>5.3</v>
      </c>
      <c r="C31">
        <f t="shared" si="0"/>
        <v>31.799999999999997</v>
      </c>
      <c r="D31" s="24">
        <v>11.100000000000001</v>
      </c>
    </row>
    <row r="32" spans="1:18" ht="14.25" x14ac:dyDescent="0.15">
      <c r="A32" s="24">
        <v>7.7</v>
      </c>
      <c r="B32" s="24">
        <v>7</v>
      </c>
      <c r="C32">
        <f t="shared" si="0"/>
        <v>53.9</v>
      </c>
      <c r="D32" s="24">
        <v>10.350000000000001</v>
      </c>
    </row>
    <row r="33" spans="1:4" ht="14.25" x14ac:dyDescent="0.15">
      <c r="A33" s="24">
        <v>8.5</v>
      </c>
      <c r="B33" s="24">
        <v>6</v>
      </c>
      <c r="C33">
        <f t="shared" si="0"/>
        <v>51</v>
      </c>
      <c r="D33" s="24">
        <v>12.600000000000001</v>
      </c>
    </row>
    <row r="34" spans="1:4" ht="14.25" x14ac:dyDescent="0.15">
      <c r="A34" s="24">
        <v>8.1999999999999993</v>
      </c>
      <c r="B34" s="24">
        <v>6</v>
      </c>
      <c r="C34">
        <f t="shared" ref="C34:C65" si="1">A34*B34</f>
        <v>49.199999999999996</v>
      </c>
      <c r="D34" s="24">
        <v>12.600000000000001</v>
      </c>
    </row>
    <row r="35" spans="1:4" ht="14.25" x14ac:dyDescent="0.15">
      <c r="A35" s="24">
        <v>9.4</v>
      </c>
      <c r="B35" s="24">
        <v>4.7</v>
      </c>
      <c r="C35">
        <f t="shared" si="1"/>
        <v>44.180000000000007</v>
      </c>
      <c r="D35" s="24">
        <v>12.600000000000001</v>
      </c>
    </row>
    <row r="36" spans="1:4" ht="14.25" x14ac:dyDescent="0.15">
      <c r="A36" s="24">
        <v>5.7</v>
      </c>
      <c r="B36" s="24">
        <v>5.0999999999999996</v>
      </c>
      <c r="C36">
        <f t="shared" si="1"/>
        <v>29.07</v>
      </c>
      <c r="D36" s="24">
        <v>10.8</v>
      </c>
    </row>
    <row r="37" spans="1:4" ht="14.25" x14ac:dyDescent="0.15">
      <c r="A37" s="24">
        <v>9.6999999999999993</v>
      </c>
      <c r="B37" s="24">
        <v>4.7</v>
      </c>
      <c r="C37">
        <f t="shared" si="1"/>
        <v>45.589999999999996</v>
      </c>
      <c r="D37" s="24">
        <v>11.850000000000001</v>
      </c>
    </row>
    <row r="38" spans="1:4" ht="14.25" x14ac:dyDescent="0.15">
      <c r="A38" s="24">
        <v>9.5</v>
      </c>
      <c r="B38" s="24">
        <v>6.6</v>
      </c>
      <c r="C38">
        <f t="shared" si="1"/>
        <v>62.699999999999996</v>
      </c>
      <c r="D38" s="24">
        <v>11.850000000000001</v>
      </c>
    </row>
    <row r="39" spans="1:4" ht="14.25" x14ac:dyDescent="0.15">
      <c r="A39" s="24">
        <v>9.1999999999999993</v>
      </c>
      <c r="B39" s="24">
        <v>5.8</v>
      </c>
      <c r="C39">
        <f t="shared" si="1"/>
        <v>53.359999999999992</v>
      </c>
      <c r="D39" s="24">
        <v>12</v>
      </c>
    </row>
    <row r="40" spans="1:4" ht="14.25" x14ac:dyDescent="0.15">
      <c r="A40" s="24">
        <v>9.1999999999999993</v>
      </c>
      <c r="B40" s="24">
        <v>5.8</v>
      </c>
      <c r="C40">
        <f t="shared" si="1"/>
        <v>53.359999999999992</v>
      </c>
      <c r="D40" s="24">
        <v>13.5</v>
      </c>
    </row>
    <row r="41" spans="1:4" ht="14.25" x14ac:dyDescent="0.15">
      <c r="A41" s="24">
        <v>7.9</v>
      </c>
      <c r="B41" s="24">
        <v>4.8</v>
      </c>
      <c r="C41">
        <f t="shared" si="1"/>
        <v>37.92</v>
      </c>
      <c r="D41" s="24">
        <v>10.5</v>
      </c>
    </row>
    <row r="42" spans="1:4" ht="14.25" x14ac:dyDescent="0.15">
      <c r="A42" s="24">
        <v>7.6</v>
      </c>
      <c r="B42" s="24">
        <v>4.2</v>
      </c>
      <c r="C42">
        <f t="shared" si="1"/>
        <v>31.919999999999998</v>
      </c>
      <c r="D42" s="24">
        <v>10.8</v>
      </c>
    </row>
    <row r="43" spans="1:4" ht="14.25" x14ac:dyDescent="0.15">
      <c r="A43" s="24">
        <v>9.5</v>
      </c>
      <c r="B43" s="24">
        <v>6.6</v>
      </c>
      <c r="C43">
        <f t="shared" si="1"/>
        <v>62.699999999999996</v>
      </c>
      <c r="D43" s="24">
        <v>13.5</v>
      </c>
    </row>
    <row r="44" spans="1:4" ht="14.25" x14ac:dyDescent="0.15">
      <c r="A44" s="24">
        <v>8.8000000000000007</v>
      </c>
      <c r="B44" s="24">
        <v>4.5</v>
      </c>
      <c r="C44">
        <f t="shared" si="1"/>
        <v>39.6</v>
      </c>
      <c r="D44" s="24">
        <v>11.850000000000001</v>
      </c>
    </row>
    <row r="45" spans="1:4" ht="14.25" x14ac:dyDescent="0.15">
      <c r="A45" s="24">
        <v>7.2</v>
      </c>
      <c r="B45" s="24">
        <v>4.7</v>
      </c>
      <c r="C45">
        <f t="shared" si="1"/>
        <v>33.840000000000003</v>
      </c>
      <c r="D45" s="24">
        <v>9.75</v>
      </c>
    </row>
    <row r="46" spans="1:4" ht="14.25" x14ac:dyDescent="0.15">
      <c r="A46" s="24">
        <v>5</v>
      </c>
      <c r="B46" s="24">
        <v>4.9000000000000004</v>
      </c>
      <c r="C46">
        <f t="shared" si="1"/>
        <v>24.5</v>
      </c>
      <c r="D46" s="24">
        <v>11.399999999999999</v>
      </c>
    </row>
    <row r="47" spans="1:4" ht="14.25" x14ac:dyDescent="0.15">
      <c r="A47" s="24">
        <v>6.6</v>
      </c>
      <c r="B47" s="24">
        <v>4.8</v>
      </c>
      <c r="C47">
        <f t="shared" si="1"/>
        <v>31.679999999999996</v>
      </c>
      <c r="D47" s="24">
        <v>10.649999999999999</v>
      </c>
    </row>
    <row r="48" spans="1:4" ht="14.25" x14ac:dyDescent="0.15">
      <c r="A48" s="24">
        <v>7.6</v>
      </c>
      <c r="B48" s="24">
        <v>4.5999999999999996</v>
      </c>
      <c r="C48">
        <f t="shared" si="1"/>
        <v>34.959999999999994</v>
      </c>
      <c r="D48" s="24">
        <v>9.1499999999999986</v>
      </c>
    </row>
    <row r="49" spans="1:4" ht="14.25" x14ac:dyDescent="0.15">
      <c r="A49" s="24">
        <v>5.5</v>
      </c>
      <c r="B49" s="24">
        <v>4.9000000000000004</v>
      </c>
      <c r="C49">
        <f t="shared" si="1"/>
        <v>26.950000000000003</v>
      </c>
      <c r="D49" s="24">
        <v>11.399999999999999</v>
      </c>
    </row>
    <row r="50" spans="1:4" ht="14.25" x14ac:dyDescent="0.15">
      <c r="A50" s="24">
        <v>8.5</v>
      </c>
      <c r="B50" s="24">
        <v>6</v>
      </c>
      <c r="C50">
        <f t="shared" si="1"/>
        <v>51</v>
      </c>
      <c r="D50" s="24">
        <v>12.600000000000001</v>
      </c>
    </row>
    <row r="51" spans="1:4" ht="14.25" x14ac:dyDescent="0.15">
      <c r="A51" s="24">
        <v>8.8000000000000007</v>
      </c>
      <c r="B51" s="24">
        <v>4.5</v>
      </c>
      <c r="C51">
        <f t="shared" si="1"/>
        <v>39.6</v>
      </c>
      <c r="D51" s="24">
        <v>11.25</v>
      </c>
    </row>
    <row r="52" spans="1:4" ht="14.25" x14ac:dyDescent="0.15">
      <c r="A52" s="24">
        <v>5.9</v>
      </c>
      <c r="B52" s="24">
        <v>6.2</v>
      </c>
      <c r="C52">
        <f t="shared" si="1"/>
        <v>36.580000000000005</v>
      </c>
      <c r="D52" s="24">
        <v>12</v>
      </c>
    </row>
    <row r="53" spans="1:4" ht="14.25" x14ac:dyDescent="0.15">
      <c r="A53" s="24">
        <v>8.1999999999999993</v>
      </c>
      <c r="B53" s="24">
        <v>6</v>
      </c>
      <c r="C53">
        <f t="shared" si="1"/>
        <v>49.199999999999996</v>
      </c>
      <c r="D53" s="24">
        <v>11.100000000000001</v>
      </c>
    </row>
    <row r="54" spans="1:4" ht="14.25" x14ac:dyDescent="0.15">
      <c r="A54" s="24">
        <v>9.6999999999999993</v>
      </c>
      <c r="B54" s="24">
        <v>6.1</v>
      </c>
      <c r="C54">
        <f t="shared" si="1"/>
        <v>59.169999999999995</v>
      </c>
      <c r="D54" s="24">
        <v>11.850000000000001</v>
      </c>
    </row>
    <row r="55" spans="1:4" ht="14.25" x14ac:dyDescent="0.15">
      <c r="A55" s="24">
        <v>5.5</v>
      </c>
      <c r="B55" s="24">
        <v>8.1999999999999993</v>
      </c>
      <c r="C55">
        <f t="shared" si="1"/>
        <v>45.099999999999994</v>
      </c>
      <c r="D55" s="24">
        <v>13.950000000000001</v>
      </c>
    </row>
    <row r="56" spans="1:4" ht="14.25" x14ac:dyDescent="0.15">
      <c r="A56" s="24">
        <v>9.9</v>
      </c>
      <c r="B56" s="24">
        <v>6.7</v>
      </c>
      <c r="C56">
        <f t="shared" si="1"/>
        <v>66.33</v>
      </c>
      <c r="D56" s="24">
        <v>12.899999999999999</v>
      </c>
    </row>
    <row r="57" spans="1:4" ht="14.25" x14ac:dyDescent="0.15">
      <c r="A57" s="24">
        <v>5.2</v>
      </c>
      <c r="B57" s="24">
        <v>5</v>
      </c>
      <c r="C57">
        <f t="shared" si="1"/>
        <v>26</v>
      </c>
      <c r="D57" s="24">
        <v>10.5</v>
      </c>
    </row>
    <row r="58" spans="1:4" ht="14.25" x14ac:dyDescent="0.15">
      <c r="A58" s="24">
        <v>7.6</v>
      </c>
      <c r="B58" s="24">
        <v>4.2</v>
      </c>
      <c r="C58">
        <f t="shared" si="1"/>
        <v>31.919999999999998</v>
      </c>
      <c r="D58" s="24">
        <v>12.299999999999999</v>
      </c>
    </row>
    <row r="59" spans="1:4" ht="14.25" x14ac:dyDescent="0.15">
      <c r="A59" s="24">
        <v>7.6</v>
      </c>
      <c r="B59" s="24">
        <v>5.4</v>
      </c>
      <c r="C59">
        <f t="shared" si="1"/>
        <v>41.04</v>
      </c>
      <c r="D59" s="24">
        <v>12.600000000000001</v>
      </c>
    </row>
    <row r="60" spans="1:4" ht="14.25" x14ac:dyDescent="0.15">
      <c r="A60" s="24">
        <v>6.5</v>
      </c>
      <c r="B60" s="24">
        <v>6</v>
      </c>
      <c r="C60">
        <f t="shared" si="1"/>
        <v>39</v>
      </c>
      <c r="D60" s="24">
        <v>13.350000000000001</v>
      </c>
    </row>
    <row r="61" spans="1:4" ht="14.25" x14ac:dyDescent="0.15">
      <c r="A61" s="24">
        <v>8.6999999999999993</v>
      </c>
      <c r="B61" s="24">
        <v>3.8</v>
      </c>
      <c r="C61">
        <f t="shared" si="1"/>
        <v>33.059999999999995</v>
      </c>
      <c r="D61" s="24">
        <v>10.649999999999999</v>
      </c>
    </row>
    <row r="62" spans="1:4" ht="14.25" x14ac:dyDescent="0.15">
      <c r="A62" s="24">
        <v>7.3</v>
      </c>
      <c r="B62" s="24">
        <v>6.1</v>
      </c>
      <c r="C62">
        <f t="shared" si="1"/>
        <v>44.529999999999994</v>
      </c>
      <c r="D62" s="24">
        <v>11.25</v>
      </c>
    </row>
    <row r="63" spans="1:4" ht="14.25" x14ac:dyDescent="0.15">
      <c r="A63" s="24">
        <v>9.6999999999999993</v>
      </c>
      <c r="B63" s="24">
        <v>6.1</v>
      </c>
      <c r="C63">
        <f t="shared" si="1"/>
        <v>59.169999999999995</v>
      </c>
      <c r="D63" s="24">
        <v>12.149999999999999</v>
      </c>
    </row>
    <row r="64" spans="1:4" ht="14.25" x14ac:dyDescent="0.15">
      <c r="A64" s="24">
        <v>9</v>
      </c>
      <c r="B64" s="24">
        <v>4.5</v>
      </c>
      <c r="C64">
        <f t="shared" si="1"/>
        <v>40.5</v>
      </c>
      <c r="D64" s="24">
        <v>10.8</v>
      </c>
    </row>
    <row r="65" spans="1:4" ht="14.25" x14ac:dyDescent="0.15">
      <c r="A65" s="24">
        <v>7.6</v>
      </c>
      <c r="B65" s="24">
        <v>5.4</v>
      </c>
      <c r="C65">
        <f t="shared" si="1"/>
        <v>41.04</v>
      </c>
      <c r="D65" s="24">
        <v>11.25</v>
      </c>
    </row>
    <row r="66" spans="1:4" ht="14.25" x14ac:dyDescent="0.15">
      <c r="A66" s="24">
        <v>9.6</v>
      </c>
      <c r="B66" s="24">
        <v>7.8</v>
      </c>
      <c r="C66">
        <f t="shared" ref="C66:C97" si="2">A66*B66</f>
        <v>74.88</v>
      </c>
      <c r="D66" s="24">
        <v>13.950000000000001</v>
      </c>
    </row>
    <row r="67" spans="1:4" ht="14.25" x14ac:dyDescent="0.15">
      <c r="A67" s="24">
        <v>5.0999999999999996</v>
      </c>
      <c r="B67" s="24">
        <v>7.8</v>
      </c>
      <c r="C67">
        <f t="shared" si="2"/>
        <v>39.779999999999994</v>
      </c>
      <c r="D67" s="24">
        <v>12.600000000000001</v>
      </c>
    </row>
    <row r="68" spans="1:4" ht="14.25" x14ac:dyDescent="0.15">
      <c r="A68" s="24">
        <v>5.9</v>
      </c>
      <c r="B68" s="24">
        <v>5.5</v>
      </c>
      <c r="C68">
        <f t="shared" si="2"/>
        <v>32.450000000000003</v>
      </c>
      <c r="D68" s="24">
        <v>12.299999999999999</v>
      </c>
    </row>
    <row r="69" spans="1:4" ht="14.25" x14ac:dyDescent="0.15">
      <c r="A69" s="24">
        <v>7.6</v>
      </c>
      <c r="B69" s="24">
        <v>4.5999999999999996</v>
      </c>
      <c r="C69">
        <f t="shared" si="2"/>
        <v>34.959999999999994</v>
      </c>
      <c r="D69" s="24">
        <v>9.3000000000000007</v>
      </c>
    </row>
    <row r="70" spans="1:4" ht="14.25" x14ac:dyDescent="0.15">
      <c r="A70" s="24">
        <v>9.9</v>
      </c>
      <c r="B70" s="24">
        <v>6.7</v>
      </c>
      <c r="C70">
        <f t="shared" si="2"/>
        <v>66.33</v>
      </c>
      <c r="D70" s="24">
        <v>11.100000000000001</v>
      </c>
    </row>
    <row r="71" spans="1:4" ht="14.25" x14ac:dyDescent="0.15">
      <c r="A71" s="24">
        <v>8.1999999999999993</v>
      </c>
      <c r="B71" s="24">
        <v>3.1</v>
      </c>
      <c r="C71">
        <f t="shared" si="2"/>
        <v>25.419999999999998</v>
      </c>
      <c r="D71" s="24">
        <v>12.299999999999999</v>
      </c>
    </row>
    <row r="72" spans="1:4" ht="14.25" x14ac:dyDescent="0.15">
      <c r="A72" s="24">
        <v>8.9</v>
      </c>
      <c r="B72" s="24">
        <v>6.9</v>
      </c>
      <c r="C72">
        <f t="shared" si="2"/>
        <v>61.410000000000004</v>
      </c>
      <c r="D72" s="24">
        <v>11.55</v>
      </c>
    </row>
    <row r="73" spans="1:4" ht="14.25" x14ac:dyDescent="0.15">
      <c r="A73" s="24">
        <v>7.1</v>
      </c>
      <c r="B73" s="24">
        <v>4.5</v>
      </c>
      <c r="C73">
        <f t="shared" si="2"/>
        <v>31.95</v>
      </c>
      <c r="D73" s="24">
        <v>11.100000000000001</v>
      </c>
    </row>
    <row r="74" spans="1:4" ht="14.25" x14ac:dyDescent="0.15">
      <c r="A74" s="24">
        <v>10</v>
      </c>
      <c r="B74" s="24">
        <v>4.5</v>
      </c>
      <c r="C74">
        <f t="shared" si="2"/>
        <v>45</v>
      </c>
      <c r="D74" s="24">
        <v>12</v>
      </c>
    </row>
    <row r="75" spans="1:4" ht="14.25" x14ac:dyDescent="0.15">
      <c r="A75" s="24">
        <v>9.6999999999999993</v>
      </c>
      <c r="B75" s="24">
        <v>4.7</v>
      </c>
      <c r="C75">
        <f t="shared" si="2"/>
        <v>45.589999999999996</v>
      </c>
      <c r="D75" s="24">
        <v>11.25</v>
      </c>
    </row>
    <row r="76" spans="1:4" ht="14.25" x14ac:dyDescent="0.15">
      <c r="A76" s="24">
        <v>9.1</v>
      </c>
      <c r="B76" s="24">
        <v>4.5</v>
      </c>
      <c r="C76">
        <f t="shared" si="2"/>
        <v>40.949999999999996</v>
      </c>
      <c r="D76" s="24">
        <v>12.600000000000001</v>
      </c>
    </row>
    <row r="77" spans="1:4" ht="14.25" x14ac:dyDescent="0.15">
      <c r="A77" s="24">
        <v>6.7</v>
      </c>
      <c r="B77" s="24">
        <v>4.9000000000000004</v>
      </c>
      <c r="C77">
        <f t="shared" si="2"/>
        <v>32.830000000000005</v>
      </c>
      <c r="D77" s="24">
        <v>11.399999999999999</v>
      </c>
    </row>
    <row r="78" spans="1:4" ht="14.25" x14ac:dyDescent="0.15">
      <c r="A78" s="24">
        <v>5.5</v>
      </c>
      <c r="B78" s="24">
        <v>4.9000000000000004</v>
      </c>
      <c r="C78">
        <f t="shared" si="2"/>
        <v>26.950000000000003</v>
      </c>
      <c r="D78" s="24">
        <v>12.299999999999999</v>
      </c>
    </row>
    <row r="79" spans="1:4" ht="14.25" x14ac:dyDescent="0.15">
      <c r="A79" s="24">
        <v>9.3000000000000007</v>
      </c>
      <c r="B79" s="24">
        <v>5.9</v>
      </c>
      <c r="C79">
        <f t="shared" si="2"/>
        <v>54.870000000000005</v>
      </c>
      <c r="D79" s="24">
        <v>12.149999999999999</v>
      </c>
    </row>
    <row r="80" spans="1:4" ht="14.25" x14ac:dyDescent="0.15">
      <c r="A80" s="24">
        <v>10</v>
      </c>
      <c r="B80" s="24">
        <v>4.5</v>
      </c>
      <c r="C80">
        <f t="shared" si="2"/>
        <v>45</v>
      </c>
      <c r="D80" s="24">
        <v>10.5</v>
      </c>
    </row>
    <row r="81" spans="1:4" ht="14.25" x14ac:dyDescent="0.15">
      <c r="A81" s="24">
        <v>9.1</v>
      </c>
      <c r="B81" s="24">
        <v>4.5</v>
      </c>
      <c r="C81">
        <f t="shared" si="2"/>
        <v>40.949999999999996</v>
      </c>
      <c r="D81" s="24">
        <v>9.8999999999999986</v>
      </c>
    </row>
    <row r="82" spans="1:4" ht="14.25" x14ac:dyDescent="0.15">
      <c r="A82" s="24">
        <v>7.4</v>
      </c>
      <c r="B82" s="24">
        <v>4.8</v>
      </c>
      <c r="C82">
        <f t="shared" si="2"/>
        <v>35.520000000000003</v>
      </c>
      <c r="D82" s="24">
        <v>10.649999999999999</v>
      </c>
    </row>
    <row r="83" spans="1:4" ht="14.25" x14ac:dyDescent="0.15">
      <c r="A83" s="24">
        <v>8.6</v>
      </c>
      <c r="B83" s="24">
        <v>4</v>
      </c>
      <c r="C83">
        <f t="shared" si="2"/>
        <v>34.4</v>
      </c>
      <c r="D83" s="24">
        <v>12.75</v>
      </c>
    </row>
    <row r="84" spans="1:4" ht="14.25" x14ac:dyDescent="0.15">
      <c r="A84" s="24">
        <v>6.6</v>
      </c>
      <c r="B84" s="24">
        <v>6.6</v>
      </c>
      <c r="C84">
        <f t="shared" si="2"/>
        <v>43.559999999999995</v>
      </c>
      <c r="D84" s="24">
        <v>9</v>
      </c>
    </row>
    <row r="85" spans="1:4" ht="14.25" x14ac:dyDescent="0.15">
      <c r="A85" s="24">
        <v>6.4</v>
      </c>
      <c r="B85" s="24">
        <v>5</v>
      </c>
      <c r="C85">
        <f t="shared" si="2"/>
        <v>32</v>
      </c>
      <c r="D85" s="24">
        <v>9.75</v>
      </c>
    </row>
    <row r="86" spans="1:4" ht="14.25" x14ac:dyDescent="0.15">
      <c r="A86" s="24">
        <v>8.8000000000000007</v>
      </c>
      <c r="B86" s="24">
        <v>4.8</v>
      </c>
      <c r="C86">
        <f t="shared" si="2"/>
        <v>42.24</v>
      </c>
      <c r="D86" s="24">
        <v>10.050000000000001</v>
      </c>
    </row>
    <row r="87" spans="1:4" ht="14.25" x14ac:dyDescent="0.15">
      <c r="A87" s="24">
        <v>9.1</v>
      </c>
      <c r="B87" s="24">
        <v>5.4</v>
      </c>
      <c r="C87">
        <f t="shared" si="2"/>
        <v>49.14</v>
      </c>
      <c r="D87" s="24">
        <v>12.299999999999999</v>
      </c>
    </row>
    <row r="88" spans="1:4" ht="14.25" x14ac:dyDescent="0.15">
      <c r="A88" s="24">
        <v>8.6999999999999993</v>
      </c>
      <c r="B88" s="24">
        <v>4.5999999999999996</v>
      </c>
      <c r="C88">
        <f t="shared" si="2"/>
        <v>40.019999999999996</v>
      </c>
      <c r="D88" s="24">
        <v>12</v>
      </c>
    </row>
    <row r="89" spans="1:4" ht="14.25" x14ac:dyDescent="0.15">
      <c r="A89" s="24">
        <v>9.6999999999999993</v>
      </c>
      <c r="B89" s="24">
        <v>3.3</v>
      </c>
      <c r="C89">
        <f t="shared" si="2"/>
        <v>32.01</v>
      </c>
      <c r="D89" s="24">
        <v>12.149999999999999</v>
      </c>
    </row>
    <row r="90" spans="1:4" ht="14.25" x14ac:dyDescent="0.15">
      <c r="A90" s="24">
        <v>9.1</v>
      </c>
      <c r="B90" s="24">
        <v>7.1</v>
      </c>
      <c r="C90">
        <f t="shared" si="2"/>
        <v>64.61</v>
      </c>
      <c r="D90" s="24">
        <v>11.55</v>
      </c>
    </row>
    <row r="91" spans="1:4" ht="14.25" x14ac:dyDescent="0.15">
      <c r="A91" s="24">
        <v>9.1999999999999993</v>
      </c>
      <c r="B91" s="24">
        <v>4.8</v>
      </c>
      <c r="C91">
        <f t="shared" si="2"/>
        <v>44.16</v>
      </c>
      <c r="D91" s="24">
        <v>12.299999999999999</v>
      </c>
    </row>
    <row r="92" spans="1:4" ht="14.25" x14ac:dyDescent="0.15">
      <c r="A92" s="24">
        <v>6.4</v>
      </c>
      <c r="B92" s="24">
        <v>5.7</v>
      </c>
      <c r="C92">
        <f t="shared" si="2"/>
        <v>36.480000000000004</v>
      </c>
      <c r="D92" s="24">
        <v>10.050000000000001</v>
      </c>
    </row>
    <row r="93" spans="1:4" ht="14.25" x14ac:dyDescent="0.15">
      <c r="A93" s="24">
        <v>8.1999999999999993</v>
      </c>
      <c r="B93" s="24">
        <v>5</v>
      </c>
      <c r="C93">
        <f t="shared" si="2"/>
        <v>41</v>
      </c>
      <c r="D93" s="24">
        <v>10.8</v>
      </c>
    </row>
    <row r="94" spans="1:4" ht="14.25" x14ac:dyDescent="0.15">
      <c r="A94" s="24">
        <v>8.6</v>
      </c>
      <c r="B94" s="24">
        <v>4.7</v>
      </c>
      <c r="C94">
        <f t="shared" si="2"/>
        <v>40.42</v>
      </c>
      <c r="D94" s="24">
        <v>12</v>
      </c>
    </row>
    <row r="95" spans="1:4" ht="14.25" x14ac:dyDescent="0.15">
      <c r="A95" s="24">
        <v>9.3000000000000007</v>
      </c>
      <c r="B95" s="24">
        <v>4.5</v>
      </c>
      <c r="C95">
        <f t="shared" si="2"/>
        <v>41.85</v>
      </c>
      <c r="D95" s="24">
        <v>12</v>
      </c>
    </row>
    <row r="96" spans="1:4" ht="14.25" x14ac:dyDescent="0.15">
      <c r="A96" s="24">
        <v>5.7</v>
      </c>
      <c r="B96" s="24">
        <v>5.0999999999999996</v>
      </c>
      <c r="C96">
        <f t="shared" si="2"/>
        <v>29.07</v>
      </c>
      <c r="D96" s="24">
        <v>9.3000000000000007</v>
      </c>
    </row>
    <row r="97" spans="1:4" ht="14.25" x14ac:dyDescent="0.15">
      <c r="A97" s="24">
        <v>9.1</v>
      </c>
      <c r="B97" s="24">
        <v>4.5999999999999996</v>
      </c>
      <c r="C97">
        <f t="shared" si="2"/>
        <v>41.859999999999992</v>
      </c>
      <c r="D97" s="24">
        <v>12.299999999999999</v>
      </c>
    </row>
    <row r="98" spans="1:4" ht="14.25" x14ac:dyDescent="0.15">
      <c r="A98" s="24">
        <v>9.1999999999999993</v>
      </c>
      <c r="B98" s="24">
        <v>4.8</v>
      </c>
      <c r="C98">
        <f t="shared" ref="C98:C129" si="3">A98*B98</f>
        <v>44.16</v>
      </c>
      <c r="D98" s="24">
        <v>12.899999999999999</v>
      </c>
    </row>
    <row r="99" spans="1:4" ht="14.25" x14ac:dyDescent="0.15">
      <c r="A99" s="24">
        <v>6.3</v>
      </c>
      <c r="B99" s="24">
        <v>6.6</v>
      </c>
      <c r="C99">
        <f t="shared" si="3"/>
        <v>41.58</v>
      </c>
      <c r="D99" s="24">
        <v>9.75</v>
      </c>
    </row>
    <row r="100" spans="1:4" ht="14.25" x14ac:dyDescent="0.15">
      <c r="A100" s="24">
        <v>9.9</v>
      </c>
      <c r="B100" s="24">
        <v>3.5</v>
      </c>
      <c r="C100">
        <f t="shared" si="3"/>
        <v>34.65</v>
      </c>
      <c r="D100" s="24">
        <v>12</v>
      </c>
    </row>
    <row r="101" spans="1:4" ht="14.25" x14ac:dyDescent="0.15">
      <c r="A101" s="24">
        <v>9.4</v>
      </c>
      <c r="B101" s="24">
        <v>4.5999999999999996</v>
      </c>
      <c r="C101">
        <f t="shared" si="3"/>
        <v>43.239999999999995</v>
      </c>
      <c r="D101" s="24">
        <v>13.5</v>
      </c>
    </row>
    <row r="102" spans="1:4" ht="14.25" x14ac:dyDescent="0.15">
      <c r="A102" s="24">
        <v>5.6</v>
      </c>
      <c r="B102" s="24">
        <v>5.6</v>
      </c>
      <c r="C102">
        <f t="shared" si="3"/>
        <v>31.359999999999996</v>
      </c>
      <c r="D102" s="24">
        <v>11.850000000000001</v>
      </c>
    </row>
    <row r="103" spans="1:4" ht="14.25" x14ac:dyDescent="0.15">
      <c r="A103" s="24">
        <v>5.2</v>
      </c>
      <c r="B103" s="24">
        <v>5</v>
      </c>
      <c r="C103">
        <f t="shared" si="3"/>
        <v>26</v>
      </c>
      <c r="D103" s="24">
        <v>10.649999999999999</v>
      </c>
    </row>
    <row r="104" spans="1:4" ht="14.25" x14ac:dyDescent="0.15">
      <c r="A104" s="24">
        <v>9.3000000000000007</v>
      </c>
      <c r="B104" s="24">
        <v>5.5</v>
      </c>
      <c r="C104">
        <f t="shared" si="3"/>
        <v>51.150000000000006</v>
      </c>
      <c r="D104" s="24">
        <v>13.350000000000001</v>
      </c>
    </row>
    <row r="105" spans="1:4" ht="14.25" x14ac:dyDescent="0.15">
      <c r="A105" s="24">
        <v>8.8000000000000007</v>
      </c>
      <c r="B105" s="24">
        <v>4.8</v>
      </c>
      <c r="C105">
        <f t="shared" si="3"/>
        <v>42.24</v>
      </c>
      <c r="D105" s="24">
        <v>12</v>
      </c>
    </row>
    <row r="106" spans="1:4" ht="14.25" x14ac:dyDescent="0.15">
      <c r="A106" s="24">
        <v>6</v>
      </c>
      <c r="B106" s="24">
        <v>5.3</v>
      </c>
      <c r="C106">
        <f t="shared" si="3"/>
        <v>31.799999999999997</v>
      </c>
      <c r="D106" s="24">
        <v>8.25</v>
      </c>
    </row>
    <row r="107" spans="1:4" ht="14.25" x14ac:dyDescent="0.15">
      <c r="A107" s="24">
        <v>7.6</v>
      </c>
      <c r="B107" s="24">
        <v>5</v>
      </c>
      <c r="C107">
        <f t="shared" si="3"/>
        <v>38</v>
      </c>
      <c r="D107" s="24">
        <v>11.25</v>
      </c>
    </row>
    <row r="108" spans="1:4" ht="14.25" x14ac:dyDescent="0.15">
      <c r="A108" s="24">
        <v>7.5</v>
      </c>
      <c r="B108" s="24">
        <v>4.5</v>
      </c>
      <c r="C108">
        <f t="shared" si="3"/>
        <v>33.75</v>
      </c>
      <c r="D108" s="24">
        <v>8.6999999999999993</v>
      </c>
    </row>
    <row r="109" spans="1:4" ht="14.25" x14ac:dyDescent="0.15">
      <c r="A109" s="24">
        <v>7.9</v>
      </c>
      <c r="B109" s="24">
        <v>5.8</v>
      </c>
      <c r="C109">
        <f t="shared" si="3"/>
        <v>45.82</v>
      </c>
      <c r="D109" s="24">
        <v>11.399999999999999</v>
      </c>
    </row>
    <row r="110" spans="1:4" ht="14.25" x14ac:dyDescent="0.15">
      <c r="A110" s="24">
        <v>7.6</v>
      </c>
      <c r="B110" s="24">
        <v>5</v>
      </c>
      <c r="C110">
        <f t="shared" si="3"/>
        <v>38</v>
      </c>
      <c r="D110" s="24">
        <v>11.100000000000001</v>
      </c>
    </row>
    <row r="111" spans="1:4" ht="14.25" x14ac:dyDescent="0.15">
      <c r="A111" s="24">
        <v>9.3000000000000007</v>
      </c>
      <c r="B111" s="24">
        <v>5.5</v>
      </c>
      <c r="C111">
        <f t="shared" si="3"/>
        <v>51.150000000000006</v>
      </c>
      <c r="D111" s="24">
        <v>12.600000000000001</v>
      </c>
    </row>
    <row r="112" spans="1:4" ht="14.25" x14ac:dyDescent="0.15">
      <c r="A112" s="24">
        <v>6.9</v>
      </c>
      <c r="B112" s="24">
        <v>5.4</v>
      </c>
      <c r="C112">
        <f t="shared" si="3"/>
        <v>37.260000000000005</v>
      </c>
      <c r="D112" s="24">
        <v>11.399999999999999</v>
      </c>
    </row>
    <row r="113" spans="1:4" ht="14.25" x14ac:dyDescent="0.15">
      <c r="A113" s="24">
        <v>8.6999999999999993</v>
      </c>
      <c r="B113" s="24">
        <v>3.8</v>
      </c>
      <c r="C113">
        <f t="shared" si="3"/>
        <v>33.059999999999995</v>
      </c>
      <c r="D113" s="24">
        <v>10.8</v>
      </c>
    </row>
    <row r="114" spans="1:4" ht="14.25" x14ac:dyDescent="0.15">
      <c r="A114" s="24">
        <v>7.4</v>
      </c>
      <c r="B114" s="24">
        <v>4.8</v>
      </c>
      <c r="C114">
        <f t="shared" si="3"/>
        <v>35.520000000000003</v>
      </c>
      <c r="D114" s="24">
        <v>10.8</v>
      </c>
    </row>
    <row r="115" spans="1:4" ht="14.25" x14ac:dyDescent="0.15">
      <c r="A115" s="24">
        <v>7.2</v>
      </c>
      <c r="B115" s="24">
        <v>4.7</v>
      </c>
      <c r="C115">
        <f t="shared" si="3"/>
        <v>33.840000000000003</v>
      </c>
      <c r="D115" s="24">
        <v>11.399999999999999</v>
      </c>
    </row>
    <row r="116" spans="1:4" ht="14.25" x14ac:dyDescent="0.15">
      <c r="A116" s="24">
        <v>9.6</v>
      </c>
      <c r="B116" s="24">
        <v>7.8</v>
      </c>
      <c r="C116">
        <f t="shared" si="3"/>
        <v>74.88</v>
      </c>
      <c r="D116" s="24">
        <v>14.100000000000001</v>
      </c>
    </row>
    <row r="117" spans="1:4" ht="14.25" x14ac:dyDescent="0.15">
      <c r="A117" s="24">
        <v>5.8</v>
      </c>
      <c r="B117" s="24">
        <v>5.8</v>
      </c>
      <c r="C117">
        <f t="shared" si="3"/>
        <v>33.64</v>
      </c>
      <c r="D117" s="24">
        <v>12.299999999999999</v>
      </c>
    </row>
    <row r="118" spans="1:4" ht="14.25" x14ac:dyDescent="0.15">
      <c r="A118" s="24">
        <v>6.3</v>
      </c>
      <c r="B118" s="24">
        <v>5.9</v>
      </c>
      <c r="C118">
        <f t="shared" si="3"/>
        <v>37.17</v>
      </c>
      <c r="D118" s="24">
        <v>12.149999999999999</v>
      </c>
    </row>
    <row r="119" spans="1:4" ht="14.25" x14ac:dyDescent="0.15">
      <c r="A119" s="24">
        <v>9.4</v>
      </c>
      <c r="B119" s="24">
        <v>4.7</v>
      </c>
      <c r="C119">
        <f t="shared" si="3"/>
        <v>44.180000000000007</v>
      </c>
      <c r="D119" s="24">
        <v>10.5</v>
      </c>
    </row>
    <row r="120" spans="1:4" ht="14.25" x14ac:dyDescent="0.15">
      <c r="A120" s="24">
        <v>9.3000000000000007</v>
      </c>
      <c r="B120" s="24">
        <v>5.9</v>
      </c>
      <c r="C120">
        <f t="shared" si="3"/>
        <v>54.870000000000005</v>
      </c>
      <c r="D120" s="24">
        <v>13.350000000000001</v>
      </c>
    </row>
    <row r="121" spans="1:4" ht="14.25" x14ac:dyDescent="0.15">
      <c r="A121" s="24">
        <v>6.9</v>
      </c>
      <c r="B121" s="24">
        <v>5.4</v>
      </c>
      <c r="C121">
        <f t="shared" si="3"/>
        <v>37.260000000000005</v>
      </c>
      <c r="D121" s="24">
        <v>10.8</v>
      </c>
    </row>
    <row r="122" spans="1:4" ht="14.25" x14ac:dyDescent="0.15">
      <c r="A122" s="24">
        <v>9.6</v>
      </c>
      <c r="B122" s="24">
        <v>7.8</v>
      </c>
      <c r="C122">
        <f t="shared" si="3"/>
        <v>74.88</v>
      </c>
      <c r="D122" s="24">
        <v>14.850000000000001</v>
      </c>
    </row>
    <row r="123" spans="1:4" ht="14.25" x14ac:dyDescent="0.15">
      <c r="A123" s="24">
        <v>7.1</v>
      </c>
      <c r="B123" s="24">
        <v>5.9</v>
      </c>
      <c r="C123">
        <f t="shared" si="3"/>
        <v>41.89</v>
      </c>
      <c r="D123" s="24">
        <v>11.399999999999999</v>
      </c>
    </row>
    <row r="124" spans="1:4" ht="14.25" x14ac:dyDescent="0.15">
      <c r="A124" s="24">
        <v>9.6999999999999993</v>
      </c>
      <c r="B124" s="24">
        <v>3.3</v>
      </c>
      <c r="C124">
        <f t="shared" si="3"/>
        <v>32.01</v>
      </c>
      <c r="D124" s="24">
        <v>11.25</v>
      </c>
    </row>
    <row r="125" spans="1:4" ht="14.25" x14ac:dyDescent="0.15">
      <c r="A125" s="24">
        <v>9.3000000000000007</v>
      </c>
      <c r="B125" s="24">
        <v>6.3</v>
      </c>
      <c r="C125">
        <f t="shared" si="3"/>
        <v>58.59</v>
      </c>
      <c r="D125" s="24">
        <v>14.100000000000001</v>
      </c>
    </row>
    <row r="126" spans="1:4" ht="14.25" x14ac:dyDescent="0.15">
      <c r="A126" s="24">
        <v>6.4</v>
      </c>
      <c r="B126" s="24">
        <v>4.5</v>
      </c>
      <c r="C126">
        <f t="shared" si="3"/>
        <v>28.8</v>
      </c>
      <c r="D126" s="24">
        <v>10.8</v>
      </c>
    </row>
    <row r="127" spans="1:4" ht="14.25" x14ac:dyDescent="0.15">
      <c r="A127" s="24">
        <v>6.2</v>
      </c>
      <c r="B127" s="24">
        <v>5.0999999999999996</v>
      </c>
      <c r="C127">
        <f t="shared" si="3"/>
        <v>31.619999999999997</v>
      </c>
      <c r="D127" s="24">
        <v>9.8999999999999986</v>
      </c>
    </row>
    <row r="128" spans="1:4" ht="14.25" x14ac:dyDescent="0.15">
      <c r="A128" s="24">
        <v>5.5</v>
      </c>
      <c r="B128" s="24">
        <v>8.1999999999999993</v>
      </c>
      <c r="C128">
        <f t="shared" si="3"/>
        <v>45.099999999999994</v>
      </c>
      <c r="D128" s="24">
        <v>11.399999999999999</v>
      </c>
    </row>
    <row r="129" spans="1:4" ht="14.25" x14ac:dyDescent="0.15">
      <c r="A129" s="24">
        <v>6.3</v>
      </c>
      <c r="B129" s="24">
        <v>6.6</v>
      </c>
      <c r="C129">
        <f t="shared" si="3"/>
        <v>41.58</v>
      </c>
      <c r="D129" s="24">
        <v>10.649999999999999</v>
      </c>
    </row>
    <row r="130" spans="1:4" ht="14.25" x14ac:dyDescent="0.15">
      <c r="A130" s="24">
        <v>8.3000000000000007</v>
      </c>
      <c r="B130" s="24">
        <v>5.2</v>
      </c>
      <c r="C130">
        <f t="shared" ref="C130:C161" si="4">A130*B130</f>
        <v>43.160000000000004</v>
      </c>
      <c r="D130" s="24">
        <v>11.25</v>
      </c>
    </row>
    <row r="131" spans="1:4" ht="14.25" x14ac:dyDescent="0.15">
      <c r="A131" s="24">
        <v>6.9</v>
      </c>
      <c r="B131" s="24">
        <v>4.7</v>
      </c>
      <c r="C131">
        <f t="shared" si="4"/>
        <v>32.43</v>
      </c>
      <c r="D131" s="24">
        <v>10.649999999999999</v>
      </c>
    </row>
    <row r="132" spans="1:4" ht="14.25" x14ac:dyDescent="0.15">
      <c r="A132" s="24">
        <v>8.3000000000000007</v>
      </c>
      <c r="B132" s="24">
        <v>2.5</v>
      </c>
      <c r="C132">
        <f t="shared" si="4"/>
        <v>20.75</v>
      </c>
      <c r="D132" s="24">
        <v>9.3000000000000007</v>
      </c>
    </row>
    <row r="133" spans="1:4" ht="14.25" x14ac:dyDescent="0.15">
      <c r="A133" s="24">
        <v>9</v>
      </c>
      <c r="B133" s="24">
        <v>5</v>
      </c>
      <c r="C133">
        <f t="shared" si="4"/>
        <v>45</v>
      </c>
      <c r="D133" s="24">
        <v>11.850000000000001</v>
      </c>
    </row>
    <row r="134" spans="1:4" ht="14.25" x14ac:dyDescent="0.15">
      <c r="A134" s="24">
        <v>7.9</v>
      </c>
      <c r="B134" s="24">
        <v>4.8</v>
      </c>
      <c r="C134">
        <f t="shared" si="4"/>
        <v>37.92</v>
      </c>
      <c r="D134" s="24">
        <v>12</v>
      </c>
    </row>
    <row r="135" spans="1:4" ht="14.25" x14ac:dyDescent="0.15">
      <c r="A135" s="24">
        <v>7.1</v>
      </c>
      <c r="B135" s="24">
        <v>5.9</v>
      </c>
      <c r="C135">
        <f t="shared" si="4"/>
        <v>41.89</v>
      </c>
      <c r="D135" s="24">
        <v>10.8</v>
      </c>
    </row>
    <row r="136" spans="1:4" ht="14.25" x14ac:dyDescent="0.15">
      <c r="A136" s="24">
        <v>7.8</v>
      </c>
      <c r="B136" s="24">
        <v>7.1</v>
      </c>
      <c r="C136">
        <f t="shared" si="4"/>
        <v>55.379999999999995</v>
      </c>
      <c r="D136" s="24">
        <v>11.100000000000001</v>
      </c>
    </row>
    <row r="137" spans="1:4" ht="14.25" x14ac:dyDescent="0.15">
      <c r="A137" s="24">
        <v>8.6</v>
      </c>
      <c r="B137" s="24">
        <v>4.7</v>
      </c>
      <c r="C137">
        <f t="shared" si="4"/>
        <v>40.42</v>
      </c>
      <c r="D137" s="24">
        <v>12.149999999999999</v>
      </c>
    </row>
    <row r="138" spans="1:4" ht="14.25" x14ac:dyDescent="0.15">
      <c r="A138" s="24">
        <v>7.7</v>
      </c>
      <c r="B138" s="24">
        <v>4.3</v>
      </c>
      <c r="C138">
        <f t="shared" si="4"/>
        <v>33.11</v>
      </c>
      <c r="D138" s="24">
        <v>11.55</v>
      </c>
    </row>
    <row r="139" spans="1:4" ht="14.25" x14ac:dyDescent="0.15">
      <c r="A139" s="24">
        <v>8.3000000000000007</v>
      </c>
      <c r="B139" s="24">
        <v>6.1</v>
      </c>
      <c r="C139">
        <f t="shared" si="4"/>
        <v>50.63</v>
      </c>
      <c r="D139" s="24">
        <v>11.399999999999999</v>
      </c>
    </row>
    <row r="140" spans="1:4" ht="14.25" x14ac:dyDescent="0.15">
      <c r="A140" s="24">
        <v>7.9</v>
      </c>
      <c r="B140" s="24">
        <v>5.8</v>
      </c>
      <c r="C140">
        <f t="shared" si="4"/>
        <v>45.82</v>
      </c>
      <c r="D140" s="24">
        <v>12.149999999999999</v>
      </c>
    </row>
    <row r="141" spans="1:4" ht="14.25" x14ac:dyDescent="0.15">
      <c r="A141" s="24">
        <v>6.1</v>
      </c>
      <c r="B141" s="24">
        <v>6.4</v>
      </c>
      <c r="C141">
        <f t="shared" si="4"/>
        <v>39.04</v>
      </c>
      <c r="D141" s="24">
        <v>9.8999999999999986</v>
      </c>
    </row>
    <row r="142" spans="1:4" ht="14.25" x14ac:dyDescent="0.15">
      <c r="A142" s="24">
        <v>5.6</v>
      </c>
      <c r="B142" s="24">
        <v>5.6</v>
      </c>
      <c r="C142">
        <f t="shared" si="4"/>
        <v>31.359999999999996</v>
      </c>
      <c r="D142" s="24">
        <v>11.850000000000001</v>
      </c>
    </row>
    <row r="143" spans="1:4" ht="14.25" x14ac:dyDescent="0.15">
      <c r="A143" s="24">
        <v>9.1999999999999993</v>
      </c>
      <c r="B143" s="24">
        <v>6.2</v>
      </c>
      <c r="C143">
        <f t="shared" si="4"/>
        <v>57.04</v>
      </c>
      <c r="D143" s="24">
        <v>14.25</v>
      </c>
    </row>
    <row r="144" spans="1:4" ht="14.25" x14ac:dyDescent="0.15">
      <c r="A144" s="24">
        <v>9.4</v>
      </c>
      <c r="B144" s="24">
        <v>4.9000000000000004</v>
      </c>
      <c r="C144">
        <f t="shared" si="4"/>
        <v>46.06</v>
      </c>
      <c r="D144" s="24">
        <v>11.850000000000001</v>
      </c>
    </row>
    <row r="145" spans="1:4" ht="14.25" x14ac:dyDescent="0.15">
      <c r="A145" s="24">
        <v>6.9</v>
      </c>
      <c r="B145" s="24">
        <v>4.7</v>
      </c>
      <c r="C145">
        <f t="shared" si="4"/>
        <v>32.43</v>
      </c>
      <c r="D145" s="24">
        <v>10.8</v>
      </c>
    </row>
    <row r="146" spans="1:4" ht="14.25" x14ac:dyDescent="0.15">
      <c r="A146" s="24">
        <v>9.9</v>
      </c>
      <c r="B146" s="24">
        <v>3.5</v>
      </c>
      <c r="C146">
        <f t="shared" si="4"/>
        <v>34.65</v>
      </c>
      <c r="D146" s="24">
        <v>12.75</v>
      </c>
    </row>
    <row r="147" spans="1:4" ht="14.25" x14ac:dyDescent="0.15">
      <c r="A147" s="24">
        <v>7.7</v>
      </c>
      <c r="B147" s="24">
        <v>4.3</v>
      </c>
      <c r="C147">
        <f t="shared" si="4"/>
        <v>33.11</v>
      </c>
      <c r="D147" s="24">
        <v>12.299999999999999</v>
      </c>
    </row>
    <row r="148" spans="1:4" ht="14.25" x14ac:dyDescent="0.15">
      <c r="A148" s="24">
        <v>8.6999999999999993</v>
      </c>
      <c r="B148" s="24">
        <v>2.9</v>
      </c>
      <c r="C148">
        <f t="shared" si="4"/>
        <v>25.229999999999997</v>
      </c>
      <c r="D148" s="24">
        <v>11.55</v>
      </c>
    </row>
    <row r="149" spans="1:4" ht="14.25" x14ac:dyDescent="0.15">
      <c r="A149" s="24">
        <v>8.6</v>
      </c>
      <c r="B149" s="24">
        <v>5.7</v>
      </c>
      <c r="C149">
        <f t="shared" si="4"/>
        <v>49.019999999999996</v>
      </c>
      <c r="D149" s="24">
        <v>12.149999999999999</v>
      </c>
    </row>
    <row r="150" spans="1:4" ht="14.25" x14ac:dyDescent="0.15">
      <c r="A150" s="24">
        <v>6.7</v>
      </c>
      <c r="B150" s="24">
        <v>4.5</v>
      </c>
      <c r="C150">
        <f t="shared" si="4"/>
        <v>30.150000000000002</v>
      </c>
      <c r="D150" s="24">
        <v>10.5</v>
      </c>
    </row>
    <row r="151" spans="1:4" ht="14.25" x14ac:dyDescent="0.15">
      <c r="A151" s="24">
        <v>8.6999999999999993</v>
      </c>
      <c r="B151" s="24">
        <v>4.8</v>
      </c>
      <c r="C151">
        <f t="shared" si="4"/>
        <v>41.76</v>
      </c>
      <c r="D151" s="24">
        <v>11.399999999999999</v>
      </c>
    </row>
    <row r="152" spans="1:4" ht="14.25" x14ac:dyDescent="0.15">
      <c r="A152" s="24">
        <v>9.1</v>
      </c>
      <c r="B152" s="24">
        <v>5.4</v>
      </c>
      <c r="C152">
        <f t="shared" si="4"/>
        <v>49.14</v>
      </c>
      <c r="D152" s="24">
        <v>11.850000000000001</v>
      </c>
    </row>
    <row r="153" spans="1:4" ht="14.25" x14ac:dyDescent="0.15">
      <c r="A153" s="24">
        <v>7.4</v>
      </c>
      <c r="B153" s="24">
        <v>6.9</v>
      </c>
      <c r="C153">
        <f t="shared" si="4"/>
        <v>51.06</v>
      </c>
      <c r="D153" s="24">
        <v>13.200000000000001</v>
      </c>
    </row>
    <row r="154" spans="1:4" ht="14.25" x14ac:dyDescent="0.15">
      <c r="A154" s="24">
        <v>8.3000000000000007</v>
      </c>
      <c r="B154" s="24">
        <v>5.2</v>
      </c>
      <c r="C154">
        <f t="shared" si="4"/>
        <v>43.160000000000004</v>
      </c>
      <c r="D154" s="24">
        <v>12.600000000000001</v>
      </c>
    </row>
    <row r="155" spans="1:4" ht="14.25" x14ac:dyDescent="0.15">
      <c r="A155" s="24">
        <v>6.4</v>
      </c>
      <c r="B155" s="24">
        <v>5</v>
      </c>
      <c r="C155">
        <f t="shared" si="4"/>
        <v>32</v>
      </c>
      <c r="D155" s="24">
        <v>9.75</v>
      </c>
    </row>
    <row r="156" spans="1:4" ht="14.25" x14ac:dyDescent="0.15">
      <c r="A156" s="24">
        <v>9.6</v>
      </c>
      <c r="B156" s="24">
        <v>5.5</v>
      </c>
      <c r="C156">
        <f t="shared" si="4"/>
        <v>52.8</v>
      </c>
      <c r="D156" s="24">
        <v>14.850000000000001</v>
      </c>
    </row>
    <row r="157" spans="1:4" ht="14.25" x14ac:dyDescent="0.15">
      <c r="A157" s="24">
        <v>7.4</v>
      </c>
      <c r="B157" s="24">
        <v>6.9</v>
      </c>
      <c r="C157">
        <f t="shared" si="4"/>
        <v>51.06</v>
      </c>
      <c r="D157" s="24">
        <v>13.200000000000001</v>
      </c>
    </row>
    <row r="158" spans="1:4" ht="14.25" x14ac:dyDescent="0.15">
      <c r="A158" s="24">
        <v>6.7</v>
      </c>
      <c r="B158" s="24">
        <v>4.8</v>
      </c>
      <c r="C158">
        <f t="shared" si="4"/>
        <v>32.159999999999997</v>
      </c>
      <c r="D158" s="24">
        <v>10.8</v>
      </c>
    </row>
    <row r="159" spans="1:4" ht="14.25" x14ac:dyDescent="0.15">
      <c r="A159" s="24">
        <v>9.6999999999999993</v>
      </c>
      <c r="B159" s="24">
        <v>6.1</v>
      </c>
      <c r="C159">
        <f t="shared" si="4"/>
        <v>59.169999999999995</v>
      </c>
      <c r="D159" s="24">
        <v>12.75</v>
      </c>
    </row>
    <row r="160" spans="1:4" ht="14.25" x14ac:dyDescent="0.15">
      <c r="A160" s="24">
        <v>6.7</v>
      </c>
      <c r="B160" s="24">
        <v>4.9000000000000004</v>
      </c>
      <c r="C160">
        <f t="shared" si="4"/>
        <v>32.830000000000005</v>
      </c>
      <c r="D160" s="24">
        <v>10.350000000000001</v>
      </c>
    </row>
    <row r="161" spans="1:4" ht="14.25" x14ac:dyDescent="0.15">
      <c r="A161" s="24">
        <v>7.5</v>
      </c>
      <c r="B161" s="24">
        <v>4.5</v>
      </c>
      <c r="C161">
        <f t="shared" si="4"/>
        <v>33.75</v>
      </c>
      <c r="D161" s="24">
        <v>10.8</v>
      </c>
    </row>
    <row r="162" spans="1:4" ht="14.25" x14ac:dyDescent="0.15">
      <c r="A162" s="24">
        <v>6.4</v>
      </c>
      <c r="B162" s="24">
        <v>5.7</v>
      </c>
      <c r="C162">
        <f t="shared" ref="C162:C193" si="5">A162*B162</f>
        <v>36.480000000000004</v>
      </c>
      <c r="D162" s="24">
        <v>10.050000000000001</v>
      </c>
    </row>
    <row r="163" spans="1:4" ht="14.25" x14ac:dyDescent="0.15">
      <c r="A163" s="24">
        <v>8.6999999999999993</v>
      </c>
      <c r="B163" s="24">
        <v>4.8</v>
      </c>
      <c r="C163">
        <f t="shared" si="5"/>
        <v>41.76</v>
      </c>
      <c r="D163" s="24">
        <v>10.649999999999999</v>
      </c>
    </row>
    <row r="164" spans="1:4" ht="14.25" x14ac:dyDescent="0.15">
      <c r="A164" s="24">
        <v>9.1</v>
      </c>
      <c r="B164" s="24">
        <v>7.1</v>
      </c>
      <c r="C164">
        <f t="shared" si="5"/>
        <v>64.61</v>
      </c>
      <c r="D164" s="24">
        <v>13.200000000000001</v>
      </c>
    </row>
    <row r="165" spans="1:4" ht="14.25" x14ac:dyDescent="0.15">
      <c r="A165" s="24">
        <v>8</v>
      </c>
      <c r="B165" s="24">
        <v>3</v>
      </c>
      <c r="C165">
        <f t="shared" si="5"/>
        <v>24</v>
      </c>
      <c r="D165" s="24">
        <v>10.649999999999999</v>
      </c>
    </row>
    <row r="166" spans="1:4" ht="14.25" x14ac:dyDescent="0.15">
      <c r="A166" s="24">
        <v>6.2</v>
      </c>
      <c r="B166" s="24">
        <v>5.0999999999999996</v>
      </c>
      <c r="C166">
        <f t="shared" si="5"/>
        <v>31.619999999999997</v>
      </c>
      <c r="D166" s="24">
        <v>11.55</v>
      </c>
    </row>
    <row r="167" spans="1:4" ht="14.25" x14ac:dyDescent="0.15">
      <c r="A167" s="24">
        <v>9</v>
      </c>
      <c r="B167" s="24">
        <v>5</v>
      </c>
      <c r="C167">
        <f t="shared" si="5"/>
        <v>45</v>
      </c>
      <c r="D167" s="24">
        <v>12</v>
      </c>
    </row>
    <row r="168" spans="1:4" ht="14.25" x14ac:dyDescent="0.15">
      <c r="A168" s="24">
        <v>7.7</v>
      </c>
      <c r="B168" s="24">
        <v>7</v>
      </c>
      <c r="C168">
        <f t="shared" si="5"/>
        <v>53.9</v>
      </c>
      <c r="D168" s="24">
        <v>11.399999999999999</v>
      </c>
    </row>
    <row r="169" spans="1:4" ht="14.25" x14ac:dyDescent="0.15">
      <c r="A169" s="24">
        <v>6.5</v>
      </c>
      <c r="B169" s="24">
        <v>6</v>
      </c>
      <c r="C169">
        <f t="shared" si="5"/>
        <v>39</v>
      </c>
      <c r="D169" s="24">
        <v>11.850000000000001</v>
      </c>
    </row>
    <row r="170" spans="1:4" ht="14.25" x14ac:dyDescent="0.15">
      <c r="A170" s="24">
        <v>7.1</v>
      </c>
      <c r="B170" s="24">
        <v>4.5</v>
      </c>
      <c r="C170">
        <f t="shared" si="5"/>
        <v>31.95</v>
      </c>
      <c r="D170" s="24">
        <v>9.75</v>
      </c>
    </row>
    <row r="171" spans="1:4" ht="14.25" x14ac:dyDescent="0.15">
      <c r="A171" s="24">
        <v>6.7</v>
      </c>
      <c r="B171" s="24">
        <v>4.5</v>
      </c>
      <c r="C171">
        <f t="shared" si="5"/>
        <v>30.150000000000002</v>
      </c>
      <c r="D171" s="24">
        <v>10.649999999999999</v>
      </c>
    </row>
    <row r="172" spans="1:4" ht="14.25" x14ac:dyDescent="0.15">
      <c r="A172" s="24">
        <v>6.4</v>
      </c>
      <c r="B172" s="24">
        <v>5.3</v>
      </c>
      <c r="C172">
        <f t="shared" si="5"/>
        <v>33.92</v>
      </c>
      <c r="D172" s="24">
        <v>12</v>
      </c>
    </row>
    <row r="173" spans="1:4" ht="14.25" x14ac:dyDescent="0.15">
      <c r="A173" s="24">
        <v>8.1999999999999993</v>
      </c>
      <c r="B173" s="24">
        <v>5</v>
      </c>
      <c r="C173">
        <f t="shared" si="5"/>
        <v>41</v>
      </c>
      <c r="D173" s="24">
        <v>11.399999999999999</v>
      </c>
    </row>
    <row r="174" spans="1:4" ht="14.25" x14ac:dyDescent="0.15">
      <c r="A174" s="24">
        <v>5.9</v>
      </c>
      <c r="B174" s="24">
        <v>5.5</v>
      </c>
      <c r="C174">
        <f t="shared" si="5"/>
        <v>32.450000000000003</v>
      </c>
      <c r="D174" s="24">
        <v>11.55</v>
      </c>
    </row>
    <row r="175" spans="1:4" ht="14.25" x14ac:dyDescent="0.15">
      <c r="A175" s="24">
        <v>5.9</v>
      </c>
      <c r="B175" s="24">
        <v>6.2</v>
      </c>
      <c r="C175">
        <f t="shared" si="5"/>
        <v>36.580000000000005</v>
      </c>
      <c r="D175" s="24">
        <v>12.899999999999999</v>
      </c>
    </row>
    <row r="176" spans="1:4" ht="14.25" x14ac:dyDescent="0.15">
      <c r="A176" s="24">
        <v>6.4</v>
      </c>
      <c r="B176" s="24">
        <v>4.5</v>
      </c>
      <c r="C176">
        <f t="shared" si="5"/>
        <v>28.8</v>
      </c>
      <c r="D176" s="24">
        <v>9</v>
      </c>
    </row>
    <row r="177" spans="1:4" ht="14.25" x14ac:dyDescent="0.15">
      <c r="A177" s="24">
        <v>6.7</v>
      </c>
      <c r="B177" s="24">
        <v>6.8</v>
      </c>
      <c r="C177">
        <f t="shared" si="5"/>
        <v>45.56</v>
      </c>
      <c r="D177" s="24">
        <v>11.100000000000001</v>
      </c>
    </row>
    <row r="178" spans="1:4" ht="14.25" x14ac:dyDescent="0.15">
      <c r="A178" s="24">
        <v>5</v>
      </c>
      <c r="B178" s="24">
        <v>4.9000000000000004</v>
      </c>
      <c r="C178">
        <f t="shared" si="5"/>
        <v>24.5</v>
      </c>
      <c r="D178" s="24">
        <v>9</v>
      </c>
    </row>
    <row r="179" spans="1:4" ht="14.25" x14ac:dyDescent="0.15">
      <c r="A179" s="24">
        <v>9.6</v>
      </c>
      <c r="B179" s="24">
        <v>7.8</v>
      </c>
      <c r="C179">
        <f t="shared" si="5"/>
        <v>74.88</v>
      </c>
      <c r="D179" s="24">
        <v>12.299999999999999</v>
      </c>
    </row>
    <row r="180" spans="1:4" ht="14.25" x14ac:dyDescent="0.15">
      <c r="A180" s="24">
        <v>8</v>
      </c>
      <c r="B180" s="24">
        <v>4.7</v>
      </c>
      <c r="C180">
        <f t="shared" si="5"/>
        <v>37.6</v>
      </c>
      <c r="D180" s="24">
        <v>12.149999999999999</v>
      </c>
    </row>
    <row r="181" spans="1:4" ht="14.25" x14ac:dyDescent="0.15">
      <c r="A181" s="24">
        <v>9.4</v>
      </c>
      <c r="B181" s="24">
        <v>4.5999999999999996</v>
      </c>
      <c r="C181">
        <f t="shared" si="5"/>
        <v>43.239999999999995</v>
      </c>
      <c r="D181" s="24">
        <v>12.299999999999999</v>
      </c>
    </row>
    <row r="182" spans="1:4" ht="14.25" x14ac:dyDescent="0.15">
      <c r="A182" s="24">
        <v>8.6999999999999993</v>
      </c>
      <c r="B182" s="24">
        <v>4.5999999999999996</v>
      </c>
      <c r="C182">
        <f t="shared" si="5"/>
        <v>40.019999999999996</v>
      </c>
      <c r="D182" s="24">
        <v>12.600000000000001</v>
      </c>
    </row>
    <row r="183" spans="1:4" ht="14.25" x14ac:dyDescent="0.15">
      <c r="A183" s="24">
        <v>6.3</v>
      </c>
      <c r="B183" s="24">
        <v>5.9</v>
      </c>
      <c r="C183">
        <f t="shared" si="5"/>
        <v>37.17</v>
      </c>
      <c r="D183" s="24">
        <v>11.399999999999999</v>
      </c>
    </row>
    <row r="184" spans="1:4" ht="14.25" x14ac:dyDescent="0.15">
      <c r="A184" s="24">
        <v>8.1</v>
      </c>
      <c r="B184" s="24">
        <v>3.8</v>
      </c>
      <c r="C184">
        <f t="shared" si="5"/>
        <v>30.779999999999998</v>
      </c>
      <c r="D184" s="24">
        <v>10.649999999999999</v>
      </c>
    </row>
    <row r="185" spans="1:4" ht="14.25" x14ac:dyDescent="0.15">
      <c r="A185" s="24">
        <v>9.9</v>
      </c>
      <c r="B185" s="24">
        <v>4.5</v>
      </c>
      <c r="C185">
        <f t="shared" si="5"/>
        <v>44.550000000000004</v>
      </c>
      <c r="D185" s="24">
        <v>13.200000000000001</v>
      </c>
    </row>
    <row r="186" spans="1:4" ht="14.25" x14ac:dyDescent="0.15">
      <c r="A186" s="24">
        <v>7.8</v>
      </c>
      <c r="B186" s="24">
        <v>7.1</v>
      </c>
      <c r="C186">
        <f t="shared" si="5"/>
        <v>55.379999999999995</v>
      </c>
      <c r="D186" s="24">
        <v>11.25</v>
      </c>
    </row>
    <row r="187" spans="1:4" ht="14.25" x14ac:dyDescent="0.15">
      <c r="A187" s="24">
        <v>9.9</v>
      </c>
      <c r="B187" s="24">
        <v>4.8</v>
      </c>
      <c r="C187">
        <f t="shared" si="5"/>
        <v>47.52</v>
      </c>
      <c r="D187" s="24">
        <v>13.200000000000001</v>
      </c>
    </row>
    <row r="188" spans="1:4" ht="14.25" x14ac:dyDescent="0.15">
      <c r="A188" s="24">
        <v>6.6</v>
      </c>
      <c r="B188" s="24">
        <v>6.6</v>
      </c>
      <c r="C188">
        <f t="shared" si="5"/>
        <v>43.559999999999995</v>
      </c>
      <c r="D188" s="24">
        <v>10.649999999999999</v>
      </c>
    </row>
    <row r="189" spans="1:4" ht="14.25" x14ac:dyDescent="0.15">
      <c r="A189" s="24">
        <v>9.3000000000000007</v>
      </c>
      <c r="B189" s="24">
        <v>6.3</v>
      </c>
      <c r="C189">
        <f t="shared" si="5"/>
        <v>58.59</v>
      </c>
      <c r="D189" s="24">
        <v>11.399999999999999</v>
      </c>
    </row>
    <row r="190" spans="1:4" ht="14.25" x14ac:dyDescent="0.15">
      <c r="A190" s="24">
        <v>8.6999999999999993</v>
      </c>
      <c r="B190" s="24">
        <v>2.9</v>
      </c>
      <c r="C190">
        <f t="shared" si="5"/>
        <v>25.229999999999997</v>
      </c>
      <c r="D190" s="24">
        <v>10.649999999999999</v>
      </c>
    </row>
    <row r="191" spans="1:4" ht="14.25" x14ac:dyDescent="0.15">
      <c r="A191" s="24">
        <v>9.6999999999999993</v>
      </c>
      <c r="B191" s="24">
        <v>6.1</v>
      </c>
      <c r="C191">
        <f t="shared" si="5"/>
        <v>59.169999999999995</v>
      </c>
      <c r="D191" s="24">
        <v>12</v>
      </c>
    </row>
    <row r="192" spans="1:4" ht="14.25" x14ac:dyDescent="0.15">
      <c r="A192" s="24">
        <v>6.5</v>
      </c>
      <c r="B192" s="24">
        <v>3.7</v>
      </c>
      <c r="C192">
        <f t="shared" si="5"/>
        <v>24.05</v>
      </c>
      <c r="D192" s="24">
        <v>9.1499999999999986</v>
      </c>
    </row>
    <row r="193" spans="1:4" ht="14.25" x14ac:dyDescent="0.15">
      <c r="A193" s="24">
        <v>9.1999999999999993</v>
      </c>
      <c r="B193" s="24">
        <v>6.2</v>
      </c>
      <c r="C193">
        <f t="shared" si="5"/>
        <v>57.04</v>
      </c>
      <c r="D193" s="24">
        <v>10.649999999999999</v>
      </c>
    </row>
    <row r="194" spans="1:4" ht="14.25" x14ac:dyDescent="0.15">
      <c r="A194" s="24">
        <v>9.4</v>
      </c>
      <c r="B194" s="24">
        <v>4.9000000000000004</v>
      </c>
      <c r="C194">
        <f t="shared" ref="C194:C201" si="6">A194*B194</f>
        <v>46.06</v>
      </c>
      <c r="D194" s="24">
        <v>12</v>
      </c>
    </row>
    <row r="195" spans="1:4" ht="14.25" x14ac:dyDescent="0.15">
      <c r="A195" s="24">
        <v>6.7</v>
      </c>
      <c r="B195" s="24">
        <v>4.8</v>
      </c>
      <c r="C195">
        <f t="shared" si="6"/>
        <v>32.159999999999997</v>
      </c>
      <c r="D195" s="24">
        <v>10.8</v>
      </c>
    </row>
    <row r="196" spans="1:4" ht="14.25" x14ac:dyDescent="0.15">
      <c r="A196" s="24">
        <v>8.4</v>
      </c>
      <c r="B196" s="24">
        <v>5.9</v>
      </c>
      <c r="C196">
        <f t="shared" si="6"/>
        <v>49.56</v>
      </c>
      <c r="D196" s="24">
        <v>11.850000000000001</v>
      </c>
    </row>
    <row r="197" spans="1:4" ht="14.25" x14ac:dyDescent="0.15">
      <c r="A197" s="24">
        <v>9.9</v>
      </c>
      <c r="B197" s="24">
        <v>6.7</v>
      </c>
      <c r="C197">
        <f t="shared" si="6"/>
        <v>66.33</v>
      </c>
      <c r="D197" s="24">
        <v>12.75</v>
      </c>
    </row>
    <row r="198" spans="1:4" ht="14.25" x14ac:dyDescent="0.15">
      <c r="A198" s="24">
        <v>8.4</v>
      </c>
      <c r="B198" s="24">
        <v>5.9</v>
      </c>
      <c r="C198">
        <f t="shared" si="6"/>
        <v>49.56</v>
      </c>
      <c r="D198" s="24">
        <v>13.200000000000001</v>
      </c>
    </row>
    <row r="199" spans="1:4" ht="14.25" x14ac:dyDescent="0.15">
      <c r="A199" s="24">
        <v>8</v>
      </c>
      <c r="B199" s="24">
        <v>3</v>
      </c>
      <c r="C199">
        <f t="shared" si="6"/>
        <v>24</v>
      </c>
      <c r="D199" s="24">
        <v>9.75</v>
      </c>
    </row>
    <row r="200" spans="1:4" ht="14.25" x14ac:dyDescent="0.15">
      <c r="A200" s="24">
        <v>9.9</v>
      </c>
      <c r="B200" s="24">
        <v>4.5</v>
      </c>
      <c r="C200">
        <f t="shared" si="6"/>
        <v>44.550000000000004</v>
      </c>
      <c r="D200" s="24">
        <v>11.850000000000001</v>
      </c>
    </row>
    <row r="201" spans="1:4" ht="14.25" x14ac:dyDescent="0.15">
      <c r="A201" s="24">
        <v>5.7</v>
      </c>
      <c r="B201" s="24">
        <v>6</v>
      </c>
      <c r="C201">
        <f t="shared" si="6"/>
        <v>34.200000000000003</v>
      </c>
      <c r="D201" s="24">
        <v>13.5</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5E8CD7-A311-0947-B7A4-ADD90068186A}">
  <sheetPr>
    <tabColor rgb="FFFFFF00"/>
  </sheetPr>
  <dimension ref="A1:D37"/>
  <sheetViews>
    <sheetView zoomScale="90" workbookViewId="0">
      <selection activeCell="F35" sqref="F35"/>
    </sheetView>
  </sheetViews>
  <sheetFormatPr defaultColWidth="8.76171875" defaultRowHeight="12.75" x14ac:dyDescent="0.15"/>
  <cols>
    <col min="1" max="1" width="38.296875" bestFit="1" customWidth="1"/>
    <col min="2" max="2" width="14.15625" customWidth="1"/>
    <col min="6" max="6" width="13.6171875" customWidth="1"/>
    <col min="7" max="8" width="15.1015625" customWidth="1"/>
    <col min="257" max="257" width="38.296875" bestFit="1" customWidth="1"/>
    <col min="262" max="262" width="13.6171875" customWidth="1"/>
    <col min="263" max="264" width="15.1015625" customWidth="1"/>
    <col min="513" max="513" width="38.296875" bestFit="1" customWidth="1"/>
    <col min="518" max="518" width="13.6171875" customWidth="1"/>
    <col min="519" max="520" width="15.1015625" customWidth="1"/>
    <col min="769" max="769" width="38.296875" bestFit="1" customWidth="1"/>
    <col min="774" max="774" width="13.6171875" customWidth="1"/>
    <col min="775" max="776" width="15.1015625" customWidth="1"/>
    <col min="1025" max="1025" width="38.296875" bestFit="1" customWidth="1"/>
    <col min="1030" max="1030" width="13.6171875" customWidth="1"/>
    <col min="1031" max="1032" width="15.1015625" customWidth="1"/>
    <col min="1281" max="1281" width="38.296875" bestFit="1" customWidth="1"/>
    <col min="1286" max="1286" width="13.6171875" customWidth="1"/>
    <col min="1287" max="1288" width="15.1015625" customWidth="1"/>
    <col min="1537" max="1537" width="38.296875" bestFit="1" customWidth="1"/>
    <col min="1542" max="1542" width="13.6171875" customWidth="1"/>
    <col min="1543" max="1544" width="15.1015625" customWidth="1"/>
    <col min="1793" max="1793" width="38.296875" bestFit="1" customWidth="1"/>
    <col min="1798" max="1798" width="13.6171875" customWidth="1"/>
    <col min="1799" max="1800" width="15.1015625" customWidth="1"/>
    <col min="2049" max="2049" width="38.296875" bestFit="1" customWidth="1"/>
    <col min="2054" max="2054" width="13.6171875" customWidth="1"/>
    <col min="2055" max="2056" width="15.1015625" customWidth="1"/>
    <col min="2305" max="2305" width="38.296875" bestFit="1" customWidth="1"/>
    <col min="2310" max="2310" width="13.6171875" customWidth="1"/>
    <col min="2311" max="2312" width="15.1015625" customWidth="1"/>
    <col min="2561" max="2561" width="38.296875" bestFit="1" customWidth="1"/>
    <col min="2566" max="2566" width="13.6171875" customWidth="1"/>
    <col min="2567" max="2568" width="15.1015625" customWidth="1"/>
    <col min="2817" max="2817" width="38.296875" bestFit="1" customWidth="1"/>
    <col min="2822" max="2822" width="13.6171875" customWidth="1"/>
    <col min="2823" max="2824" width="15.1015625" customWidth="1"/>
    <col min="3073" max="3073" width="38.296875" bestFit="1" customWidth="1"/>
    <col min="3078" max="3078" width="13.6171875" customWidth="1"/>
    <col min="3079" max="3080" width="15.1015625" customWidth="1"/>
    <col min="3329" max="3329" width="38.296875" bestFit="1" customWidth="1"/>
    <col min="3334" max="3334" width="13.6171875" customWidth="1"/>
    <col min="3335" max="3336" width="15.1015625" customWidth="1"/>
    <col min="3585" max="3585" width="38.296875" bestFit="1" customWidth="1"/>
    <col min="3590" max="3590" width="13.6171875" customWidth="1"/>
    <col min="3591" max="3592" width="15.1015625" customWidth="1"/>
    <col min="3841" max="3841" width="38.296875" bestFit="1" customWidth="1"/>
    <col min="3846" max="3846" width="13.6171875" customWidth="1"/>
    <col min="3847" max="3848" width="15.1015625" customWidth="1"/>
    <col min="4097" max="4097" width="38.296875" bestFit="1" customWidth="1"/>
    <col min="4102" max="4102" width="13.6171875" customWidth="1"/>
    <col min="4103" max="4104" width="15.1015625" customWidth="1"/>
    <col min="4353" max="4353" width="38.296875" bestFit="1" customWidth="1"/>
    <col min="4358" max="4358" width="13.6171875" customWidth="1"/>
    <col min="4359" max="4360" width="15.1015625" customWidth="1"/>
    <col min="4609" max="4609" width="38.296875" bestFit="1" customWidth="1"/>
    <col min="4614" max="4614" width="13.6171875" customWidth="1"/>
    <col min="4615" max="4616" width="15.1015625" customWidth="1"/>
    <col min="4865" max="4865" width="38.296875" bestFit="1" customWidth="1"/>
    <col min="4870" max="4870" width="13.6171875" customWidth="1"/>
    <col min="4871" max="4872" width="15.1015625" customWidth="1"/>
    <col min="5121" max="5121" width="38.296875" bestFit="1" customWidth="1"/>
    <col min="5126" max="5126" width="13.6171875" customWidth="1"/>
    <col min="5127" max="5128" width="15.1015625" customWidth="1"/>
    <col min="5377" max="5377" width="38.296875" bestFit="1" customWidth="1"/>
    <col min="5382" max="5382" width="13.6171875" customWidth="1"/>
    <col min="5383" max="5384" width="15.1015625" customWidth="1"/>
    <col min="5633" max="5633" width="38.296875" bestFit="1" customWidth="1"/>
    <col min="5638" max="5638" width="13.6171875" customWidth="1"/>
    <col min="5639" max="5640" width="15.1015625" customWidth="1"/>
    <col min="5889" max="5889" width="38.296875" bestFit="1" customWidth="1"/>
    <col min="5894" max="5894" width="13.6171875" customWidth="1"/>
    <col min="5895" max="5896" width="15.1015625" customWidth="1"/>
    <col min="6145" max="6145" width="38.296875" bestFit="1" customWidth="1"/>
    <col min="6150" max="6150" width="13.6171875" customWidth="1"/>
    <col min="6151" max="6152" width="15.1015625" customWidth="1"/>
    <col min="6401" max="6401" width="38.296875" bestFit="1" customWidth="1"/>
    <col min="6406" max="6406" width="13.6171875" customWidth="1"/>
    <col min="6407" max="6408" width="15.1015625" customWidth="1"/>
    <col min="6657" max="6657" width="38.296875" bestFit="1" customWidth="1"/>
    <col min="6662" max="6662" width="13.6171875" customWidth="1"/>
    <col min="6663" max="6664" width="15.1015625" customWidth="1"/>
    <col min="6913" max="6913" width="38.296875" bestFit="1" customWidth="1"/>
    <col min="6918" max="6918" width="13.6171875" customWidth="1"/>
    <col min="6919" max="6920" width="15.1015625" customWidth="1"/>
    <col min="7169" max="7169" width="38.296875" bestFit="1" customWidth="1"/>
    <col min="7174" max="7174" width="13.6171875" customWidth="1"/>
    <col min="7175" max="7176" width="15.1015625" customWidth="1"/>
    <col min="7425" max="7425" width="38.296875" bestFit="1" customWidth="1"/>
    <col min="7430" max="7430" width="13.6171875" customWidth="1"/>
    <col min="7431" max="7432" width="15.1015625" customWidth="1"/>
    <col min="7681" max="7681" width="38.296875" bestFit="1" customWidth="1"/>
    <col min="7686" max="7686" width="13.6171875" customWidth="1"/>
    <col min="7687" max="7688" width="15.1015625" customWidth="1"/>
    <col min="7937" max="7937" width="38.296875" bestFit="1" customWidth="1"/>
    <col min="7942" max="7942" width="13.6171875" customWidth="1"/>
    <col min="7943" max="7944" width="15.1015625" customWidth="1"/>
    <col min="8193" max="8193" width="38.296875" bestFit="1" customWidth="1"/>
    <col min="8198" max="8198" width="13.6171875" customWidth="1"/>
    <col min="8199" max="8200" width="15.1015625" customWidth="1"/>
    <col min="8449" max="8449" width="38.296875" bestFit="1" customWidth="1"/>
    <col min="8454" max="8454" width="13.6171875" customWidth="1"/>
    <col min="8455" max="8456" width="15.1015625" customWidth="1"/>
    <col min="8705" max="8705" width="38.296875" bestFit="1" customWidth="1"/>
    <col min="8710" max="8710" width="13.6171875" customWidth="1"/>
    <col min="8711" max="8712" width="15.1015625" customWidth="1"/>
    <col min="8961" max="8961" width="38.296875" bestFit="1" customWidth="1"/>
    <col min="8966" max="8966" width="13.6171875" customWidth="1"/>
    <col min="8967" max="8968" width="15.1015625" customWidth="1"/>
    <col min="9217" max="9217" width="38.296875" bestFit="1" customWidth="1"/>
    <col min="9222" max="9222" width="13.6171875" customWidth="1"/>
    <col min="9223" max="9224" width="15.1015625" customWidth="1"/>
    <col min="9473" max="9473" width="38.296875" bestFit="1" customWidth="1"/>
    <col min="9478" max="9478" width="13.6171875" customWidth="1"/>
    <col min="9479" max="9480" width="15.1015625" customWidth="1"/>
    <col min="9729" max="9729" width="38.296875" bestFit="1" customWidth="1"/>
    <col min="9734" max="9734" width="13.6171875" customWidth="1"/>
    <col min="9735" max="9736" width="15.1015625" customWidth="1"/>
    <col min="9985" max="9985" width="38.296875" bestFit="1" customWidth="1"/>
    <col min="9990" max="9990" width="13.6171875" customWidth="1"/>
    <col min="9991" max="9992" width="15.1015625" customWidth="1"/>
    <col min="10241" max="10241" width="38.296875" bestFit="1" customWidth="1"/>
    <col min="10246" max="10246" width="13.6171875" customWidth="1"/>
    <col min="10247" max="10248" width="15.1015625" customWidth="1"/>
    <col min="10497" max="10497" width="38.296875" bestFit="1" customWidth="1"/>
    <col min="10502" max="10502" width="13.6171875" customWidth="1"/>
    <col min="10503" max="10504" width="15.1015625" customWidth="1"/>
    <col min="10753" max="10753" width="38.296875" bestFit="1" customWidth="1"/>
    <col min="10758" max="10758" width="13.6171875" customWidth="1"/>
    <col min="10759" max="10760" width="15.1015625" customWidth="1"/>
    <col min="11009" max="11009" width="38.296875" bestFit="1" customWidth="1"/>
    <col min="11014" max="11014" width="13.6171875" customWidth="1"/>
    <col min="11015" max="11016" width="15.1015625" customWidth="1"/>
    <col min="11265" max="11265" width="38.296875" bestFit="1" customWidth="1"/>
    <col min="11270" max="11270" width="13.6171875" customWidth="1"/>
    <col min="11271" max="11272" width="15.1015625" customWidth="1"/>
    <col min="11521" max="11521" width="38.296875" bestFit="1" customWidth="1"/>
    <col min="11526" max="11526" width="13.6171875" customWidth="1"/>
    <col min="11527" max="11528" width="15.1015625" customWidth="1"/>
    <col min="11777" max="11777" width="38.296875" bestFit="1" customWidth="1"/>
    <col min="11782" max="11782" width="13.6171875" customWidth="1"/>
    <col min="11783" max="11784" width="15.1015625" customWidth="1"/>
    <col min="12033" max="12033" width="38.296875" bestFit="1" customWidth="1"/>
    <col min="12038" max="12038" width="13.6171875" customWidth="1"/>
    <col min="12039" max="12040" width="15.1015625" customWidth="1"/>
    <col min="12289" max="12289" width="38.296875" bestFit="1" customWidth="1"/>
    <col min="12294" max="12294" width="13.6171875" customWidth="1"/>
    <col min="12295" max="12296" width="15.1015625" customWidth="1"/>
    <col min="12545" max="12545" width="38.296875" bestFit="1" customWidth="1"/>
    <col min="12550" max="12550" width="13.6171875" customWidth="1"/>
    <col min="12551" max="12552" width="15.1015625" customWidth="1"/>
    <col min="12801" max="12801" width="38.296875" bestFit="1" customWidth="1"/>
    <col min="12806" max="12806" width="13.6171875" customWidth="1"/>
    <col min="12807" max="12808" width="15.1015625" customWidth="1"/>
    <col min="13057" max="13057" width="38.296875" bestFit="1" customWidth="1"/>
    <col min="13062" max="13062" width="13.6171875" customWidth="1"/>
    <col min="13063" max="13064" width="15.1015625" customWidth="1"/>
    <col min="13313" max="13313" width="38.296875" bestFit="1" customWidth="1"/>
    <col min="13318" max="13318" width="13.6171875" customWidth="1"/>
    <col min="13319" max="13320" width="15.1015625" customWidth="1"/>
    <col min="13569" max="13569" width="38.296875" bestFit="1" customWidth="1"/>
    <col min="13574" max="13574" width="13.6171875" customWidth="1"/>
    <col min="13575" max="13576" width="15.1015625" customWidth="1"/>
    <col min="13825" max="13825" width="38.296875" bestFit="1" customWidth="1"/>
    <col min="13830" max="13830" width="13.6171875" customWidth="1"/>
    <col min="13831" max="13832" width="15.1015625" customWidth="1"/>
    <col min="14081" max="14081" width="38.296875" bestFit="1" customWidth="1"/>
    <col min="14086" max="14086" width="13.6171875" customWidth="1"/>
    <col min="14087" max="14088" width="15.1015625" customWidth="1"/>
    <col min="14337" max="14337" width="38.296875" bestFit="1" customWidth="1"/>
    <col min="14342" max="14342" width="13.6171875" customWidth="1"/>
    <col min="14343" max="14344" width="15.1015625" customWidth="1"/>
    <col min="14593" max="14593" width="38.296875" bestFit="1" customWidth="1"/>
    <col min="14598" max="14598" width="13.6171875" customWidth="1"/>
    <col min="14599" max="14600" width="15.1015625" customWidth="1"/>
    <col min="14849" max="14849" width="38.296875" bestFit="1" customWidth="1"/>
    <col min="14854" max="14854" width="13.6171875" customWidth="1"/>
    <col min="14855" max="14856" width="15.1015625" customWidth="1"/>
    <col min="15105" max="15105" width="38.296875" bestFit="1" customWidth="1"/>
    <col min="15110" max="15110" width="13.6171875" customWidth="1"/>
    <col min="15111" max="15112" width="15.1015625" customWidth="1"/>
    <col min="15361" max="15361" width="38.296875" bestFit="1" customWidth="1"/>
    <col min="15366" max="15366" width="13.6171875" customWidth="1"/>
    <col min="15367" max="15368" width="15.1015625" customWidth="1"/>
    <col min="15617" max="15617" width="38.296875" bestFit="1" customWidth="1"/>
    <col min="15622" max="15622" width="13.6171875" customWidth="1"/>
    <col min="15623" max="15624" width="15.1015625" customWidth="1"/>
    <col min="15873" max="15873" width="38.296875" bestFit="1" customWidth="1"/>
    <col min="15878" max="15878" width="13.6171875" customWidth="1"/>
    <col min="15879" max="15880" width="15.1015625" customWidth="1"/>
    <col min="16129" max="16129" width="38.296875" bestFit="1" customWidth="1"/>
    <col min="16134" max="16134" width="13.6171875" customWidth="1"/>
    <col min="16135" max="16136" width="15.1015625" customWidth="1"/>
  </cols>
  <sheetData>
    <row r="1" spans="1:2" x14ac:dyDescent="0.15">
      <c r="A1" s="1" t="s">
        <v>26</v>
      </c>
    </row>
    <row r="3" spans="1:2" ht="24" x14ac:dyDescent="0.15">
      <c r="A3" s="2" t="s">
        <v>27</v>
      </c>
    </row>
    <row r="5" spans="1:2" x14ac:dyDescent="0.15">
      <c r="A5" s="3" t="s">
        <v>28</v>
      </c>
    </row>
    <row r="6" spans="1:2" x14ac:dyDescent="0.15">
      <c r="A6" s="4" t="s">
        <v>29</v>
      </c>
      <c r="B6" s="5" t="s">
        <v>54</v>
      </c>
    </row>
    <row r="7" spans="1:2" x14ac:dyDescent="0.15">
      <c r="A7" s="4" t="s">
        <v>31</v>
      </c>
      <c r="B7" s="5" t="s">
        <v>60</v>
      </c>
    </row>
    <row r="8" spans="1:2" x14ac:dyDescent="0.15">
      <c r="A8" s="6"/>
      <c r="B8" s="7"/>
    </row>
    <row r="9" spans="1:2" x14ac:dyDescent="0.15">
      <c r="A9" s="3" t="s">
        <v>33</v>
      </c>
      <c r="B9" s="7"/>
    </row>
    <row r="10" spans="1:2" x14ac:dyDescent="0.15">
      <c r="A10" s="4" t="s">
        <v>34</v>
      </c>
      <c r="B10" s="8">
        <v>1.04</v>
      </c>
    </row>
    <row r="11" spans="1:2" x14ac:dyDescent="0.15">
      <c r="A11" s="4" t="s">
        <v>35</v>
      </c>
      <c r="B11" s="8">
        <v>1.3</v>
      </c>
    </row>
    <row r="12" spans="1:2" x14ac:dyDescent="0.15">
      <c r="A12" s="4" t="s">
        <v>36</v>
      </c>
      <c r="B12" s="8">
        <v>-0.1</v>
      </c>
    </row>
    <row r="13" spans="1:2" x14ac:dyDescent="0.15">
      <c r="A13" s="6"/>
      <c r="B13" s="7"/>
    </row>
    <row r="14" spans="1:2" x14ac:dyDescent="0.15">
      <c r="A14" s="4" t="s">
        <v>37</v>
      </c>
      <c r="B14" s="8">
        <v>0.75</v>
      </c>
    </row>
    <row r="16" spans="1:2" x14ac:dyDescent="0.15">
      <c r="A16" s="3" t="s">
        <v>38</v>
      </c>
    </row>
    <row r="17" spans="1:4" x14ac:dyDescent="0.15">
      <c r="A17" s="4" t="s">
        <v>39</v>
      </c>
      <c r="B17" s="8">
        <f>AVERAGE('Task 2.1'!A2:A201)</f>
        <v>7.8940000000000081</v>
      </c>
    </row>
    <row r="18" spans="1:4" x14ac:dyDescent="0.15">
      <c r="A18" s="4" t="s">
        <v>40</v>
      </c>
      <c r="B18" s="8">
        <f>_xlfn.STDEV.S('Task 2.1'!A2:A201)</f>
        <v>1.383013968906607</v>
      </c>
    </row>
    <row r="19" spans="1:4" x14ac:dyDescent="0.15">
      <c r="A19" s="4" t="s">
        <v>41</v>
      </c>
      <c r="B19" s="8">
        <f>AVERAGE('Task 2.1'!B2:B201)</f>
        <v>5.2479999999999984</v>
      </c>
    </row>
    <row r="20" spans="1:4" x14ac:dyDescent="0.15">
      <c r="A20" s="4" t="s">
        <v>42</v>
      </c>
      <c r="B20" s="8">
        <f>_xlfn.STDEV.S('Task 2.1'!B2:B201)</f>
        <v>1.1285673757503605</v>
      </c>
    </row>
    <row r="29" spans="1:4" s="10" customFormat="1" x14ac:dyDescent="0.15">
      <c r="A29" s="9" t="s">
        <v>43</v>
      </c>
    </row>
    <row r="30" spans="1:4" x14ac:dyDescent="0.15">
      <c r="B30" s="41"/>
      <c r="C30" s="41" t="str">
        <f>CONCATENATE("Low ", B6)</f>
        <v>Low Quality</v>
      </c>
      <c r="D30" s="41" t="str">
        <f>CONCATENATE("High ", B6)</f>
        <v>High Quality</v>
      </c>
    </row>
    <row r="31" spans="1:4" x14ac:dyDescent="0.15">
      <c r="B31" s="42" t="str">
        <f>CONCATENATE("Low ", B7)</f>
        <v>Low Brand_Image</v>
      </c>
      <c r="C31" s="41">
        <f>((B17-B18)*B10)+((B19-B20)*B11)+((B17-B18)*(B19-B20))*B12+B14</f>
        <v>10.194531056609684</v>
      </c>
      <c r="D31" s="41">
        <f>(B17+B18)*B10+((B19-B20)*B11)+((B17+B18)*(B19-B20)*B12)+B14</f>
        <v>11.931753539274057</v>
      </c>
    </row>
    <row r="32" spans="1:4" x14ac:dyDescent="0.15">
      <c r="B32" s="42" t="str">
        <f xml:space="preserve"> CONCATENATE("High ", B7)</f>
        <v>High Brand_Image</v>
      </c>
      <c r="C32" s="41">
        <f>((B17-B18)*B10)+(B19+B20)*B11+((B17-B18)*(B19+B20)*B12)+B14</f>
        <v>11.659188949828955</v>
      </c>
      <c r="D32" s="41">
        <f>(B17+B18)*B10+(B19+B20)*B11+((B17+B18)*(B19+B20))*B12+B14</f>
        <v>12.772081654287318</v>
      </c>
    </row>
    <row r="33" spans="2:4" x14ac:dyDescent="0.15">
      <c r="B33" s="41"/>
      <c r="C33" s="41"/>
      <c r="D33" s="41"/>
    </row>
    <row r="34" spans="2:4" x14ac:dyDescent="0.15">
      <c r="B34" s="41"/>
      <c r="C34" s="41"/>
      <c r="D34" s="41"/>
    </row>
    <row r="35" spans="2:4" x14ac:dyDescent="0.15">
      <c r="B35" s="41"/>
      <c r="C35" s="41"/>
      <c r="D35" s="41"/>
    </row>
    <row r="36" spans="2:4" x14ac:dyDescent="0.15">
      <c r="B36" s="41"/>
      <c r="C36" s="41"/>
      <c r="D36" s="41"/>
    </row>
    <row r="37" spans="2:4" x14ac:dyDescent="0.15">
      <c r="B37" s="41"/>
      <c r="C37" s="41"/>
      <c r="D37" s="41"/>
    </row>
  </sheetData>
  <pageMargins left="0.75" right="0.75" top="1" bottom="1" header="0.5" footer="0.5"/>
  <pageSetup paperSize="9" orientation="portrait"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D424D7-BA0D-224C-99BE-DD375B629597}">
  <dimension ref="A1:AW201"/>
  <sheetViews>
    <sheetView zoomScaleNormal="50" workbookViewId="0">
      <selection activeCell="T32" sqref="T32"/>
    </sheetView>
  </sheetViews>
  <sheetFormatPr defaultColWidth="8.76171875" defaultRowHeight="12.75" x14ac:dyDescent="0.15"/>
  <cols>
    <col min="1" max="1" width="16.1796875" customWidth="1"/>
    <col min="2" max="2" width="10.11328125" customWidth="1"/>
    <col min="3" max="3" width="16.1796875" customWidth="1"/>
    <col min="4" max="4" width="15.37109375" customWidth="1"/>
    <col min="7" max="7" width="11.4609375" bestFit="1" customWidth="1"/>
    <col min="26" max="26" width="13.88671875" customWidth="1"/>
    <col min="27" max="27" width="9.70703125" customWidth="1"/>
    <col min="49" max="49" width="16.1796875" customWidth="1"/>
  </cols>
  <sheetData>
    <row r="1" spans="1:37" ht="14.25" x14ac:dyDescent="0.15">
      <c r="A1" s="21" t="s">
        <v>52</v>
      </c>
      <c r="B1" s="21" t="s">
        <v>54</v>
      </c>
      <c r="C1" s="21" t="s">
        <v>60</v>
      </c>
      <c r="D1" s="21" t="s">
        <v>50</v>
      </c>
      <c r="F1" s="37"/>
      <c r="G1" s="37"/>
      <c r="H1" s="37"/>
      <c r="I1" s="37"/>
      <c r="J1" s="37"/>
      <c r="K1" s="37"/>
      <c r="L1" s="37"/>
      <c r="M1" s="37"/>
      <c r="N1" s="37"/>
      <c r="O1" s="37"/>
      <c r="P1" s="37"/>
      <c r="Q1" s="37"/>
      <c r="R1" s="37"/>
      <c r="S1" s="37"/>
      <c r="T1" s="37"/>
      <c r="U1" s="37"/>
      <c r="V1" s="37"/>
      <c r="W1" s="37"/>
      <c r="X1" s="37"/>
      <c r="Y1" s="37"/>
      <c r="Z1" s="37"/>
      <c r="AA1" s="37"/>
      <c r="AB1" s="37"/>
      <c r="AC1" s="37"/>
      <c r="AD1" s="37"/>
    </row>
    <row r="2" spans="1:37" ht="14.25" x14ac:dyDescent="0.15">
      <c r="A2" s="23">
        <v>0</v>
      </c>
      <c r="B2" s="23">
        <v>8.5</v>
      </c>
      <c r="C2" s="24">
        <v>3.7</v>
      </c>
      <c r="D2" s="23">
        <v>1</v>
      </c>
      <c r="F2" s="37"/>
      <c r="G2" s="176" t="s">
        <v>372</v>
      </c>
      <c r="H2" s="176"/>
      <c r="I2" s="37"/>
      <c r="J2" s="37"/>
      <c r="K2" s="37"/>
      <c r="L2" s="37"/>
      <c r="M2" s="37"/>
      <c r="N2" s="37"/>
      <c r="O2" s="37"/>
      <c r="P2" s="176" t="s">
        <v>373</v>
      </c>
      <c r="Q2" s="176"/>
      <c r="R2" s="37"/>
      <c r="S2" s="176" t="s">
        <v>374</v>
      </c>
      <c r="T2" s="176"/>
      <c r="U2" s="37"/>
      <c r="V2" s="37"/>
      <c r="W2" s="37"/>
      <c r="X2" s="67" t="s">
        <v>375</v>
      </c>
      <c r="Y2" s="37"/>
      <c r="Z2" s="176" t="s">
        <v>376</v>
      </c>
      <c r="AA2" s="176"/>
      <c r="AB2" s="37"/>
      <c r="AC2" s="37"/>
      <c r="AD2" s="37"/>
    </row>
    <row r="3" spans="1:37" ht="15" thickBot="1" x14ac:dyDescent="0.2">
      <c r="A3" s="23">
        <v>1</v>
      </c>
      <c r="B3" s="23">
        <v>8.6</v>
      </c>
      <c r="C3" s="24">
        <v>5.7</v>
      </c>
      <c r="D3" s="23">
        <v>0</v>
      </c>
      <c r="F3" s="37"/>
      <c r="G3" s="37"/>
      <c r="H3" s="37"/>
      <c r="I3" s="37" t="s">
        <v>377</v>
      </c>
      <c r="J3" s="37">
        <v>20</v>
      </c>
      <c r="K3" s="37"/>
      <c r="L3" s="37" t="s">
        <v>378</v>
      </c>
      <c r="M3" s="37">
        <v>0.05</v>
      </c>
      <c r="N3" s="37"/>
      <c r="O3" s="37"/>
      <c r="P3" s="37"/>
      <c r="Q3" s="37"/>
      <c r="R3" s="37"/>
      <c r="S3" s="37"/>
      <c r="T3" s="37"/>
      <c r="U3" s="37"/>
      <c r="V3" s="37"/>
      <c r="W3" s="37"/>
      <c r="X3" s="37"/>
      <c r="Y3" s="37"/>
      <c r="Z3" s="37"/>
      <c r="AA3" s="37"/>
      <c r="AB3" s="37"/>
      <c r="AC3" s="37"/>
      <c r="AD3" s="37"/>
    </row>
    <row r="4" spans="1:37" ht="15" thickTop="1" x14ac:dyDescent="0.15">
      <c r="A4" s="23">
        <v>0</v>
      </c>
      <c r="B4" s="23">
        <v>6.7</v>
      </c>
      <c r="C4" s="24">
        <v>6.8</v>
      </c>
      <c r="D4" s="23">
        <v>0</v>
      </c>
      <c r="F4" s="37"/>
      <c r="G4" s="76" t="e">
        <f t="array" ref="G4:N8">[2]!LogitCoeff(A1:D201,TRUE,TRUE,TRUE,M3,J3)</f>
        <v>#NAME?</v>
      </c>
      <c r="H4" s="76" t="e">
        <v>#NAME?</v>
      </c>
      <c r="I4" s="76" t="e">
        <v>#NAME?</v>
      </c>
      <c r="J4" s="76" t="e">
        <v>#NAME?</v>
      </c>
      <c r="K4" s="76" t="e">
        <v>#NAME?</v>
      </c>
      <c r="L4" s="76" t="e">
        <v>#NAME?</v>
      </c>
      <c r="M4" s="76" t="e">
        <v>#NAME?</v>
      </c>
      <c r="N4" s="76" t="e">
        <v>#NAME?</v>
      </c>
      <c r="O4" s="37"/>
      <c r="P4" s="79" t="e">
        <f t="array" ref="P4:Q13">[2]!LogitLL(A2:D201,H5:H8,TRUE)</f>
        <v>#NAME?</v>
      </c>
      <c r="Q4" s="80" t="e">
        <v>#NAME?</v>
      </c>
      <c r="R4" s="37"/>
      <c r="S4" s="86" t="e">
        <f t="array" ref="S4:V7">[2]!LogitCov(A2:D201,H5:H8)</f>
        <v>#NAME?</v>
      </c>
      <c r="T4" s="87" t="e">
        <v>#NAME?</v>
      </c>
      <c r="U4" s="87" t="e">
        <v>#NAME?</v>
      </c>
      <c r="V4" s="88" t="e">
        <v>#NAME?</v>
      </c>
      <c r="W4" s="37"/>
      <c r="X4" s="92" t="e">
        <f t="array" ref="X4:X7">[2]!LogitConverge(A2:D201,H5:H8)</f>
        <v>#NAME?</v>
      </c>
      <c r="Y4" s="37"/>
      <c r="Z4" s="72" t="e">
        <f t="array" ref="Z4:AC8">[2]!LogitCorrect(A2:D201,H5:H8,TRUE,AA10)</f>
        <v>#NAME?</v>
      </c>
      <c r="AA4" s="95" t="e">
        <v>#NAME?</v>
      </c>
      <c r="AB4" s="95" t="e">
        <v>#NAME?</v>
      </c>
      <c r="AC4" s="95" t="e">
        <v>#NAME?</v>
      </c>
      <c r="AD4" s="37"/>
    </row>
    <row r="5" spans="1:37" ht="14.25" x14ac:dyDescent="0.15">
      <c r="A5" s="23">
        <v>0</v>
      </c>
      <c r="B5" s="23">
        <v>6.6</v>
      </c>
      <c r="C5" s="24">
        <v>4.8</v>
      </c>
      <c r="D5" s="23">
        <v>1</v>
      </c>
      <c r="F5" s="37"/>
      <c r="G5" s="37" t="e">
        <v>#NAME?</v>
      </c>
      <c r="H5" s="37" t="e">
        <v>#NAME?</v>
      </c>
      <c r="I5" s="37" t="e">
        <v>#NAME?</v>
      </c>
      <c r="J5" s="37" t="e">
        <v>#NAME?</v>
      </c>
      <c r="K5" s="37" t="e">
        <v>#NAME?</v>
      </c>
      <c r="L5" s="37" t="e">
        <v>#NAME?</v>
      </c>
      <c r="M5" s="37" t="e">
        <v>#NAME?</v>
      </c>
      <c r="N5" s="37" t="e">
        <v>#NAME?</v>
      </c>
      <c r="O5" s="37"/>
      <c r="P5" s="81" t="e">
        <v>#NAME?</v>
      </c>
      <c r="Q5" s="82" t="e">
        <v>#NAME?</v>
      </c>
      <c r="R5" s="37"/>
      <c r="S5" s="89" t="e">
        <v>#NAME?</v>
      </c>
      <c r="T5" s="37" t="e">
        <v>#NAME?</v>
      </c>
      <c r="U5" s="37" t="e">
        <v>#NAME?</v>
      </c>
      <c r="V5" s="83" t="e">
        <v>#NAME?</v>
      </c>
      <c r="W5" s="37"/>
      <c r="X5" s="93" t="e">
        <v>#NAME?</v>
      </c>
      <c r="Y5" s="37"/>
      <c r="Z5" s="72" t="e">
        <v>#NAME?</v>
      </c>
      <c r="AA5" s="72" t="e">
        <v>#NAME?</v>
      </c>
      <c r="AB5" s="72" t="e">
        <v>#NAME?</v>
      </c>
      <c r="AC5" s="72" t="e">
        <v>#NAME?</v>
      </c>
      <c r="AD5" s="37"/>
    </row>
    <row r="6" spans="1:37" ht="14.25" x14ac:dyDescent="0.15">
      <c r="A6" s="23">
        <v>0</v>
      </c>
      <c r="B6" s="23">
        <v>5.7</v>
      </c>
      <c r="C6" s="24">
        <v>6</v>
      </c>
      <c r="D6" s="23">
        <v>1</v>
      </c>
      <c r="F6" s="37"/>
      <c r="G6" s="37" t="e">
        <v>#NAME?</v>
      </c>
      <c r="H6" s="37" t="e">
        <v>#NAME?</v>
      </c>
      <c r="I6" s="37" t="e">
        <v>#NAME?</v>
      </c>
      <c r="J6" s="37" t="e">
        <v>#NAME?</v>
      </c>
      <c r="K6" s="51" t="e">
        <v>#NAME?</v>
      </c>
      <c r="L6" s="37" t="e">
        <v>#NAME?</v>
      </c>
      <c r="M6" s="37" t="e">
        <v>#NAME?</v>
      </c>
      <c r="N6" s="37" t="e">
        <v>#NAME?</v>
      </c>
      <c r="O6" s="37"/>
      <c r="P6" s="81" t="e">
        <v>#NAME?</v>
      </c>
      <c r="Q6" s="83" t="e">
        <v>#NAME?</v>
      </c>
      <c r="R6" s="37"/>
      <c r="S6" s="89" t="e">
        <v>#NAME?</v>
      </c>
      <c r="T6" s="37" t="e">
        <v>#NAME?</v>
      </c>
      <c r="U6" s="37" t="e">
        <v>#NAME?</v>
      </c>
      <c r="V6" s="83" t="e">
        <v>#NAME?</v>
      </c>
      <c r="W6" s="37"/>
      <c r="X6" s="93" t="e">
        <v>#NAME?</v>
      </c>
      <c r="Y6" s="37"/>
      <c r="Z6" s="72" t="e">
        <v>#NAME?</v>
      </c>
      <c r="AA6" s="72" t="e">
        <v>#NAME?</v>
      </c>
      <c r="AB6" s="72" t="e">
        <v>#NAME?</v>
      </c>
      <c r="AC6" s="72" t="e">
        <v>#NAME?</v>
      </c>
      <c r="AD6" s="37"/>
    </row>
    <row r="7" spans="1:37" ht="14.25" x14ac:dyDescent="0.15">
      <c r="A7" s="23">
        <v>1</v>
      </c>
      <c r="B7" s="23">
        <v>8.3000000000000007</v>
      </c>
      <c r="C7" s="24">
        <v>6.1</v>
      </c>
      <c r="D7" s="23">
        <v>1</v>
      </c>
      <c r="F7" s="37"/>
      <c r="G7" s="37" t="e">
        <v>#NAME?</v>
      </c>
      <c r="H7" s="37" t="e">
        <v>#NAME?</v>
      </c>
      <c r="I7" s="37" t="e">
        <v>#NAME?</v>
      </c>
      <c r="J7" s="37" t="e">
        <v>#NAME?</v>
      </c>
      <c r="K7" s="51" t="e">
        <v>#NAME?</v>
      </c>
      <c r="L7" s="37" t="e">
        <v>#NAME?</v>
      </c>
      <c r="M7" s="37" t="e">
        <v>#NAME?</v>
      </c>
      <c r="N7" s="37" t="e">
        <v>#NAME?</v>
      </c>
      <c r="O7" s="37"/>
      <c r="P7" s="81" t="e">
        <v>#NAME?</v>
      </c>
      <c r="Q7" s="83" t="e">
        <v>#NAME?</v>
      </c>
      <c r="R7" s="37"/>
      <c r="S7" s="90" t="e">
        <v>#NAME?</v>
      </c>
      <c r="T7" s="91" t="e">
        <v>#NAME?</v>
      </c>
      <c r="U7" s="91" t="e">
        <v>#NAME?</v>
      </c>
      <c r="V7" s="85" t="e">
        <v>#NAME?</v>
      </c>
      <c r="W7" s="37"/>
      <c r="X7" s="94" t="e">
        <v>#NAME?</v>
      </c>
      <c r="Y7" s="37"/>
      <c r="Z7" s="72" t="e">
        <v>#NAME?</v>
      </c>
      <c r="AA7" s="72" t="e">
        <v>#NAME?</v>
      </c>
      <c r="AB7" s="72" t="e">
        <v>#NAME?</v>
      </c>
      <c r="AC7" s="72" t="e">
        <v>#NAME?</v>
      </c>
      <c r="AD7" s="37"/>
    </row>
    <row r="8" spans="1:37" ht="15.6" customHeight="1" x14ac:dyDescent="0.15">
      <c r="A8" s="23">
        <v>1</v>
      </c>
      <c r="B8" s="23">
        <v>5.0999999999999996</v>
      </c>
      <c r="C8" s="24">
        <v>7.8</v>
      </c>
      <c r="D8" s="23">
        <v>1</v>
      </c>
      <c r="F8" s="37"/>
      <c r="G8" s="77" t="e">
        <v>#NAME?</v>
      </c>
      <c r="H8" s="77" t="e">
        <v>#NAME?</v>
      </c>
      <c r="I8" s="77" t="e">
        <v>#NAME?</v>
      </c>
      <c r="J8" s="77" t="e">
        <v>#NAME?</v>
      </c>
      <c r="K8" s="78" t="e">
        <v>#NAME?</v>
      </c>
      <c r="L8" s="77" t="e">
        <v>#NAME?</v>
      </c>
      <c r="M8" s="77" t="e">
        <v>#NAME?</v>
      </c>
      <c r="N8" s="77" t="e">
        <v>#NAME?</v>
      </c>
      <c r="O8" s="37"/>
      <c r="P8" s="81" t="e">
        <v>#NAME?</v>
      </c>
      <c r="Q8" s="82" t="e">
        <v>#NAME?</v>
      </c>
      <c r="R8" s="37"/>
      <c r="S8" s="37"/>
      <c r="T8" s="37"/>
      <c r="U8" s="37"/>
      <c r="V8" s="37"/>
      <c r="W8" s="37"/>
      <c r="X8" s="37"/>
      <c r="Y8" s="37"/>
      <c r="Z8" s="72" t="e">
        <v>#NAME?</v>
      </c>
      <c r="AA8" s="72" t="e">
        <v>#NAME?</v>
      </c>
      <c r="AB8" s="72" t="e">
        <v>#NAME?</v>
      </c>
      <c r="AC8" s="125" t="e">
        <v>#NAME?</v>
      </c>
      <c r="AD8" s="177" t="s">
        <v>417</v>
      </c>
      <c r="AE8" s="178"/>
      <c r="AF8" s="178"/>
      <c r="AG8" s="178"/>
      <c r="AH8" s="178"/>
      <c r="AI8" s="178"/>
      <c r="AJ8" s="178"/>
      <c r="AK8" s="179"/>
    </row>
    <row r="9" spans="1:37" ht="14.25" x14ac:dyDescent="0.15">
      <c r="A9" s="23">
        <v>0</v>
      </c>
      <c r="B9" s="23">
        <v>8.5</v>
      </c>
      <c r="C9" s="24">
        <v>3.7</v>
      </c>
      <c r="D9" s="23">
        <v>0</v>
      </c>
      <c r="F9" s="37"/>
      <c r="G9" s="37"/>
      <c r="H9" s="37"/>
      <c r="I9" s="37"/>
      <c r="J9" s="37"/>
      <c r="K9" s="37"/>
      <c r="L9" s="37"/>
      <c r="M9" s="37"/>
      <c r="N9" s="37"/>
      <c r="O9" s="37"/>
      <c r="P9" s="81" t="e">
        <v>#NAME?</v>
      </c>
      <c r="Q9" s="83" t="e">
        <v>#NAME?</v>
      </c>
      <c r="R9" s="37"/>
      <c r="S9" s="37"/>
      <c r="T9" s="37"/>
      <c r="U9" s="37"/>
      <c r="V9" s="37"/>
      <c r="W9" s="37"/>
      <c r="X9" s="37"/>
      <c r="Y9" s="37"/>
      <c r="Z9" s="37"/>
      <c r="AA9" s="37"/>
      <c r="AB9" s="37"/>
      <c r="AC9" s="37"/>
      <c r="AD9" s="180"/>
      <c r="AE9" s="181"/>
      <c r="AF9" s="181"/>
      <c r="AG9" s="181"/>
      <c r="AH9" s="181"/>
      <c r="AI9" s="181"/>
      <c r="AJ9" s="181"/>
      <c r="AK9" s="182"/>
    </row>
    <row r="10" spans="1:37" ht="14.25" x14ac:dyDescent="0.15">
      <c r="A10" s="23">
        <v>0</v>
      </c>
      <c r="B10" s="23">
        <v>7</v>
      </c>
      <c r="C10" s="24">
        <v>4.2</v>
      </c>
      <c r="D10" s="23">
        <v>0</v>
      </c>
      <c r="F10" s="37"/>
      <c r="G10" s="37"/>
      <c r="H10" s="37"/>
      <c r="I10" s="37"/>
      <c r="J10" s="37"/>
      <c r="K10" s="37"/>
      <c r="L10" s="37"/>
      <c r="M10" s="37"/>
      <c r="N10" s="37"/>
      <c r="O10" s="37"/>
      <c r="P10" s="81" t="e">
        <v>#NAME?</v>
      </c>
      <c r="Q10" s="83" t="e">
        <v>#NAME?</v>
      </c>
      <c r="R10" s="37"/>
      <c r="S10" s="37"/>
      <c r="T10" s="37"/>
      <c r="U10" s="37"/>
      <c r="V10" s="37"/>
      <c r="W10" s="37"/>
      <c r="X10" s="37"/>
      <c r="Y10" s="37"/>
      <c r="Z10" s="37" t="s">
        <v>379</v>
      </c>
      <c r="AA10" s="96">
        <v>0.5</v>
      </c>
      <c r="AB10" s="37"/>
      <c r="AC10" s="37"/>
      <c r="AD10" s="183"/>
      <c r="AE10" s="184"/>
      <c r="AF10" s="184"/>
      <c r="AG10" s="184"/>
      <c r="AH10" s="184"/>
      <c r="AI10" s="184"/>
      <c r="AJ10" s="184"/>
      <c r="AK10" s="185"/>
    </row>
    <row r="11" spans="1:37" ht="14.25" x14ac:dyDescent="0.15">
      <c r="A11" s="23">
        <v>0</v>
      </c>
      <c r="B11" s="23">
        <v>7.3</v>
      </c>
      <c r="C11" s="24">
        <v>6.1</v>
      </c>
      <c r="D11" s="23">
        <v>0</v>
      </c>
      <c r="F11" s="37"/>
      <c r="G11" s="72" t="s">
        <v>380</v>
      </c>
      <c r="H11" s="72" t="s">
        <v>381</v>
      </c>
      <c r="I11" s="72" t="s">
        <v>382</v>
      </c>
      <c r="J11" s="37"/>
      <c r="K11" s="37"/>
      <c r="L11" s="37"/>
      <c r="M11" s="37"/>
      <c r="N11" s="37"/>
      <c r="O11" s="37"/>
      <c r="P11" s="81" t="e">
        <v>#NAME?</v>
      </c>
      <c r="Q11" s="83" t="e">
        <v>#NAME?</v>
      </c>
      <c r="R11" s="37"/>
      <c r="S11" s="37"/>
      <c r="T11" s="37"/>
      <c r="U11" s="37"/>
      <c r="V11" s="37"/>
      <c r="W11" s="37"/>
      <c r="X11" s="37"/>
      <c r="Y11" s="37"/>
      <c r="Z11" s="37"/>
      <c r="AA11" s="37"/>
      <c r="AB11" s="37"/>
      <c r="AC11" s="37"/>
      <c r="AD11" s="37"/>
    </row>
    <row r="12" spans="1:37" ht="14.25" x14ac:dyDescent="0.15">
      <c r="A12" s="23">
        <v>1</v>
      </c>
      <c r="B12" s="23">
        <v>9.6</v>
      </c>
      <c r="C12" s="24">
        <v>5.5</v>
      </c>
      <c r="D12" s="23">
        <v>1</v>
      </c>
      <c r="F12" s="37"/>
      <c r="G12" s="72" t="s">
        <v>383</v>
      </c>
      <c r="H12" s="97">
        <v>-8.3388234722359158</v>
      </c>
      <c r="I12" s="72">
        <v>2.3905343054899086E-4</v>
      </c>
      <c r="J12" s="174" t="s">
        <v>384</v>
      </c>
      <c r="K12" s="175"/>
      <c r="L12" s="175"/>
      <c r="M12" s="175"/>
      <c r="N12" s="37"/>
      <c r="O12" s="37"/>
      <c r="P12" s="81" t="e">
        <v>#NAME?</v>
      </c>
      <c r="Q12" s="83" t="e">
        <v>#NAME?</v>
      </c>
      <c r="R12" s="37"/>
      <c r="S12" s="37"/>
      <c r="T12" s="37"/>
      <c r="U12" s="37"/>
      <c r="V12" s="37"/>
      <c r="W12" s="37"/>
      <c r="X12" s="37"/>
      <c r="Y12" s="37"/>
      <c r="Z12" s="37" t="s">
        <v>385</v>
      </c>
      <c r="AA12" s="96" t="e">
        <f>[2]!LogitAUC(A2:D201,H5:H8)</f>
        <v>#NAME?</v>
      </c>
      <c r="AB12" s="37"/>
      <c r="AC12" s="37"/>
      <c r="AD12" s="37"/>
    </row>
    <row r="13" spans="1:37" ht="14.25" x14ac:dyDescent="0.15">
      <c r="A13" s="23">
        <v>1</v>
      </c>
      <c r="B13" s="23">
        <v>9.1</v>
      </c>
      <c r="C13" s="24">
        <v>4.5999999999999996</v>
      </c>
      <c r="D13" s="23">
        <v>0</v>
      </c>
      <c r="F13" s="37"/>
      <c r="G13" s="72" t="s">
        <v>52</v>
      </c>
      <c r="H13" s="97">
        <v>1.058347645407792</v>
      </c>
      <c r="I13" s="72">
        <v>2.8816056190339516</v>
      </c>
      <c r="J13" s="126">
        <f>(I13-1)*100</f>
        <v>188.16056190339515</v>
      </c>
      <c r="K13" s="37"/>
      <c r="L13" s="37"/>
      <c r="M13" s="37"/>
      <c r="N13" s="37"/>
      <c r="O13" s="37"/>
      <c r="P13" s="84" t="e">
        <v>#NAME?</v>
      </c>
      <c r="Q13" s="85" t="e">
        <v>#NAME?</v>
      </c>
      <c r="R13" s="37"/>
      <c r="S13" s="37"/>
      <c r="T13" s="37"/>
      <c r="U13" s="37"/>
      <c r="V13" s="37"/>
      <c r="W13" s="37"/>
      <c r="X13" s="37"/>
      <c r="Y13" s="37"/>
      <c r="Z13" s="37"/>
      <c r="AA13" s="37"/>
      <c r="AB13" s="37"/>
      <c r="AC13" s="37"/>
      <c r="AD13" s="37"/>
    </row>
    <row r="14" spans="1:37" ht="14.25" x14ac:dyDescent="0.15">
      <c r="A14" s="23">
        <v>0</v>
      </c>
      <c r="B14" s="23">
        <v>8</v>
      </c>
      <c r="C14" s="24">
        <v>4.7</v>
      </c>
      <c r="D14" s="23">
        <v>1</v>
      </c>
      <c r="F14" s="37"/>
      <c r="G14" s="72" t="s">
        <v>54</v>
      </c>
      <c r="H14" s="97">
        <v>0.55730879960552449</v>
      </c>
      <c r="I14" s="72">
        <v>1.7459674237643488</v>
      </c>
      <c r="J14" s="126">
        <f>(I14-1)*100</f>
        <v>74.596742376434875</v>
      </c>
      <c r="K14" s="37"/>
      <c r="L14" s="37"/>
      <c r="M14" s="37"/>
      <c r="N14" s="37"/>
      <c r="O14" s="37"/>
      <c r="P14" s="37"/>
      <c r="Q14" s="37"/>
      <c r="R14" s="37"/>
      <c r="S14" s="37"/>
      <c r="T14" s="37"/>
      <c r="U14" s="37"/>
      <c r="V14" s="37"/>
      <c r="W14" s="37"/>
      <c r="X14" s="37"/>
      <c r="Y14" s="37"/>
      <c r="Z14" s="37"/>
      <c r="AA14" s="191" t="s">
        <v>418</v>
      </c>
      <c r="AB14" s="192"/>
      <c r="AC14" s="193"/>
      <c r="AD14" s="37"/>
    </row>
    <row r="15" spans="1:37" ht="15.6" customHeight="1" x14ac:dyDescent="0.15">
      <c r="A15" s="23">
        <v>0</v>
      </c>
      <c r="B15" s="23">
        <v>6.4</v>
      </c>
      <c r="C15" s="24">
        <v>5.3</v>
      </c>
      <c r="D15" s="23">
        <v>0</v>
      </c>
      <c r="G15" s="59" t="s">
        <v>60</v>
      </c>
      <c r="H15" s="97">
        <v>0.66605484232770773</v>
      </c>
      <c r="I15" s="72">
        <v>1.946542734434894</v>
      </c>
      <c r="J15" s="126">
        <f>(I15-1)*100</f>
        <v>94.654273443489402</v>
      </c>
      <c r="P15" s="200" t="s">
        <v>419</v>
      </c>
      <c r="Q15" s="201"/>
      <c r="R15" s="202"/>
      <c r="S15" s="98"/>
      <c r="T15" s="98"/>
      <c r="AA15" s="194"/>
      <c r="AB15" s="195"/>
      <c r="AC15" s="196"/>
    </row>
    <row r="16" spans="1:37" ht="14.25" x14ac:dyDescent="0.15">
      <c r="A16" s="23">
        <v>0</v>
      </c>
      <c r="B16" s="23">
        <v>7</v>
      </c>
      <c r="C16" s="24">
        <v>4.2</v>
      </c>
      <c r="D16" s="23">
        <v>1</v>
      </c>
      <c r="P16" s="203"/>
      <c r="Q16" s="204"/>
      <c r="R16" s="205"/>
      <c r="S16" s="98"/>
      <c r="T16" s="98"/>
      <c r="AA16" s="194"/>
      <c r="AB16" s="195"/>
      <c r="AC16" s="196"/>
    </row>
    <row r="17" spans="1:47" ht="15.6" customHeight="1" x14ac:dyDescent="0.15">
      <c r="A17" s="23">
        <v>0</v>
      </c>
      <c r="B17" s="23">
        <v>9.9</v>
      </c>
      <c r="C17" s="24">
        <v>4.8</v>
      </c>
      <c r="D17" s="23">
        <v>0</v>
      </c>
      <c r="G17" s="209" t="s">
        <v>386</v>
      </c>
      <c r="H17" s="209"/>
      <c r="I17" s="209"/>
      <c r="J17" s="209"/>
      <c r="K17" s="209"/>
      <c r="L17" s="209"/>
      <c r="M17" s="209"/>
      <c r="P17" s="203"/>
      <c r="Q17" s="204"/>
      <c r="R17" s="205"/>
      <c r="S17" s="98"/>
      <c r="T17" s="98"/>
      <c r="AA17" s="197"/>
      <c r="AB17" s="198"/>
      <c r="AC17" s="199"/>
    </row>
    <row r="18" spans="1:47" ht="14.25" x14ac:dyDescent="0.15">
      <c r="A18" s="23">
        <v>0</v>
      </c>
      <c r="B18" s="23">
        <v>6.5</v>
      </c>
      <c r="C18" s="24">
        <v>3.7</v>
      </c>
      <c r="D18" s="23">
        <v>0</v>
      </c>
      <c r="G18" s="209"/>
      <c r="H18" s="209"/>
      <c r="I18" s="209"/>
      <c r="J18" s="209"/>
      <c r="K18" s="209"/>
      <c r="L18" s="209"/>
      <c r="M18" s="209"/>
      <c r="P18" s="206"/>
      <c r="Q18" s="207"/>
      <c r="R18" s="208"/>
      <c r="S18" s="98"/>
      <c r="T18" s="98"/>
    </row>
    <row r="19" spans="1:47" ht="14.25" x14ac:dyDescent="0.15">
      <c r="A19" s="23">
        <v>1</v>
      </c>
      <c r="B19" s="23">
        <v>9.3000000000000007</v>
      </c>
      <c r="C19" s="24">
        <v>4.5</v>
      </c>
      <c r="D19" s="23">
        <v>1</v>
      </c>
      <c r="G19" s="98"/>
      <c r="H19" s="98"/>
      <c r="I19" s="98"/>
      <c r="J19" s="98"/>
      <c r="K19" s="98"/>
      <c r="L19" s="98"/>
      <c r="P19" s="98"/>
      <c r="Q19" s="98"/>
      <c r="R19" s="98"/>
      <c r="S19" s="98"/>
      <c r="T19" s="98"/>
      <c r="AA19" s="191" t="s">
        <v>420</v>
      </c>
      <c r="AB19" s="192"/>
      <c r="AC19" s="193"/>
    </row>
    <row r="20" spans="1:47" ht="15.6" customHeight="1" x14ac:dyDescent="0.15">
      <c r="A20" s="23">
        <v>0</v>
      </c>
      <c r="B20" s="23">
        <v>8.1</v>
      </c>
      <c r="C20" s="24">
        <v>3.8</v>
      </c>
      <c r="D20" s="23">
        <v>0</v>
      </c>
      <c r="G20" s="209" t="s">
        <v>387</v>
      </c>
      <c r="H20" s="209"/>
      <c r="I20" s="209"/>
      <c r="J20" s="209"/>
      <c r="K20" s="209"/>
      <c r="L20" s="209"/>
      <c r="M20" s="209"/>
      <c r="P20" s="210" t="s">
        <v>388</v>
      </c>
      <c r="Q20" s="211"/>
      <c r="R20" s="212"/>
      <c r="AA20" s="194"/>
      <c r="AB20" s="195"/>
      <c r="AC20" s="196"/>
    </row>
    <row r="21" spans="1:47" ht="14.25" x14ac:dyDescent="0.15">
      <c r="A21" s="23">
        <v>0</v>
      </c>
      <c r="B21" s="23">
        <v>7.7</v>
      </c>
      <c r="C21" s="24">
        <v>3.4</v>
      </c>
      <c r="D21" s="23">
        <v>0</v>
      </c>
      <c r="G21" s="209"/>
      <c r="H21" s="209"/>
      <c r="I21" s="209"/>
      <c r="J21" s="209"/>
      <c r="K21" s="209"/>
      <c r="L21" s="209"/>
      <c r="M21" s="209"/>
      <c r="P21" s="213"/>
      <c r="Q21" s="214"/>
      <c r="R21" s="215"/>
      <c r="AA21" s="194"/>
      <c r="AB21" s="195"/>
      <c r="AC21" s="196"/>
    </row>
    <row r="22" spans="1:47" ht="14.25" x14ac:dyDescent="0.15">
      <c r="A22" s="23">
        <v>1</v>
      </c>
      <c r="B22" s="23">
        <v>9</v>
      </c>
      <c r="C22" s="24">
        <v>4.5</v>
      </c>
      <c r="D22" s="23">
        <v>0</v>
      </c>
      <c r="G22" s="98"/>
      <c r="H22" s="98"/>
      <c r="I22" s="98"/>
      <c r="J22" s="98"/>
      <c r="K22" s="98"/>
      <c r="L22" s="98"/>
      <c r="P22" s="213"/>
      <c r="Q22" s="214"/>
      <c r="R22" s="215"/>
      <c r="AA22" s="197"/>
      <c r="AB22" s="198"/>
      <c r="AC22" s="199"/>
    </row>
    <row r="23" spans="1:47" ht="14.25" x14ac:dyDescent="0.15">
      <c r="A23" s="23">
        <v>1</v>
      </c>
      <c r="B23" s="23">
        <v>8.6</v>
      </c>
      <c r="C23" s="24">
        <v>4</v>
      </c>
      <c r="D23" s="23">
        <v>0</v>
      </c>
      <c r="G23" s="219" t="s">
        <v>389</v>
      </c>
      <c r="H23" s="219"/>
      <c r="I23" s="219"/>
      <c r="J23" s="219"/>
      <c r="K23" s="219"/>
      <c r="L23" s="219"/>
      <c r="M23" s="219"/>
      <c r="P23" s="216"/>
      <c r="Q23" s="217"/>
      <c r="R23" s="218"/>
    </row>
    <row r="24" spans="1:47" ht="14.25" x14ac:dyDescent="0.15">
      <c r="A24" s="23">
        <v>0</v>
      </c>
      <c r="B24" s="23">
        <v>6.1</v>
      </c>
      <c r="C24" s="24">
        <v>6.4</v>
      </c>
      <c r="D24" s="23">
        <v>0</v>
      </c>
      <c r="G24" s="98"/>
      <c r="H24" s="98"/>
      <c r="I24" s="98"/>
      <c r="J24" s="98"/>
      <c r="K24" s="98"/>
      <c r="L24" s="98"/>
      <c r="Z24" s="228" t="s">
        <v>390</v>
      </c>
      <c r="AA24" s="228"/>
      <c r="AB24" s="228"/>
      <c r="AC24" s="228"/>
    </row>
    <row r="25" spans="1:47" ht="14.25" x14ac:dyDescent="0.15">
      <c r="A25" s="23">
        <v>0</v>
      </c>
      <c r="B25" s="23">
        <v>5.8</v>
      </c>
      <c r="C25" s="24">
        <v>5.8</v>
      </c>
      <c r="D25" s="23">
        <v>0</v>
      </c>
      <c r="G25" s="98"/>
      <c r="H25" s="98"/>
      <c r="I25" s="98"/>
      <c r="J25" s="98"/>
      <c r="K25" s="98"/>
      <c r="L25" s="98"/>
      <c r="P25" s="210" t="s">
        <v>391</v>
      </c>
      <c r="Q25" s="211"/>
      <c r="R25" s="212"/>
    </row>
    <row r="26" spans="1:47" ht="14.25" x14ac:dyDescent="0.15">
      <c r="A26" s="23">
        <v>0</v>
      </c>
      <c r="B26" s="23">
        <v>8.1999999999999993</v>
      </c>
      <c r="C26" s="24">
        <v>3.1</v>
      </c>
      <c r="D26" s="23">
        <v>0</v>
      </c>
      <c r="G26" s="186" t="s">
        <v>392</v>
      </c>
      <c r="H26" s="187"/>
      <c r="I26" s="187"/>
      <c r="J26" s="187"/>
      <c r="K26" s="187"/>
      <c r="L26" s="187"/>
      <c r="M26" s="187"/>
      <c r="P26" s="213"/>
      <c r="Q26" s="214"/>
      <c r="R26" s="215"/>
      <c r="Z26" s="59" t="s">
        <v>393</v>
      </c>
      <c r="AA26" s="127" t="e">
        <f>(AA7/AC7)^2+(1-(AA7/AC7))^2</f>
        <v>#NAME?</v>
      </c>
      <c r="AB26" s="188" t="s">
        <v>421</v>
      </c>
      <c r="AC26" s="189"/>
      <c r="AD26" s="189"/>
      <c r="AE26" s="189"/>
      <c r="AF26" s="189"/>
      <c r="AG26" s="189"/>
      <c r="AH26" s="189"/>
      <c r="AI26" s="189"/>
      <c r="AJ26" s="189"/>
      <c r="AK26" s="189"/>
      <c r="AL26" s="189"/>
      <c r="AM26" s="189"/>
      <c r="AN26" s="189"/>
      <c r="AO26" s="189"/>
      <c r="AP26" s="190"/>
    </row>
    <row r="27" spans="1:47" ht="14.25" x14ac:dyDescent="0.15">
      <c r="A27" s="23">
        <v>1</v>
      </c>
      <c r="B27" s="23">
        <v>9.9</v>
      </c>
      <c r="C27" s="24">
        <v>6.7</v>
      </c>
      <c r="D27" s="23">
        <v>1</v>
      </c>
      <c r="G27" s="187"/>
      <c r="H27" s="187"/>
      <c r="I27" s="187"/>
      <c r="J27" s="187"/>
      <c r="K27" s="187"/>
      <c r="L27" s="187"/>
      <c r="M27" s="187"/>
      <c r="P27" s="213"/>
      <c r="Q27" s="214"/>
      <c r="R27" s="215"/>
      <c r="Z27" s="59" t="s">
        <v>394</v>
      </c>
      <c r="AA27" s="127" t="e">
        <f>AA26+(0.25*AA26)</f>
        <v>#NAME?</v>
      </c>
      <c r="AB27" s="188" t="s">
        <v>422</v>
      </c>
      <c r="AC27" s="189"/>
      <c r="AD27" s="189"/>
      <c r="AE27" s="189"/>
      <c r="AF27" s="189"/>
      <c r="AG27" s="189"/>
      <c r="AH27" s="189"/>
      <c r="AI27" s="189"/>
      <c r="AJ27" s="189"/>
      <c r="AK27" s="189"/>
      <c r="AL27" s="189"/>
      <c r="AM27" s="189"/>
      <c r="AN27" s="189"/>
      <c r="AO27" s="189"/>
      <c r="AP27" s="189"/>
      <c r="AQ27" s="189"/>
      <c r="AR27" s="189"/>
      <c r="AS27" s="189"/>
      <c r="AT27" s="189"/>
      <c r="AU27" s="190"/>
    </row>
    <row r="28" spans="1:47" ht="14.25" x14ac:dyDescent="0.15">
      <c r="A28" s="23">
        <v>0</v>
      </c>
      <c r="B28" s="23">
        <v>7.7</v>
      </c>
      <c r="C28" s="24">
        <v>3.4</v>
      </c>
      <c r="D28" s="23">
        <v>0</v>
      </c>
      <c r="P28" s="216"/>
      <c r="Q28" s="217"/>
      <c r="R28" s="218"/>
    </row>
    <row r="29" spans="1:47" ht="14.25" x14ac:dyDescent="0.15">
      <c r="A29" s="23">
        <v>0</v>
      </c>
      <c r="B29" s="23">
        <v>8.3000000000000007</v>
      </c>
      <c r="C29" s="24">
        <v>2.5</v>
      </c>
      <c r="D29" s="23">
        <v>0</v>
      </c>
      <c r="AB29" s="188" t="s">
        <v>423</v>
      </c>
      <c r="AC29" s="189"/>
      <c r="AD29" s="189"/>
      <c r="AE29" s="189"/>
      <c r="AF29" s="189"/>
      <c r="AG29" s="189"/>
      <c r="AH29" s="189"/>
      <c r="AI29" s="189"/>
      <c r="AJ29" s="189"/>
      <c r="AK29" s="189"/>
      <c r="AL29" s="189"/>
      <c r="AM29" s="189"/>
      <c r="AN29" s="190"/>
    </row>
    <row r="30" spans="1:47" ht="15.6" customHeight="1" x14ac:dyDescent="0.15">
      <c r="A30" s="23">
        <v>0</v>
      </c>
      <c r="B30" s="23">
        <v>8.9</v>
      </c>
      <c r="C30" s="24">
        <v>6.9</v>
      </c>
      <c r="D30" s="23">
        <v>0</v>
      </c>
      <c r="P30" s="210" t="s">
        <v>395</v>
      </c>
      <c r="Q30" s="211"/>
      <c r="R30" s="212"/>
    </row>
    <row r="31" spans="1:47" ht="14.25" x14ac:dyDescent="0.15">
      <c r="A31" s="23">
        <v>0</v>
      </c>
      <c r="B31" s="23">
        <v>6</v>
      </c>
      <c r="C31" s="24">
        <v>5.3</v>
      </c>
      <c r="D31" s="23">
        <v>0</v>
      </c>
      <c r="P31" s="213"/>
      <c r="Q31" s="214"/>
      <c r="R31" s="215"/>
    </row>
    <row r="32" spans="1:47" ht="14.25" x14ac:dyDescent="0.15">
      <c r="A32" s="23">
        <v>1</v>
      </c>
      <c r="B32" s="23">
        <v>7.7</v>
      </c>
      <c r="C32" s="24">
        <v>7</v>
      </c>
      <c r="D32" s="23">
        <v>0</v>
      </c>
      <c r="P32" s="213"/>
      <c r="Q32" s="214"/>
      <c r="R32" s="215"/>
    </row>
    <row r="33" spans="1:49" ht="14.25" x14ac:dyDescent="0.15">
      <c r="A33" s="23">
        <v>1</v>
      </c>
      <c r="B33" s="23">
        <v>8.5</v>
      </c>
      <c r="C33" s="24">
        <v>6</v>
      </c>
      <c r="D33" s="23">
        <v>1</v>
      </c>
      <c r="P33" s="216"/>
      <c r="Q33" s="217"/>
      <c r="R33" s="218"/>
    </row>
    <row r="34" spans="1:49" ht="14.25" x14ac:dyDescent="0.15">
      <c r="A34" s="23">
        <v>1</v>
      </c>
      <c r="B34" s="23">
        <v>8.1999999999999993</v>
      </c>
      <c r="C34" s="24">
        <v>6</v>
      </c>
      <c r="D34" s="23">
        <v>1</v>
      </c>
      <c r="AN34" s="138" t="s">
        <v>424</v>
      </c>
      <c r="AO34" s="139"/>
    </row>
    <row r="35" spans="1:49" ht="14.25" x14ac:dyDescent="0.15">
      <c r="A35" s="23">
        <v>0</v>
      </c>
      <c r="B35" s="23">
        <v>9.4</v>
      </c>
      <c r="C35" s="24">
        <v>4.7</v>
      </c>
      <c r="D35" s="23">
        <v>1</v>
      </c>
    </row>
    <row r="36" spans="1:49" ht="14.25" x14ac:dyDescent="0.15">
      <c r="A36" s="23">
        <v>1</v>
      </c>
      <c r="B36" s="23">
        <v>5.7</v>
      </c>
      <c r="C36" s="24">
        <v>5.0999999999999996</v>
      </c>
      <c r="D36" s="23">
        <v>1</v>
      </c>
      <c r="AN36" s="128" t="s">
        <v>432</v>
      </c>
      <c r="AO36" s="129"/>
      <c r="AP36" s="129"/>
      <c r="AQ36" s="129"/>
      <c r="AR36" s="129"/>
      <c r="AS36" s="129"/>
      <c r="AT36" s="129"/>
      <c r="AU36" s="129"/>
      <c r="AV36" s="129"/>
      <c r="AW36" s="130"/>
    </row>
    <row r="37" spans="1:49" ht="14.25" x14ac:dyDescent="0.15">
      <c r="A37" s="23">
        <v>0</v>
      </c>
      <c r="B37" s="23">
        <v>9.6999999999999993</v>
      </c>
      <c r="C37" s="24">
        <v>4.7</v>
      </c>
      <c r="D37" s="23">
        <v>0</v>
      </c>
      <c r="O37" s="220" t="s">
        <v>396</v>
      </c>
      <c r="P37" s="221"/>
      <c r="Q37" s="221"/>
      <c r="R37" s="221"/>
      <c r="S37" s="221"/>
      <c r="T37" s="221"/>
      <c r="U37" s="221"/>
      <c r="V37" s="222"/>
      <c r="AN37" s="131" t="s">
        <v>425</v>
      </c>
      <c r="AO37" s="132"/>
      <c r="AP37" s="132"/>
      <c r="AQ37" s="132"/>
      <c r="AR37" s="132"/>
      <c r="AS37" s="132"/>
      <c r="AT37" s="132"/>
      <c r="AU37" s="132"/>
      <c r="AV37" s="132"/>
      <c r="AW37" s="133"/>
    </row>
    <row r="38" spans="1:49" ht="14.25" x14ac:dyDescent="0.15">
      <c r="A38" s="23">
        <v>1</v>
      </c>
      <c r="B38" s="23">
        <v>9.5</v>
      </c>
      <c r="C38" s="24">
        <v>6.6</v>
      </c>
      <c r="D38" s="23">
        <v>1</v>
      </c>
      <c r="O38" s="223"/>
      <c r="P38" s="209"/>
      <c r="Q38" s="209"/>
      <c r="R38" s="209"/>
      <c r="S38" s="209"/>
      <c r="T38" s="209"/>
      <c r="U38" s="209"/>
      <c r="V38" s="224"/>
      <c r="AN38" s="134" t="s">
        <v>427</v>
      </c>
      <c r="AO38" s="132"/>
      <c r="AP38" s="132"/>
      <c r="AQ38" s="132"/>
      <c r="AR38" s="132"/>
      <c r="AS38" s="132"/>
      <c r="AT38" s="132"/>
      <c r="AU38" s="132"/>
      <c r="AV38" s="132"/>
      <c r="AW38" s="133"/>
    </row>
    <row r="39" spans="1:49" ht="14.25" x14ac:dyDescent="0.15">
      <c r="A39" s="23">
        <v>1</v>
      </c>
      <c r="B39" s="23">
        <v>9.1999999999999993</v>
      </c>
      <c r="C39" s="24">
        <v>5.8</v>
      </c>
      <c r="D39" s="23">
        <v>1</v>
      </c>
      <c r="O39" s="225"/>
      <c r="P39" s="226"/>
      <c r="Q39" s="226"/>
      <c r="R39" s="226"/>
      <c r="S39" s="226"/>
      <c r="T39" s="226"/>
      <c r="U39" s="226"/>
      <c r="V39" s="227"/>
      <c r="AN39" s="135" t="s">
        <v>426</v>
      </c>
      <c r="AO39" s="136"/>
      <c r="AP39" s="136"/>
      <c r="AQ39" s="136"/>
      <c r="AR39" s="136"/>
      <c r="AS39" s="136"/>
      <c r="AT39" s="136"/>
      <c r="AU39" s="136"/>
      <c r="AV39" s="136"/>
      <c r="AW39" s="137"/>
    </row>
    <row r="40" spans="1:49" ht="14.25" x14ac:dyDescent="0.15">
      <c r="A40" s="23">
        <v>1</v>
      </c>
      <c r="B40" s="23">
        <v>9.1999999999999993</v>
      </c>
      <c r="C40" s="24">
        <v>5.8</v>
      </c>
      <c r="D40" s="23">
        <v>1</v>
      </c>
    </row>
    <row r="41" spans="1:49" ht="14.25" x14ac:dyDescent="0.15">
      <c r="A41" s="23">
        <v>0</v>
      </c>
      <c r="B41" s="23">
        <v>7.9</v>
      </c>
      <c r="C41" s="24">
        <v>4.8</v>
      </c>
      <c r="D41" s="23">
        <v>1</v>
      </c>
      <c r="O41" s="220" t="s">
        <v>397</v>
      </c>
      <c r="P41" s="221"/>
      <c r="Q41" s="221"/>
      <c r="R41" s="221"/>
      <c r="S41" s="221"/>
      <c r="T41" s="221"/>
      <c r="U41" s="221"/>
      <c r="V41" s="222"/>
      <c r="AN41" s="140" t="s">
        <v>428</v>
      </c>
      <c r="AO41" s="129"/>
      <c r="AP41" s="129"/>
      <c r="AQ41" s="129"/>
      <c r="AR41" s="129"/>
      <c r="AS41" s="129"/>
      <c r="AT41" s="129"/>
      <c r="AU41" s="129"/>
      <c r="AV41" s="129"/>
      <c r="AW41" s="130"/>
    </row>
    <row r="42" spans="1:49" ht="14.25" x14ac:dyDescent="0.15">
      <c r="A42" s="23">
        <v>1</v>
      </c>
      <c r="B42" s="23">
        <v>7.6</v>
      </c>
      <c r="C42" s="24">
        <v>4.2</v>
      </c>
      <c r="D42" s="23">
        <v>1</v>
      </c>
      <c r="O42" s="223"/>
      <c r="P42" s="209"/>
      <c r="Q42" s="209"/>
      <c r="R42" s="209"/>
      <c r="S42" s="209"/>
      <c r="T42" s="209"/>
      <c r="U42" s="209"/>
      <c r="V42" s="224"/>
      <c r="AN42" s="131" t="s">
        <v>429</v>
      </c>
      <c r="AO42" s="132"/>
      <c r="AP42" s="132"/>
      <c r="AQ42" s="132"/>
      <c r="AR42" s="132"/>
      <c r="AS42" s="132"/>
      <c r="AT42" s="132"/>
      <c r="AU42" s="132"/>
      <c r="AV42" s="132"/>
      <c r="AW42" s="133"/>
    </row>
    <row r="43" spans="1:49" ht="14.25" x14ac:dyDescent="0.15">
      <c r="A43" s="23">
        <v>1</v>
      </c>
      <c r="B43" s="23">
        <v>9.5</v>
      </c>
      <c r="C43" s="24">
        <v>6.6</v>
      </c>
      <c r="D43" s="23">
        <v>1</v>
      </c>
      <c r="O43" s="225"/>
      <c r="P43" s="226"/>
      <c r="Q43" s="226"/>
      <c r="R43" s="226"/>
      <c r="S43" s="226"/>
      <c r="T43" s="226"/>
      <c r="U43" s="226"/>
      <c r="V43" s="227"/>
      <c r="AN43" s="131" t="s">
        <v>431</v>
      </c>
      <c r="AO43" s="132"/>
      <c r="AP43" s="132"/>
      <c r="AQ43" s="132"/>
      <c r="AR43" s="132"/>
      <c r="AS43" s="132"/>
      <c r="AT43" s="132"/>
      <c r="AU43" s="132"/>
      <c r="AV43" s="132"/>
      <c r="AW43" s="133"/>
    </row>
    <row r="44" spans="1:49" ht="14.25" x14ac:dyDescent="0.15">
      <c r="A44" s="23">
        <v>1</v>
      </c>
      <c r="B44" s="23">
        <v>8.8000000000000007</v>
      </c>
      <c r="C44" s="24">
        <v>4.5</v>
      </c>
      <c r="D44" s="23">
        <v>0</v>
      </c>
      <c r="AN44" s="135" t="s">
        <v>430</v>
      </c>
      <c r="AO44" s="136"/>
      <c r="AP44" s="136"/>
      <c r="AQ44" s="136"/>
      <c r="AR44" s="136"/>
      <c r="AS44" s="136"/>
      <c r="AT44" s="136"/>
      <c r="AU44" s="136"/>
      <c r="AV44" s="136"/>
      <c r="AW44" s="137"/>
    </row>
    <row r="45" spans="1:49" ht="14.25" x14ac:dyDescent="0.15">
      <c r="A45" s="23">
        <v>0</v>
      </c>
      <c r="B45" s="23">
        <v>7.2</v>
      </c>
      <c r="C45" s="24">
        <v>4.7</v>
      </c>
      <c r="D45" s="23">
        <v>0</v>
      </c>
    </row>
    <row r="46" spans="1:49" ht="14.25" x14ac:dyDescent="0.15">
      <c r="A46" s="23">
        <v>0</v>
      </c>
      <c r="B46" s="23">
        <v>5</v>
      </c>
      <c r="C46" s="24">
        <v>4.9000000000000004</v>
      </c>
      <c r="D46" s="23">
        <v>0</v>
      </c>
    </row>
    <row r="47" spans="1:49" ht="14.25" x14ac:dyDescent="0.15">
      <c r="A47" s="23">
        <v>0</v>
      </c>
      <c r="B47" s="23">
        <v>6.6</v>
      </c>
      <c r="C47" s="24">
        <v>4.8</v>
      </c>
      <c r="D47" s="23">
        <v>0</v>
      </c>
    </row>
    <row r="48" spans="1:49" ht="14.25" x14ac:dyDescent="0.15">
      <c r="A48" s="23">
        <v>0</v>
      </c>
      <c r="B48" s="23">
        <v>7.6</v>
      </c>
      <c r="C48" s="24">
        <v>4.5999999999999996</v>
      </c>
      <c r="D48" s="23">
        <v>0</v>
      </c>
    </row>
    <row r="49" spans="1:4" ht="14.25" x14ac:dyDescent="0.15">
      <c r="A49" s="23">
        <v>1</v>
      </c>
      <c r="B49" s="23">
        <v>5.5</v>
      </c>
      <c r="C49" s="24">
        <v>4.9000000000000004</v>
      </c>
      <c r="D49" s="23">
        <v>0</v>
      </c>
    </row>
    <row r="50" spans="1:4" ht="14.25" x14ac:dyDescent="0.15">
      <c r="A50" s="23">
        <v>1</v>
      </c>
      <c r="B50" s="23">
        <v>8.5</v>
      </c>
      <c r="C50" s="24">
        <v>6</v>
      </c>
      <c r="D50" s="23">
        <v>1</v>
      </c>
    </row>
    <row r="51" spans="1:4" ht="14.25" x14ac:dyDescent="0.15">
      <c r="A51" s="23">
        <v>1</v>
      </c>
      <c r="B51" s="23">
        <v>8.8000000000000007</v>
      </c>
      <c r="C51" s="24">
        <v>4.5</v>
      </c>
      <c r="D51" s="23">
        <v>0</v>
      </c>
    </row>
    <row r="52" spans="1:4" ht="14.25" x14ac:dyDescent="0.15">
      <c r="A52" s="23">
        <v>0</v>
      </c>
      <c r="B52" s="23">
        <v>5.9</v>
      </c>
      <c r="C52" s="24">
        <v>6.2</v>
      </c>
      <c r="D52" s="23">
        <v>1</v>
      </c>
    </row>
    <row r="53" spans="1:4" ht="14.25" x14ac:dyDescent="0.15">
      <c r="A53" s="23">
        <v>1</v>
      </c>
      <c r="B53" s="23">
        <v>8.1999999999999993</v>
      </c>
      <c r="C53" s="24">
        <v>6</v>
      </c>
      <c r="D53" s="23">
        <v>0</v>
      </c>
    </row>
    <row r="54" spans="1:4" ht="14.25" x14ac:dyDescent="0.15">
      <c r="A54" s="23">
        <v>1</v>
      </c>
      <c r="B54" s="23">
        <v>9.6999999999999993</v>
      </c>
      <c r="C54" s="24">
        <v>6.1</v>
      </c>
      <c r="D54" s="23">
        <v>1</v>
      </c>
    </row>
    <row r="55" spans="1:4" ht="14.25" x14ac:dyDescent="0.15">
      <c r="A55" s="23">
        <v>1</v>
      </c>
      <c r="B55" s="23">
        <v>5.5</v>
      </c>
      <c r="C55" s="24">
        <v>8.1999999999999993</v>
      </c>
      <c r="D55" s="23">
        <v>1</v>
      </c>
    </row>
    <row r="56" spans="1:4" ht="14.25" x14ac:dyDescent="0.15">
      <c r="A56" s="23">
        <v>1</v>
      </c>
      <c r="B56" s="23">
        <v>9.9</v>
      </c>
      <c r="C56" s="24">
        <v>6.7</v>
      </c>
      <c r="D56" s="23">
        <v>1</v>
      </c>
    </row>
    <row r="57" spans="1:4" ht="14.25" x14ac:dyDescent="0.15">
      <c r="A57" s="23">
        <v>0</v>
      </c>
      <c r="B57" s="23">
        <v>5.2</v>
      </c>
      <c r="C57" s="24">
        <v>5</v>
      </c>
      <c r="D57" s="23">
        <v>0</v>
      </c>
    </row>
    <row r="58" spans="1:4" ht="14.25" x14ac:dyDescent="0.15">
      <c r="A58" s="23">
        <v>1</v>
      </c>
      <c r="B58" s="23">
        <v>7.6</v>
      </c>
      <c r="C58" s="24">
        <v>4.2</v>
      </c>
      <c r="D58" s="23">
        <v>1</v>
      </c>
    </row>
    <row r="59" spans="1:4" ht="14.25" x14ac:dyDescent="0.15">
      <c r="A59" s="23">
        <v>0</v>
      </c>
      <c r="B59" s="23">
        <v>7.6</v>
      </c>
      <c r="C59" s="24">
        <v>5.4</v>
      </c>
      <c r="D59" s="23">
        <v>0</v>
      </c>
    </row>
    <row r="60" spans="1:4" ht="14.25" x14ac:dyDescent="0.15">
      <c r="A60" s="23">
        <v>0</v>
      </c>
      <c r="B60" s="23">
        <v>6.5</v>
      </c>
      <c r="C60" s="24">
        <v>6</v>
      </c>
      <c r="D60" s="23">
        <v>1</v>
      </c>
    </row>
    <row r="61" spans="1:4" ht="14.25" x14ac:dyDescent="0.15">
      <c r="A61" s="23">
        <v>0</v>
      </c>
      <c r="B61" s="23">
        <v>8.6999999999999993</v>
      </c>
      <c r="C61" s="24">
        <v>3.8</v>
      </c>
      <c r="D61" s="23">
        <v>0</v>
      </c>
    </row>
    <row r="62" spans="1:4" ht="14.25" x14ac:dyDescent="0.15">
      <c r="A62" s="23">
        <v>0</v>
      </c>
      <c r="B62" s="23">
        <v>7.3</v>
      </c>
      <c r="C62" s="24">
        <v>6.1</v>
      </c>
      <c r="D62" s="23">
        <v>0</v>
      </c>
    </row>
    <row r="63" spans="1:4" ht="14.25" x14ac:dyDescent="0.15">
      <c r="A63" s="23">
        <v>1</v>
      </c>
      <c r="B63" s="23">
        <v>9.6999999999999993</v>
      </c>
      <c r="C63" s="24">
        <v>6.1</v>
      </c>
      <c r="D63" s="23">
        <v>1</v>
      </c>
    </row>
    <row r="64" spans="1:4" ht="14.25" x14ac:dyDescent="0.15">
      <c r="A64" s="23">
        <v>1</v>
      </c>
      <c r="B64" s="23">
        <v>9</v>
      </c>
      <c r="C64" s="24">
        <v>4.5</v>
      </c>
      <c r="D64" s="23">
        <v>1</v>
      </c>
    </row>
    <row r="65" spans="1:4" ht="14.25" x14ac:dyDescent="0.15">
      <c r="A65" s="23">
        <v>0</v>
      </c>
      <c r="B65" s="23">
        <v>7.6</v>
      </c>
      <c r="C65" s="24">
        <v>5.4</v>
      </c>
      <c r="D65" s="23">
        <v>1</v>
      </c>
    </row>
    <row r="66" spans="1:4" ht="14.25" x14ac:dyDescent="0.15">
      <c r="A66" s="23">
        <v>1</v>
      </c>
      <c r="B66" s="23">
        <v>9.6</v>
      </c>
      <c r="C66" s="24">
        <v>7.8</v>
      </c>
      <c r="D66" s="23">
        <v>1</v>
      </c>
    </row>
    <row r="67" spans="1:4" ht="14.25" x14ac:dyDescent="0.15">
      <c r="A67" s="23">
        <v>1</v>
      </c>
      <c r="B67" s="23">
        <v>5.0999999999999996</v>
      </c>
      <c r="C67" s="24">
        <v>7.8</v>
      </c>
      <c r="D67" s="23">
        <v>1</v>
      </c>
    </row>
    <row r="68" spans="1:4" ht="14.25" x14ac:dyDescent="0.15">
      <c r="A68" s="23">
        <v>0</v>
      </c>
      <c r="B68" s="23">
        <v>5.9</v>
      </c>
      <c r="C68" s="24">
        <v>5.5</v>
      </c>
      <c r="D68" s="23">
        <v>0</v>
      </c>
    </row>
    <row r="69" spans="1:4" ht="14.25" x14ac:dyDescent="0.15">
      <c r="A69" s="23">
        <v>0</v>
      </c>
      <c r="B69" s="23">
        <v>7.6</v>
      </c>
      <c r="C69" s="24">
        <v>4.5999999999999996</v>
      </c>
      <c r="D69" s="23">
        <v>0</v>
      </c>
    </row>
    <row r="70" spans="1:4" ht="14.25" x14ac:dyDescent="0.15">
      <c r="A70" s="23">
        <v>1</v>
      </c>
      <c r="B70" s="23">
        <v>9.9</v>
      </c>
      <c r="C70" s="24">
        <v>6.7</v>
      </c>
      <c r="D70" s="23">
        <v>1</v>
      </c>
    </row>
    <row r="71" spans="1:4" ht="14.25" x14ac:dyDescent="0.15">
      <c r="A71" s="23">
        <v>0</v>
      </c>
      <c r="B71" s="23">
        <v>8.1999999999999993</v>
      </c>
      <c r="C71" s="24">
        <v>3.1</v>
      </c>
      <c r="D71" s="23">
        <v>1</v>
      </c>
    </row>
    <row r="72" spans="1:4" ht="14.25" x14ac:dyDescent="0.15">
      <c r="A72" s="23">
        <v>1</v>
      </c>
      <c r="B72" s="23">
        <v>8.9</v>
      </c>
      <c r="C72" s="24">
        <v>6.9</v>
      </c>
      <c r="D72" s="23">
        <v>1</v>
      </c>
    </row>
    <row r="73" spans="1:4" ht="14.25" x14ac:dyDescent="0.15">
      <c r="A73" s="23">
        <v>0</v>
      </c>
      <c r="B73" s="23">
        <v>7.1</v>
      </c>
      <c r="C73" s="24">
        <v>4.5</v>
      </c>
      <c r="D73" s="23">
        <v>0</v>
      </c>
    </row>
    <row r="74" spans="1:4" ht="14.25" x14ac:dyDescent="0.15">
      <c r="A74" s="23">
        <v>1</v>
      </c>
      <c r="B74" s="23">
        <v>10</v>
      </c>
      <c r="C74" s="24">
        <v>4.5</v>
      </c>
      <c r="D74" s="23">
        <v>1</v>
      </c>
    </row>
    <row r="75" spans="1:4" ht="14.25" x14ac:dyDescent="0.15">
      <c r="A75" s="23">
        <v>0</v>
      </c>
      <c r="B75" s="23">
        <v>9.6999999999999993</v>
      </c>
      <c r="C75" s="24">
        <v>4.7</v>
      </c>
      <c r="D75" s="23">
        <v>0</v>
      </c>
    </row>
    <row r="76" spans="1:4" ht="14.25" x14ac:dyDescent="0.15">
      <c r="A76" s="23">
        <v>0</v>
      </c>
      <c r="B76" s="23">
        <v>9.1</v>
      </c>
      <c r="C76" s="24">
        <v>4.5</v>
      </c>
      <c r="D76" s="23">
        <v>0</v>
      </c>
    </row>
    <row r="77" spans="1:4" ht="14.25" x14ac:dyDescent="0.15">
      <c r="A77" s="23">
        <v>0</v>
      </c>
      <c r="B77" s="23">
        <v>6.7</v>
      </c>
      <c r="C77" s="24">
        <v>4.9000000000000004</v>
      </c>
      <c r="D77" s="23">
        <v>0</v>
      </c>
    </row>
    <row r="78" spans="1:4" ht="14.25" x14ac:dyDescent="0.15">
      <c r="A78" s="23">
        <v>1</v>
      </c>
      <c r="B78" s="23">
        <v>5.5</v>
      </c>
      <c r="C78" s="24">
        <v>4.9000000000000004</v>
      </c>
      <c r="D78" s="23">
        <v>0</v>
      </c>
    </row>
    <row r="79" spans="1:4" ht="14.25" x14ac:dyDescent="0.15">
      <c r="A79" s="23">
        <v>1</v>
      </c>
      <c r="B79" s="23">
        <v>9.3000000000000007</v>
      </c>
      <c r="C79" s="24">
        <v>5.9</v>
      </c>
      <c r="D79" s="23">
        <v>1</v>
      </c>
    </row>
    <row r="80" spans="1:4" ht="14.25" x14ac:dyDescent="0.15">
      <c r="A80" s="23">
        <v>0</v>
      </c>
      <c r="B80" s="23">
        <v>10</v>
      </c>
      <c r="C80" s="24">
        <v>4.5</v>
      </c>
      <c r="D80" s="23">
        <v>0</v>
      </c>
    </row>
    <row r="81" spans="1:4" ht="14.25" x14ac:dyDescent="0.15">
      <c r="A81" s="23">
        <v>1</v>
      </c>
      <c r="B81" s="23">
        <v>9.1</v>
      </c>
      <c r="C81" s="24">
        <v>4.5</v>
      </c>
      <c r="D81" s="23">
        <v>0</v>
      </c>
    </row>
    <row r="82" spans="1:4" ht="14.25" x14ac:dyDescent="0.15">
      <c r="A82" s="23">
        <v>1</v>
      </c>
      <c r="B82" s="23">
        <v>7.4</v>
      </c>
      <c r="C82" s="24">
        <v>4.8</v>
      </c>
      <c r="D82" s="23">
        <v>0</v>
      </c>
    </row>
    <row r="83" spans="1:4" ht="14.25" x14ac:dyDescent="0.15">
      <c r="A83" s="23">
        <v>1</v>
      </c>
      <c r="B83" s="23">
        <v>8.6</v>
      </c>
      <c r="C83" s="24">
        <v>4</v>
      </c>
      <c r="D83" s="23">
        <v>0</v>
      </c>
    </row>
    <row r="84" spans="1:4" ht="14.25" x14ac:dyDescent="0.15">
      <c r="A84" s="23">
        <v>0</v>
      </c>
      <c r="B84" s="23">
        <v>6.6</v>
      </c>
      <c r="C84" s="24">
        <v>6.6</v>
      </c>
      <c r="D84" s="23">
        <v>0</v>
      </c>
    </row>
    <row r="85" spans="1:4" ht="14.25" x14ac:dyDescent="0.15">
      <c r="A85" s="23">
        <v>0</v>
      </c>
      <c r="B85" s="23">
        <v>6.4</v>
      </c>
      <c r="C85" s="24">
        <v>5</v>
      </c>
      <c r="D85" s="23">
        <v>0</v>
      </c>
    </row>
    <row r="86" spans="1:4" ht="14.25" x14ac:dyDescent="0.15">
      <c r="A86" s="23">
        <v>1</v>
      </c>
      <c r="B86" s="23">
        <v>8.8000000000000007</v>
      </c>
      <c r="C86" s="24">
        <v>4.8</v>
      </c>
      <c r="D86" s="23">
        <v>1</v>
      </c>
    </row>
    <row r="87" spans="1:4" ht="14.25" x14ac:dyDescent="0.15">
      <c r="A87" s="23">
        <v>0</v>
      </c>
      <c r="B87" s="23">
        <v>9.1</v>
      </c>
      <c r="C87" s="24">
        <v>5.4</v>
      </c>
      <c r="D87" s="23">
        <v>0</v>
      </c>
    </row>
    <row r="88" spans="1:4" ht="14.25" x14ac:dyDescent="0.15">
      <c r="A88" s="23">
        <v>0</v>
      </c>
      <c r="B88" s="23">
        <v>8.6999999999999993</v>
      </c>
      <c r="C88" s="24">
        <v>4.5999999999999996</v>
      </c>
      <c r="D88" s="23">
        <v>1</v>
      </c>
    </row>
    <row r="89" spans="1:4" ht="14.25" x14ac:dyDescent="0.15">
      <c r="A89" s="23">
        <v>0</v>
      </c>
      <c r="B89" s="23">
        <v>9.6999999999999993</v>
      </c>
      <c r="C89" s="24">
        <v>3.3</v>
      </c>
      <c r="D89" s="23">
        <v>0</v>
      </c>
    </row>
    <row r="90" spans="1:4" ht="14.25" x14ac:dyDescent="0.15">
      <c r="A90" s="23">
        <v>0</v>
      </c>
      <c r="B90" s="23">
        <v>9.1</v>
      </c>
      <c r="C90" s="24">
        <v>7.1</v>
      </c>
      <c r="D90" s="23">
        <v>1</v>
      </c>
    </row>
    <row r="91" spans="1:4" ht="14.25" x14ac:dyDescent="0.15">
      <c r="A91" s="23">
        <v>1</v>
      </c>
      <c r="B91" s="23">
        <v>9.1999999999999993</v>
      </c>
      <c r="C91" s="24">
        <v>4.8</v>
      </c>
      <c r="D91" s="23">
        <v>0</v>
      </c>
    </row>
    <row r="92" spans="1:4" ht="14.25" x14ac:dyDescent="0.15">
      <c r="A92" s="23">
        <v>0</v>
      </c>
      <c r="B92" s="23">
        <v>6.4</v>
      </c>
      <c r="C92" s="24">
        <v>5.7</v>
      </c>
      <c r="D92" s="23">
        <v>0</v>
      </c>
    </row>
    <row r="93" spans="1:4" ht="14.25" x14ac:dyDescent="0.15">
      <c r="A93" s="23">
        <v>0</v>
      </c>
      <c r="B93" s="23">
        <v>8.1999999999999993</v>
      </c>
      <c r="C93" s="24">
        <v>5</v>
      </c>
      <c r="D93" s="23">
        <v>1</v>
      </c>
    </row>
    <row r="94" spans="1:4" ht="14.25" x14ac:dyDescent="0.15">
      <c r="A94" s="23">
        <v>1</v>
      </c>
      <c r="B94" s="23">
        <v>8.6</v>
      </c>
      <c r="C94" s="24">
        <v>4.7</v>
      </c>
      <c r="D94" s="23">
        <v>0</v>
      </c>
    </row>
    <row r="95" spans="1:4" ht="14.25" x14ac:dyDescent="0.15">
      <c r="A95" s="23">
        <v>1</v>
      </c>
      <c r="B95" s="23">
        <v>9.3000000000000007</v>
      </c>
      <c r="C95" s="24">
        <v>4.5</v>
      </c>
      <c r="D95" s="23">
        <v>1</v>
      </c>
    </row>
    <row r="96" spans="1:4" ht="14.25" x14ac:dyDescent="0.15">
      <c r="A96" s="23">
        <v>0</v>
      </c>
      <c r="B96" s="23">
        <v>5.7</v>
      </c>
      <c r="C96" s="24">
        <v>5.0999999999999996</v>
      </c>
      <c r="D96" s="23">
        <v>0</v>
      </c>
    </row>
    <row r="97" spans="1:4" ht="14.25" x14ac:dyDescent="0.15">
      <c r="A97" s="23">
        <v>1</v>
      </c>
      <c r="B97" s="23">
        <v>9.1</v>
      </c>
      <c r="C97" s="24">
        <v>4.5999999999999996</v>
      </c>
      <c r="D97" s="23">
        <v>1</v>
      </c>
    </row>
    <row r="98" spans="1:4" ht="14.25" x14ac:dyDescent="0.15">
      <c r="A98" s="23">
        <v>1</v>
      </c>
      <c r="B98" s="23">
        <v>9.1999999999999993</v>
      </c>
      <c r="C98" s="24">
        <v>4.8</v>
      </c>
      <c r="D98" s="23">
        <v>1</v>
      </c>
    </row>
    <row r="99" spans="1:4" ht="14.25" x14ac:dyDescent="0.15">
      <c r="A99" s="23">
        <v>0</v>
      </c>
      <c r="B99" s="23">
        <v>6.3</v>
      </c>
      <c r="C99" s="24">
        <v>6.6</v>
      </c>
      <c r="D99" s="23">
        <v>0</v>
      </c>
    </row>
    <row r="100" spans="1:4" ht="14.25" x14ac:dyDescent="0.15">
      <c r="A100" s="23">
        <v>0</v>
      </c>
      <c r="B100" s="23">
        <v>9.9</v>
      </c>
      <c r="C100" s="24">
        <v>3.5</v>
      </c>
      <c r="D100" s="23">
        <v>1</v>
      </c>
    </row>
    <row r="101" spans="1:4" ht="14.25" x14ac:dyDescent="0.15">
      <c r="A101" s="23">
        <v>1</v>
      </c>
      <c r="B101" s="23">
        <v>9.4</v>
      </c>
      <c r="C101" s="24">
        <v>4.5999999999999996</v>
      </c>
      <c r="D101" s="23">
        <v>1</v>
      </c>
    </row>
    <row r="102" spans="1:4" ht="14.25" x14ac:dyDescent="0.15">
      <c r="A102" s="23">
        <v>0</v>
      </c>
      <c r="B102" s="23">
        <v>5.6</v>
      </c>
      <c r="C102" s="24">
        <v>5.6</v>
      </c>
      <c r="D102" s="23">
        <v>0</v>
      </c>
    </row>
    <row r="103" spans="1:4" ht="14.25" x14ac:dyDescent="0.15">
      <c r="A103" s="23">
        <v>0</v>
      </c>
      <c r="B103" s="23">
        <v>5.2</v>
      </c>
      <c r="C103" s="24">
        <v>5</v>
      </c>
      <c r="D103" s="23">
        <v>0</v>
      </c>
    </row>
    <row r="104" spans="1:4" ht="14.25" x14ac:dyDescent="0.15">
      <c r="A104" s="23">
        <v>0</v>
      </c>
      <c r="B104" s="23">
        <v>9.3000000000000007</v>
      </c>
      <c r="C104" s="24">
        <v>5.5</v>
      </c>
      <c r="D104" s="23">
        <v>1</v>
      </c>
    </row>
    <row r="105" spans="1:4" ht="14.25" x14ac:dyDescent="0.15">
      <c r="A105" s="23">
        <v>1</v>
      </c>
      <c r="B105" s="23">
        <v>8.8000000000000007</v>
      </c>
      <c r="C105" s="24">
        <v>4.8</v>
      </c>
      <c r="D105" s="23">
        <v>0</v>
      </c>
    </row>
    <row r="106" spans="1:4" ht="14.25" x14ac:dyDescent="0.15">
      <c r="A106" s="23">
        <v>0</v>
      </c>
      <c r="B106" s="23">
        <v>6</v>
      </c>
      <c r="C106" s="24">
        <v>5.3</v>
      </c>
      <c r="D106" s="23">
        <v>0</v>
      </c>
    </row>
    <row r="107" spans="1:4" ht="14.25" x14ac:dyDescent="0.15">
      <c r="A107" s="23">
        <v>1</v>
      </c>
      <c r="B107" s="23">
        <v>7.6</v>
      </c>
      <c r="C107" s="24">
        <v>5</v>
      </c>
      <c r="D107" s="23">
        <v>0</v>
      </c>
    </row>
    <row r="108" spans="1:4" ht="14.25" x14ac:dyDescent="0.15">
      <c r="A108" s="23">
        <v>0</v>
      </c>
      <c r="B108" s="23">
        <v>7.5</v>
      </c>
      <c r="C108" s="24">
        <v>4.5</v>
      </c>
      <c r="D108" s="23">
        <v>0</v>
      </c>
    </row>
    <row r="109" spans="1:4" ht="14.25" x14ac:dyDescent="0.15">
      <c r="A109" s="23">
        <v>1</v>
      </c>
      <c r="B109" s="23">
        <v>7.9</v>
      </c>
      <c r="C109" s="24">
        <v>5.8</v>
      </c>
      <c r="D109" s="23">
        <v>1</v>
      </c>
    </row>
    <row r="110" spans="1:4" ht="14.25" x14ac:dyDescent="0.15">
      <c r="A110" s="23">
        <v>1</v>
      </c>
      <c r="B110" s="23">
        <v>7.6</v>
      </c>
      <c r="C110" s="24">
        <v>5</v>
      </c>
      <c r="D110" s="23">
        <v>0</v>
      </c>
    </row>
    <row r="111" spans="1:4" ht="14.25" x14ac:dyDescent="0.15">
      <c r="A111" s="23">
        <v>0</v>
      </c>
      <c r="B111" s="23">
        <v>9.3000000000000007</v>
      </c>
      <c r="C111" s="24">
        <v>5.5</v>
      </c>
      <c r="D111" s="23">
        <v>1</v>
      </c>
    </row>
    <row r="112" spans="1:4" ht="14.25" x14ac:dyDescent="0.15">
      <c r="A112" s="23">
        <v>0</v>
      </c>
      <c r="B112" s="23">
        <v>6.9</v>
      </c>
      <c r="C112" s="24">
        <v>5.4</v>
      </c>
      <c r="D112" s="23">
        <v>0</v>
      </c>
    </row>
    <row r="113" spans="1:4" ht="14.25" x14ac:dyDescent="0.15">
      <c r="A113" s="23">
        <v>0</v>
      </c>
      <c r="B113" s="23">
        <v>8.6999999999999993</v>
      </c>
      <c r="C113" s="24">
        <v>3.8</v>
      </c>
      <c r="D113" s="23">
        <v>0</v>
      </c>
    </row>
    <row r="114" spans="1:4" ht="14.25" x14ac:dyDescent="0.15">
      <c r="A114" s="23">
        <v>1</v>
      </c>
      <c r="B114" s="23">
        <v>7.4</v>
      </c>
      <c r="C114" s="24">
        <v>4.8</v>
      </c>
      <c r="D114" s="23">
        <v>0</v>
      </c>
    </row>
    <row r="115" spans="1:4" ht="14.25" x14ac:dyDescent="0.15">
      <c r="A115" s="23">
        <v>0</v>
      </c>
      <c r="B115" s="23">
        <v>7.2</v>
      </c>
      <c r="C115" s="24">
        <v>4.7</v>
      </c>
      <c r="D115" s="23">
        <v>0</v>
      </c>
    </row>
    <row r="116" spans="1:4" ht="14.25" x14ac:dyDescent="0.15">
      <c r="A116" s="23">
        <v>1</v>
      </c>
      <c r="B116" s="23">
        <v>9.6</v>
      </c>
      <c r="C116" s="24">
        <v>7.8</v>
      </c>
      <c r="D116" s="23">
        <v>1</v>
      </c>
    </row>
    <row r="117" spans="1:4" ht="14.25" x14ac:dyDescent="0.15">
      <c r="A117" s="23">
        <v>0</v>
      </c>
      <c r="B117" s="23">
        <v>5.8</v>
      </c>
      <c r="C117" s="24">
        <v>5.8</v>
      </c>
      <c r="D117" s="23">
        <v>1</v>
      </c>
    </row>
    <row r="118" spans="1:4" ht="14.25" x14ac:dyDescent="0.15">
      <c r="A118" s="23">
        <v>1</v>
      </c>
      <c r="B118" s="23">
        <v>6.3</v>
      </c>
      <c r="C118" s="24">
        <v>5.9</v>
      </c>
      <c r="D118" s="23">
        <v>1</v>
      </c>
    </row>
    <row r="119" spans="1:4" ht="14.25" x14ac:dyDescent="0.15">
      <c r="A119" s="23">
        <v>1</v>
      </c>
      <c r="B119" s="23">
        <v>9.4</v>
      </c>
      <c r="C119" s="24">
        <v>4.7</v>
      </c>
      <c r="D119" s="23">
        <v>1</v>
      </c>
    </row>
    <row r="120" spans="1:4" ht="14.25" x14ac:dyDescent="0.15">
      <c r="A120" s="23">
        <v>1</v>
      </c>
      <c r="B120" s="23">
        <v>9.3000000000000007</v>
      </c>
      <c r="C120" s="24">
        <v>5.9</v>
      </c>
      <c r="D120" s="23">
        <v>1</v>
      </c>
    </row>
    <row r="121" spans="1:4" ht="14.25" x14ac:dyDescent="0.15">
      <c r="A121" s="23">
        <v>0</v>
      </c>
      <c r="B121" s="23">
        <v>6.9</v>
      </c>
      <c r="C121" s="24">
        <v>5.4</v>
      </c>
      <c r="D121" s="23">
        <v>1</v>
      </c>
    </row>
    <row r="122" spans="1:4" ht="14.25" x14ac:dyDescent="0.15">
      <c r="A122" s="23">
        <v>1</v>
      </c>
      <c r="B122" s="23">
        <v>9.6</v>
      </c>
      <c r="C122" s="24">
        <v>7.8</v>
      </c>
      <c r="D122" s="23">
        <v>1</v>
      </c>
    </row>
    <row r="123" spans="1:4" ht="14.25" x14ac:dyDescent="0.15">
      <c r="A123" s="23">
        <v>0</v>
      </c>
      <c r="B123" s="23">
        <v>7.1</v>
      </c>
      <c r="C123" s="24">
        <v>5.9</v>
      </c>
      <c r="D123" s="23">
        <v>0</v>
      </c>
    </row>
    <row r="124" spans="1:4" ht="14.25" x14ac:dyDescent="0.15">
      <c r="A124" s="23">
        <v>0</v>
      </c>
      <c r="B124" s="23">
        <v>9.6999999999999993</v>
      </c>
      <c r="C124" s="24">
        <v>3.3</v>
      </c>
      <c r="D124" s="23">
        <v>1</v>
      </c>
    </row>
    <row r="125" spans="1:4" ht="14.25" x14ac:dyDescent="0.15">
      <c r="A125" s="23">
        <v>1</v>
      </c>
      <c r="B125" s="23">
        <v>9.3000000000000007</v>
      </c>
      <c r="C125" s="24">
        <v>6.3</v>
      </c>
      <c r="D125" s="23">
        <v>1</v>
      </c>
    </row>
    <row r="126" spans="1:4" ht="14.25" x14ac:dyDescent="0.15">
      <c r="A126" s="23">
        <v>0</v>
      </c>
      <c r="B126" s="23">
        <v>6.4</v>
      </c>
      <c r="C126" s="24">
        <v>4.5</v>
      </c>
      <c r="D126" s="23">
        <v>0</v>
      </c>
    </row>
    <row r="127" spans="1:4" ht="14.25" x14ac:dyDescent="0.15">
      <c r="A127" s="23">
        <v>0</v>
      </c>
      <c r="B127" s="23">
        <v>6.2</v>
      </c>
      <c r="C127" s="24">
        <v>5.0999999999999996</v>
      </c>
      <c r="D127" s="23">
        <v>0</v>
      </c>
    </row>
    <row r="128" spans="1:4" ht="14.25" x14ac:dyDescent="0.15">
      <c r="A128" s="23">
        <v>1</v>
      </c>
      <c r="B128" s="23">
        <v>5.5</v>
      </c>
      <c r="C128" s="24">
        <v>8.1999999999999993</v>
      </c>
      <c r="D128" s="23">
        <v>1</v>
      </c>
    </row>
    <row r="129" spans="1:4" ht="14.25" x14ac:dyDescent="0.15">
      <c r="A129" s="23">
        <v>0</v>
      </c>
      <c r="B129" s="23">
        <v>6.3</v>
      </c>
      <c r="C129" s="24">
        <v>6.6</v>
      </c>
      <c r="D129" s="23">
        <v>0</v>
      </c>
    </row>
    <row r="130" spans="1:4" ht="14.25" x14ac:dyDescent="0.15">
      <c r="A130" s="23">
        <v>0</v>
      </c>
      <c r="B130" s="23">
        <v>8.3000000000000007</v>
      </c>
      <c r="C130" s="24">
        <v>5.2</v>
      </c>
      <c r="D130" s="23">
        <v>1</v>
      </c>
    </row>
    <row r="131" spans="1:4" ht="14.25" x14ac:dyDescent="0.15">
      <c r="A131" s="23">
        <v>1</v>
      </c>
      <c r="B131" s="23">
        <v>6.9</v>
      </c>
      <c r="C131" s="24">
        <v>4.7</v>
      </c>
      <c r="D131" s="23">
        <v>0</v>
      </c>
    </row>
    <row r="132" spans="1:4" ht="14.25" x14ac:dyDescent="0.15">
      <c r="A132" s="23">
        <v>0</v>
      </c>
      <c r="B132" s="23">
        <v>8.3000000000000007</v>
      </c>
      <c r="C132" s="24">
        <v>2.5</v>
      </c>
      <c r="D132" s="23">
        <v>0</v>
      </c>
    </row>
    <row r="133" spans="1:4" ht="14.25" x14ac:dyDescent="0.15">
      <c r="A133" s="23">
        <v>1</v>
      </c>
      <c r="B133" s="23">
        <v>9</v>
      </c>
      <c r="C133" s="24">
        <v>5</v>
      </c>
      <c r="D133" s="23">
        <v>0</v>
      </c>
    </row>
    <row r="134" spans="1:4" ht="14.25" x14ac:dyDescent="0.15">
      <c r="A134" s="23">
        <v>0</v>
      </c>
      <c r="B134" s="23">
        <v>7.9</v>
      </c>
      <c r="C134" s="24">
        <v>4.8</v>
      </c>
      <c r="D134" s="23">
        <v>0</v>
      </c>
    </row>
    <row r="135" spans="1:4" ht="14.25" x14ac:dyDescent="0.15">
      <c r="A135" s="23">
        <v>0</v>
      </c>
      <c r="B135" s="23">
        <v>7.1</v>
      </c>
      <c r="C135" s="24">
        <v>5.9</v>
      </c>
      <c r="D135" s="23">
        <v>0</v>
      </c>
    </row>
    <row r="136" spans="1:4" ht="14.25" x14ac:dyDescent="0.15">
      <c r="A136" s="23">
        <v>1</v>
      </c>
      <c r="B136" s="23">
        <v>7.8</v>
      </c>
      <c r="C136" s="24">
        <v>7.1</v>
      </c>
      <c r="D136" s="23">
        <v>1</v>
      </c>
    </row>
    <row r="137" spans="1:4" ht="14.25" x14ac:dyDescent="0.15">
      <c r="A137" s="23">
        <v>1</v>
      </c>
      <c r="B137" s="23">
        <v>8.6</v>
      </c>
      <c r="C137" s="24">
        <v>4.7</v>
      </c>
      <c r="D137" s="23">
        <v>1</v>
      </c>
    </row>
    <row r="138" spans="1:4" ht="14.25" x14ac:dyDescent="0.15">
      <c r="A138" s="23">
        <v>1</v>
      </c>
      <c r="B138" s="23">
        <v>7.7</v>
      </c>
      <c r="C138" s="24">
        <v>4.3</v>
      </c>
      <c r="D138" s="23">
        <v>1</v>
      </c>
    </row>
    <row r="139" spans="1:4" ht="14.25" x14ac:dyDescent="0.15">
      <c r="A139" s="23">
        <v>1</v>
      </c>
      <c r="B139" s="23">
        <v>8.3000000000000007</v>
      </c>
      <c r="C139" s="24">
        <v>6.1</v>
      </c>
      <c r="D139" s="23">
        <v>1</v>
      </c>
    </row>
    <row r="140" spans="1:4" ht="14.25" x14ac:dyDescent="0.15">
      <c r="A140" s="23">
        <v>0</v>
      </c>
      <c r="B140" s="23">
        <v>7.9</v>
      </c>
      <c r="C140" s="24">
        <v>5.8</v>
      </c>
      <c r="D140" s="23">
        <v>0</v>
      </c>
    </row>
    <row r="141" spans="1:4" ht="14.25" x14ac:dyDescent="0.15">
      <c r="A141" s="23">
        <v>0</v>
      </c>
      <c r="B141" s="23">
        <v>6.1</v>
      </c>
      <c r="C141" s="24">
        <v>6.4</v>
      </c>
      <c r="D141" s="23">
        <v>0</v>
      </c>
    </row>
    <row r="142" spans="1:4" ht="14.25" x14ac:dyDescent="0.15">
      <c r="A142" s="23">
        <v>0</v>
      </c>
      <c r="B142" s="23">
        <v>5.6</v>
      </c>
      <c r="C142" s="24">
        <v>5.6</v>
      </c>
      <c r="D142" s="23">
        <v>1</v>
      </c>
    </row>
    <row r="143" spans="1:4" ht="14.25" x14ac:dyDescent="0.15">
      <c r="A143" s="23">
        <v>1</v>
      </c>
      <c r="B143" s="23">
        <v>9.1999999999999993</v>
      </c>
      <c r="C143" s="24">
        <v>6.2</v>
      </c>
      <c r="D143" s="23">
        <v>1</v>
      </c>
    </row>
    <row r="144" spans="1:4" ht="14.25" x14ac:dyDescent="0.15">
      <c r="A144" s="23">
        <v>1</v>
      </c>
      <c r="B144" s="23">
        <v>9.4</v>
      </c>
      <c r="C144" s="24">
        <v>4.9000000000000004</v>
      </c>
      <c r="D144" s="23">
        <v>1</v>
      </c>
    </row>
    <row r="145" spans="1:4" ht="14.25" x14ac:dyDescent="0.15">
      <c r="A145" s="23">
        <v>1</v>
      </c>
      <c r="B145" s="23">
        <v>6.9</v>
      </c>
      <c r="C145" s="24">
        <v>4.7</v>
      </c>
      <c r="D145" s="23">
        <v>1</v>
      </c>
    </row>
    <row r="146" spans="1:4" ht="14.25" x14ac:dyDescent="0.15">
      <c r="A146" s="23">
        <v>0</v>
      </c>
      <c r="B146" s="23">
        <v>9.9</v>
      </c>
      <c r="C146" s="24">
        <v>3.5</v>
      </c>
      <c r="D146" s="23">
        <v>1</v>
      </c>
    </row>
    <row r="147" spans="1:4" ht="14.25" x14ac:dyDescent="0.15">
      <c r="A147" s="23">
        <v>1</v>
      </c>
      <c r="B147" s="23">
        <v>7.7</v>
      </c>
      <c r="C147" s="24">
        <v>4.3</v>
      </c>
      <c r="D147" s="23">
        <v>1</v>
      </c>
    </row>
    <row r="148" spans="1:4" ht="14.25" x14ac:dyDescent="0.15">
      <c r="A148" s="23">
        <v>1</v>
      </c>
      <c r="B148" s="23">
        <v>8.6999999999999993</v>
      </c>
      <c r="C148" s="24">
        <v>2.9</v>
      </c>
      <c r="D148" s="23">
        <v>1</v>
      </c>
    </row>
    <row r="149" spans="1:4" ht="14.25" x14ac:dyDescent="0.15">
      <c r="A149" s="23">
        <v>1</v>
      </c>
      <c r="B149" s="23">
        <v>8.6</v>
      </c>
      <c r="C149" s="24">
        <v>5.7</v>
      </c>
      <c r="D149" s="23">
        <v>1</v>
      </c>
    </row>
    <row r="150" spans="1:4" ht="14.25" x14ac:dyDescent="0.15">
      <c r="A150" s="23">
        <v>1</v>
      </c>
      <c r="B150" s="23">
        <v>6.7</v>
      </c>
      <c r="C150" s="24">
        <v>4.5</v>
      </c>
      <c r="D150" s="23">
        <v>0</v>
      </c>
    </row>
    <row r="151" spans="1:4" ht="14.25" x14ac:dyDescent="0.15">
      <c r="A151" s="23">
        <v>1</v>
      </c>
      <c r="B151" s="23">
        <v>8.6999999999999993</v>
      </c>
      <c r="C151" s="24">
        <v>4.8</v>
      </c>
      <c r="D151" s="23">
        <v>1</v>
      </c>
    </row>
    <row r="152" spans="1:4" ht="14.25" x14ac:dyDescent="0.15">
      <c r="A152" s="23">
        <v>0</v>
      </c>
      <c r="B152" s="23">
        <v>9.1</v>
      </c>
      <c r="C152" s="24">
        <v>5.4</v>
      </c>
      <c r="D152" s="23">
        <v>1</v>
      </c>
    </row>
    <row r="153" spans="1:4" ht="14.25" x14ac:dyDescent="0.15">
      <c r="A153" s="23">
        <v>1</v>
      </c>
      <c r="B153" s="23">
        <v>7.4</v>
      </c>
      <c r="C153" s="24">
        <v>6.9</v>
      </c>
      <c r="D153" s="23">
        <v>1</v>
      </c>
    </row>
    <row r="154" spans="1:4" ht="14.25" x14ac:dyDescent="0.15">
      <c r="A154" s="23">
        <v>0</v>
      </c>
      <c r="B154" s="23">
        <v>8.3000000000000007</v>
      </c>
      <c r="C154" s="24">
        <v>5.2</v>
      </c>
      <c r="D154" s="23">
        <v>1</v>
      </c>
    </row>
    <row r="155" spans="1:4" ht="14.25" x14ac:dyDescent="0.15">
      <c r="A155" s="23">
        <v>0</v>
      </c>
      <c r="B155" s="23">
        <v>6.4</v>
      </c>
      <c r="C155" s="24">
        <v>5</v>
      </c>
      <c r="D155" s="23">
        <v>0</v>
      </c>
    </row>
    <row r="156" spans="1:4" ht="14.25" x14ac:dyDescent="0.15">
      <c r="A156" s="23">
        <v>1</v>
      </c>
      <c r="B156" s="23">
        <v>9.6</v>
      </c>
      <c r="C156" s="24">
        <v>5.5</v>
      </c>
      <c r="D156" s="23">
        <v>1</v>
      </c>
    </row>
    <row r="157" spans="1:4" ht="14.25" x14ac:dyDescent="0.15">
      <c r="A157" s="23">
        <v>1</v>
      </c>
      <c r="B157" s="23">
        <v>7.4</v>
      </c>
      <c r="C157" s="24">
        <v>6.9</v>
      </c>
      <c r="D157" s="23">
        <v>1</v>
      </c>
    </row>
    <row r="158" spans="1:4" ht="14.25" x14ac:dyDescent="0.15">
      <c r="A158" s="23">
        <v>0</v>
      </c>
      <c r="B158" s="23">
        <v>6.7</v>
      </c>
      <c r="C158" s="24">
        <v>4.8</v>
      </c>
      <c r="D158" s="23">
        <v>0</v>
      </c>
    </row>
    <row r="159" spans="1:4" ht="14.25" x14ac:dyDescent="0.15">
      <c r="A159" s="23">
        <v>1</v>
      </c>
      <c r="B159" s="23">
        <v>9.6999999999999993</v>
      </c>
      <c r="C159" s="24">
        <v>6.1</v>
      </c>
      <c r="D159" s="23">
        <v>0</v>
      </c>
    </row>
    <row r="160" spans="1:4" ht="14.25" x14ac:dyDescent="0.15">
      <c r="A160" s="23">
        <v>0</v>
      </c>
      <c r="B160" s="23">
        <v>6.7</v>
      </c>
      <c r="C160" s="24">
        <v>4.9000000000000004</v>
      </c>
      <c r="D160" s="23">
        <v>0</v>
      </c>
    </row>
    <row r="161" spans="1:4" ht="14.25" x14ac:dyDescent="0.15">
      <c r="A161" s="23">
        <v>0</v>
      </c>
      <c r="B161" s="23">
        <v>7.5</v>
      </c>
      <c r="C161" s="24">
        <v>4.5</v>
      </c>
      <c r="D161" s="23">
        <v>0</v>
      </c>
    </row>
    <row r="162" spans="1:4" ht="14.25" x14ac:dyDescent="0.15">
      <c r="A162" s="23">
        <v>0</v>
      </c>
      <c r="B162" s="23">
        <v>6.4</v>
      </c>
      <c r="C162" s="24">
        <v>5.7</v>
      </c>
      <c r="D162" s="23">
        <v>0</v>
      </c>
    </row>
    <row r="163" spans="1:4" ht="14.25" x14ac:dyDescent="0.15">
      <c r="A163" s="23">
        <v>1</v>
      </c>
      <c r="B163" s="23">
        <v>8.6999999999999993</v>
      </c>
      <c r="C163" s="24">
        <v>4.8</v>
      </c>
      <c r="D163" s="23">
        <v>0</v>
      </c>
    </row>
    <row r="164" spans="1:4" ht="14.25" x14ac:dyDescent="0.15">
      <c r="A164" s="23">
        <v>0</v>
      </c>
      <c r="B164" s="23">
        <v>9.1</v>
      </c>
      <c r="C164" s="24">
        <v>7.1</v>
      </c>
      <c r="D164" s="23">
        <v>1</v>
      </c>
    </row>
    <row r="165" spans="1:4" ht="14.25" x14ac:dyDescent="0.15">
      <c r="A165" s="23">
        <v>0</v>
      </c>
      <c r="B165" s="23">
        <v>8</v>
      </c>
      <c r="C165" s="24">
        <v>3</v>
      </c>
      <c r="D165" s="23">
        <v>0</v>
      </c>
    </row>
    <row r="166" spans="1:4" ht="14.25" x14ac:dyDescent="0.15">
      <c r="A166" s="23">
        <v>0</v>
      </c>
      <c r="B166" s="23">
        <v>6.2</v>
      </c>
      <c r="C166" s="24">
        <v>5.0999999999999996</v>
      </c>
      <c r="D166" s="23">
        <v>0</v>
      </c>
    </row>
    <row r="167" spans="1:4" ht="14.25" x14ac:dyDescent="0.15">
      <c r="A167" s="23">
        <v>1</v>
      </c>
      <c r="B167" s="23">
        <v>9</v>
      </c>
      <c r="C167" s="24">
        <v>5</v>
      </c>
      <c r="D167" s="23">
        <v>1</v>
      </c>
    </row>
    <row r="168" spans="1:4" ht="14.25" x14ac:dyDescent="0.15">
      <c r="A168" s="23">
        <v>1</v>
      </c>
      <c r="B168" s="23">
        <v>7.7</v>
      </c>
      <c r="C168" s="24">
        <v>7</v>
      </c>
      <c r="D168" s="23">
        <v>1</v>
      </c>
    </row>
    <row r="169" spans="1:4" ht="14.25" x14ac:dyDescent="0.15">
      <c r="A169" s="23">
        <v>0</v>
      </c>
      <c r="B169" s="23">
        <v>6.5</v>
      </c>
      <c r="C169" s="24">
        <v>6</v>
      </c>
      <c r="D169" s="23">
        <v>0</v>
      </c>
    </row>
    <row r="170" spans="1:4" ht="14.25" x14ac:dyDescent="0.15">
      <c r="A170" s="23">
        <v>0</v>
      </c>
      <c r="B170" s="23">
        <v>7.1</v>
      </c>
      <c r="C170" s="24">
        <v>4.5</v>
      </c>
      <c r="D170" s="23">
        <v>0</v>
      </c>
    </row>
    <row r="171" spans="1:4" ht="14.25" x14ac:dyDescent="0.15">
      <c r="A171" s="23">
        <v>0</v>
      </c>
      <c r="B171" s="23">
        <v>6.7</v>
      </c>
      <c r="C171" s="24">
        <v>4.5</v>
      </c>
      <c r="D171" s="23">
        <v>0</v>
      </c>
    </row>
    <row r="172" spans="1:4" ht="14.25" x14ac:dyDescent="0.15">
      <c r="A172" s="23">
        <v>0</v>
      </c>
      <c r="B172" s="23">
        <v>6.4</v>
      </c>
      <c r="C172" s="24">
        <v>5.3</v>
      </c>
      <c r="D172" s="23">
        <v>0</v>
      </c>
    </row>
    <row r="173" spans="1:4" ht="14.25" x14ac:dyDescent="0.15">
      <c r="A173" s="23">
        <v>0</v>
      </c>
      <c r="B173" s="23">
        <v>8.1999999999999993</v>
      </c>
      <c r="C173" s="24">
        <v>5</v>
      </c>
      <c r="D173" s="23">
        <v>0</v>
      </c>
    </row>
    <row r="174" spans="1:4" ht="14.25" x14ac:dyDescent="0.15">
      <c r="A174" s="23">
        <v>0</v>
      </c>
      <c r="B174" s="23">
        <v>5.9</v>
      </c>
      <c r="C174" s="24">
        <v>5.5</v>
      </c>
      <c r="D174" s="23">
        <v>1</v>
      </c>
    </row>
    <row r="175" spans="1:4" ht="14.25" x14ac:dyDescent="0.15">
      <c r="A175" s="23">
        <v>0</v>
      </c>
      <c r="B175" s="23">
        <v>5.9</v>
      </c>
      <c r="C175" s="24">
        <v>6.2</v>
      </c>
      <c r="D175" s="23">
        <v>1</v>
      </c>
    </row>
    <row r="176" spans="1:4" ht="14.25" x14ac:dyDescent="0.15">
      <c r="A176" s="23">
        <v>0</v>
      </c>
      <c r="B176" s="23">
        <v>6.4</v>
      </c>
      <c r="C176" s="24">
        <v>4.5</v>
      </c>
      <c r="D176" s="23">
        <v>0</v>
      </c>
    </row>
    <row r="177" spans="1:4" ht="14.25" x14ac:dyDescent="0.15">
      <c r="A177" s="23">
        <v>0</v>
      </c>
      <c r="B177" s="23">
        <v>6.7</v>
      </c>
      <c r="C177" s="24">
        <v>6.8</v>
      </c>
      <c r="D177" s="23">
        <v>1</v>
      </c>
    </row>
    <row r="178" spans="1:4" ht="14.25" x14ac:dyDescent="0.15">
      <c r="A178" s="23">
        <v>0</v>
      </c>
      <c r="B178" s="23">
        <v>5</v>
      </c>
      <c r="C178" s="24">
        <v>4.9000000000000004</v>
      </c>
      <c r="D178" s="23">
        <v>0</v>
      </c>
    </row>
    <row r="179" spans="1:4" ht="14.25" x14ac:dyDescent="0.15">
      <c r="A179" s="23">
        <v>1</v>
      </c>
      <c r="B179" s="23">
        <v>9.6</v>
      </c>
      <c r="C179" s="24">
        <v>7.8</v>
      </c>
      <c r="D179" s="23">
        <v>1</v>
      </c>
    </row>
    <row r="180" spans="1:4" ht="14.25" x14ac:dyDescent="0.15">
      <c r="A180" s="23">
        <v>0</v>
      </c>
      <c r="B180" s="23">
        <v>8</v>
      </c>
      <c r="C180" s="24">
        <v>4.7</v>
      </c>
      <c r="D180" s="23">
        <v>1</v>
      </c>
    </row>
    <row r="181" spans="1:4" ht="14.25" x14ac:dyDescent="0.15">
      <c r="A181" s="23">
        <v>1</v>
      </c>
      <c r="B181" s="23">
        <v>9.4</v>
      </c>
      <c r="C181" s="24">
        <v>4.5999999999999996</v>
      </c>
      <c r="D181" s="23">
        <v>1</v>
      </c>
    </row>
    <row r="182" spans="1:4" ht="14.25" x14ac:dyDescent="0.15">
      <c r="A182" s="23">
        <v>1</v>
      </c>
      <c r="B182" s="23">
        <v>8.6999999999999993</v>
      </c>
      <c r="C182" s="24">
        <v>4.5999999999999996</v>
      </c>
      <c r="D182" s="23">
        <v>1</v>
      </c>
    </row>
    <row r="183" spans="1:4" ht="14.25" x14ac:dyDescent="0.15">
      <c r="A183" s="23">
        <v>1</v>
      </c>
      <c r="B183" s="23">
        <v>6.3</v>
      </c>
      <c r="C183" s="24">
        <v>5.9</v>
      </c>
      <c r="D183" s="23">
        <v>1</v>
      </c>
    </row>
    <row r="184" spans="1:4" ht="14.25" x14ac:dyDescent="0.15">
      <c r="A184" s="23">
        <v>0</v>
      </c>
      <c r="B184" s="23">
        <v>8.1</v>
      </c>
      <c r="C184" s="24">
        <v>3.8</v>
      </c>
      <c r="D184" s="23">
        <v>0</v>
      </c>
    </row>
    <row r="185" spans="1:4" ht="14.25" x14ac:dyDescent="0.15">
      <c r="A185" s="23">
        <v>0</v>
      </c>
      <c r="B185" s="23">
        <v>9.9</v>
      </c>
      <c r="C185" s="24">
        <v>4.5</v>
      </c>
      <c r="D185" s="23">
        <v>1</v>
      </c>
    </row>
    <row r="186" spans="1:4" ht="14.25" x14ac:dyDescent="0.15">
      <c r="A186" s="23">
        <v>1</v>
      </c>
      <c r="B186" s="23">
        <v>7.8</v>
      </c>
      <c r="C186" s="24">
        <v>7.1</v>
      </c>
      <c r="D186" s="23">
        <v>0</v>
      </c>
    </row>
    <row r="187" spans="1:4" ht="14.25" x14ac:dyDescent="0.15">
      <c r="A187" s="23">
        <v>0</v>
      </c>
      <c r="B187" s="23">
        <v>9.9</v>
      </c>
      <c r="C187" s="24">
        <v>4.8</v>
      </c>
      <c r="D187" s="23">
        <v>1</v>
      </c>
    </row>
    <row r="188" spans="1:4" ht="14.25" x14ac:dyDescent="0.15">
      <c r="A188" s="23">
        <v>0</v>
      </c>
      <c r="B188" s="23">
        <v>6.6</v>
      </c>
      <c r="C188" s="24">
        <v>6.6</v>
      </c>
      <c r="D188" s="23">
        <v>0</v>
      </c>
    </row>
    <row r="189" spans="1:4" ht="14.25" x14ac:dyDescent="0.15">
      <c r="A189" s="23">
        <v>1</v>
      </c>
      <c r="B189" s="23">
        <v>9.3000000000000007</v>
      </c>
      <c r="C189" s="24">
        <v>6.3</v>
      </c>
      <c r="D189" s="23">
        <v>1</v>
      </c>
    </row>
    <row r="190" spans="1:4" ht="14.25" x14ac:dyDescent="0.15">
      <c r="A190" s="23">
        <v>0</v>
      </c>
      <c r="B190" s="23">
        <v>8.6999999999999993</v>
      </c>
      <c r="C190" s="24">
        <v>2.9</v>
      </c>
      <c r="D190" s="23">
        <v>0</v>
      </c>
    </row>
    <row r="191" spans="1:4" ht="14.25" x14ac:dyDescent="0.15">
      <c r="A191" s="23">
        <v>1</v>
      </c>
      <c r="B191" s="23">
        <v>9.6999999999999993</v>
      </c>
      <c r="C191" s="24">
        <v>6.1</v>
      </c>
      <c r="D191" s="23">
        <v>1</v>
      </c>
    </row>
    <row r="192" spans="1:4" ht="14.25" x14ac:dyDescent="0.15">
      <c r="A192" s="23">
        <v>0</v>
      </c>
      <c r="B192" s="23">
        <v>6.5</v>
      </c>
      <c r="C192" s="24">
        <v>3.7</v>
      </c>
      <c r="D192" s="23">
        <v>0</v>
      </c>
    </row>
    <row r="193" spans="1:4" ht="14.25" x14ac:dyDescent="0.15">
      <c r="A193" s="23">
        <v>1</v>
      </c>
      <c r="B193" s="23">
        <v>9.1999999999999993</v>
      </c>
      <c r="C193" s="24">
        <v>6.2</v>
      </c>
      <c r="D193" s="23">
        <v>1</v>
      </c>
    </row>
    <row r="194" spans="1:4" ht="14.25" x14ac:dyDescent="0.15">
      <c r="A194" s="23">
        <v>1</v>
      </c>
      <c r="B194" s="23">
        <v>9.4</v>
      </c>
      <c r="C194" s="24">
        <v>4.9000000000000004</v>
      </c>
      <c r="D194" s="23">
        <v>1</v>
      </c>
    </row>
    <row r="195" spans="1:4" ht="14.25" x14ac:dyDescent="0.15">
      <c r="A195" s="23">
        <v>0</v>
      </c>
      <c r="B195" s="23">
        <v>6.7</v>
      </c>
      <c r="C195" s="24">
        <v>4.8</v>
      </c>
      <c r="D195" s="23">
        <v>1</v>
      </c>
    </row>
    <row r="196" spans="1:4" ht="14.25" x14ac:dyDescent="0.15">
      <c r="A196" s="23">
        <v>1</v>
      </c>
      <c r="B196" s="23">
        <v>8.4</v>
      </c>
      <c r="C196" s="24">
        <v>5.9</v>
      </c>
      <c r="D196" s="23">
        <v>1</v>
      </c>
    </row>
    <row r="197" spans="1:4" ht="14.25" x14ac:dyDescent="0.15">
      <c r="A197" s="23">
        <v>1</v>
      </c>
      <c r="B197" s="23">
        <v>9.9</v>
      </c>
      <c r="C197" s="24">
        <v>6.7</v>
      </c>
      <c r="D197" s="23">
        <v>1</v>
      </c>
    </row>
    <row r="198" spans="1:4" ht="14.25" x14ac:dyDescent="0.15">
      <c r="A198" s="23">
        <v>1</v>
      </c>
      <c r="B198" s="23">
        <v>8.4</v>
      </c>
      <c r="C198" s="24">
        <v>5.9</v>
      </c>
      <c r="D198" s="23">
        <v>1</v>
      </c>
    </row>
    <row r="199" spans="1:4" ht="14.25" x14ac:dyDescent="0.15">
      <c r="A199" s="23">
        <v>0</v>
      </c>
      <c r="B199" s="23">
        <v>8</v>
      </c>
      <c r="C199" s="24">
        <v>3</v>
      </c>
      <c r="D199" s="23">
        <v>0</v>
      </c>
    </row>
    <row r="200" spans="1:4" ht="14.25" x14ac:dyDescent="0.15">
      <c r="A200" s="23">
        <v>1</v>
      </c>
      <c r="B200" s="23">
        <v>9.9</v>
      </c>
      <c r="C200" s="24">
        <v>4.5</v>
      </c>
      <c r="D200" s="23">
        <v>1</v>
      </c>
    </row>
    <row r="201" spans="1:4" ht="14.25" x14ac:dyDescent="0.15">
      <c r="A201" s="23">
        <v>0</v>
      </c>
      <c r="B201" s="23">
        <v>5.7</v>
      </c>
      <c r="C201" s="24">
        <v>6</v>
      </c>
      <c r="D201" s="23">
        <v>0</v>
      </c>
    </row>
  </sheetData>
  <mergeCells count="22">
    <mergeCell ref="P30:R33"/>
    <mergeCell ref="O37:V39"/>
    <mergeCell ref="O41:V43"/>
    <mergeCell ref="Z24:AC24"/>
    <mergeCell ref="P25:R28"/>
    <mergeCell ref="AD8:AK10"/>
    <mergeCell ref="G26:M27"/>
    <mergeCell ref="AB26:AP26"/>
    <mergeCell ref="AB27:AU27"/>
    <mergeCell ref="AB29:AN29"/>
    <mergeCell ref="AA14:AC17"/>
    <mergeCell ref="P15:R18"/>
    <mergeCell ref="G17:M18"/>
    <mergeCell ref="AA19:AC22"/>
    <mergeCell ref="G20:M21"/>
    <mergeCell ref="P20:R23"/>
    <mergeCell ref="G23:M23"/>
    <mergeCell ref="J12:M12"/>
    <mergeCell ref="G2:H2"/>
    <mergeCell ref="P2:Q2"/>
    <mergeCell ref="S2:T2"/>
    <mergeCell ref="Z2:AA2"/>
  </mergeCells>
  <pageMargins left="0.7" right="0.7" top="0.75" bottom="0.75" header="0.3" footer="0.3"/>
  <drawing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M18"/>
  <sheetViews>
    <sheetView zoomScale="95" zoomScaleNormal="95" workbookViewId="0">
      <selection activeCell="L21" sqref="L21"/>
    </sheetView>
  </sheetViews>
  <sheetFormatPr defaultColWidth="8.76171875" defaultRowHeight="12.75" x14ac:dyDescent="0.15"/>
  <cols>
    <col min="3" max="3" width="14.6953125" bestFit="1" customWidth="1"/>
    <col min="4" max="4" width="26.0234375" customWidth="1"/>
    <col min="5" max="5" width="12.26953125" customWidth="1"/>
    <col min="6" max="6" width="24.67578125" customWidth="1"/>
  </cols>
  <sheetData>
    <row r="2" spans="1:13" x14ac:dyDescent="0.15">
      <c r="B2" s="100" t="s">
        <v>398</v>
      </c>
      <c r="C2" s="102" t="s">
        <v>52</v>
      </c>
      <c r="D2" s="102" t="s">
        <v>54</v>
      </c>
      <c r="E2" s="102" t="s">
        <v>60</v>
      </c>
    </row>
    <row r="3" spans="1:13" ht="15" customHeight="1" x14ac:dyDescent="0.15">
      <c r="A3" s="99" t="s">
        <v>399</v>
      </c>
      <c r="B3" s="101">
        <v>-0.02</v>
      </c>
      <c r="C3" s="60">
        <v>1</v>
      </c>
      <c r="D3" s="60">
        <v>1</v>
      </c>
      <c r="E3" s="60">
        <v>10</v>
      </c>
      <c r="G3" s="229" t="s">
        <v>392</v>
      </c>
      <c r="H3" s="230"/>
      <c r="I3" s="230"/>
      <c r="J3" s="230"/>
      <c r="K3" s="230"/>
      <c r="L3" s="230"/>
      <c r="M3" s="231"/>
    </row>
    <row r="4" spans="1:13" x14ac:dyDescent="0.15">
      <c r="A4" s="103" t="s">
        <v>400</v>
      </c>
      <c r="B4" s="104">
        <v>0.98</v>
      </c>
      <c r="G4" s="232"/>
      <c r="H4" s="233"/>
      <c r="I4" s="233"/>
      <c r="J4" s="233"/>
      <c r="K4" s="233"/>
      <c r="L4" s="233"/>
      <c r="M4" s="234"/>
    </row>
    <row r="5" spans="1:13" x14ac:dyDescent="0.15">
      <c r="A5" s="103" t="s">
        <v>401</v>
      </c>
      <c r="B5" s="104">
        <v>0.5</v>
      </c>
      <c r="H5" t="e" vm="1">
        <v>#VALUE!</v>
      </c>
    </row>
    <row r="7" spans="1:13" ht="13.5" thickBot="1" x14ac:dyDescent="0.2"/>
    <row r="8" spans="1:13" ht="13.5" thickBot="1" x14ac:dyDescent="0.2">
      <c r="B8" s="141" t="s">
        <v>54</v>
      </c>
      <c r="C8" s="142" t="s">
        <v>60</v>
      </c>
      <c r="D8" s="147" t="s">
        <v>402</v>
      </c>
      <c r="E8" s="148" t="s">
        <v>403</v>
      </c>
      <c r="F8" s="153" t="s">
        <v>404</v>
      </c>
      <c r="G8" s="154" t="s">
        <v>403</v>
      </c>
    </row>
    <row r="9" spans="1:13" x14ac:dyDescent="0.15">
      <c r="B9" s="143">
        <v>1</v>
      </c>
      <c r="C9" s="144">
        <v>10</v>
      </c>
      <c r="D9" s="149">
        <v>1</v>
      </c>
      <c r="E9" s="150">
        <v>0.5</v>
      </c>
      <c r="F9" s="155">
        <v>0</v>
      </c>
      <c r="G9" s="156">
        <v>0.25</v>
      </c>
    </row>
    <row r="10" spans="1:13" x14ac:dyDescent="0.15">
      <c r="B10" s="143">
        <v>2</v>
      </c>
      <c r="C10" s="144">
        <v>10</v>
      </c>
      <c r="D10" s="149">
        <v>1</v>
      </c>
      <c r="E10" s="150">
        <v>0.63</v>
      </c>
      <c r="F10" s="155">
        <v>0</v>
      </c>
      <c r="G10" s="156">
        <v>0.37</v>
      </c>
    </row>
    <row r="11" spans="1:13" x14ac:dyDescent="0.15">
      <c r="B11" s="143">
        <v>3</v>
      </c>
      <c r="C11" s="144">
        <v>10</v>
      </c>
      <c r="D11" s="149">
        <v>1</v>
      </c>
      <c r="E11" s="150">
        <v>0.75</v>
      </c>
      <c r="F11" s="155">
        <v>0</v>
      </c>
      <c r="G11" s="156">
        <v>0.51</v>
      </c>
    </row>
    <row r="12" spans="1:13" x14ac:dyDescent="0.15">
      <c r="B12" s="143">
        <v>4</v>
      </c>
      <c r="C12" s="144">
        <v>10</v>
      </c>
      <c r="D12" s="149">
        <v>1</v>
      </c>
      <c r="E12" s="150">
        <v>0.84</v>
      </c>
      <c r="F12" s="155">
        <v>0</v>
      </c>
      <c r="G12" s="156">
        <v>0.65</v>
      </c>
    </row>
    <row r="13" spans="1:13" x14ac:dyDescent="0.15">
      <c r="B13" s="143">
        <v>5</v>
      </c>
      <c r="C13" s="144">
        <v>10</v>
      </c>
      <c r="D13" s="149">
        <v>1</v>
      </c>
      <c r="E13" s="150">
        <v>0.9</v>
      </c>
      <c r="F13" s="155">
        <v>0</v>
      </c>
      <c r="G13" s="156">
        <v>0.76</v>
      </c>
    </row>
    <row r="14" spans="1:13" x14ac:dyDescent="0.15">
      <c r="B14" s="143">
        <v>6</v>
      </c>
      <c r="C14" s="144">
        <v>10</v>
      </c>
      <c r="D14" s="149">
        <v>1</v>
      </c>
      <c r="E14" s="150">
        <v>0.94</v>
      </c>
      <c r="F14" s="155">
        <v>0</v>
      </c>
      <c r="G14" s="156">
        <v>0.85</v>
      </c>
    </row>
    <row r="15" spans="1:13" x14ac:dyDescent="0.15">
      <c r="B15" s="143">
        <v>7</v>
      </c>
      <c r="C15" s="144">
        <v>10</v>
      </c>
      <c r="D15" s="149">
        <v>1</v>
      </c>
      <c r="E15" s="150">
        <v>0.97</v>
      </c>
      <c r="F15" s="155">
        <v>0</v>
      </c>
      <c r="G15" s="156">
        <v>0.91</v>
      </c>
    </row>
    <row r="16" spans="1:13" x14ac:dyDescent="0.15">
      <c r="B16" s="143">
        <v>8</v>
      </c>
      <c r="C16" s="144">
        <v>10</v>
      </c>
      <c r="D16" s="149">
        <v>1</v>
      </c>
      <c r="E16" s="150">
        <v>0.98</v>
      </c>
      <c r="F16" s="155">
        <v>0</v>
      </c>
      <c r="G16" s="156">
        <v>0.94</v>
      </c>
    </row>
    <row r="17" spans="2:7" x14ac:dyDescent="0.15">
      <c r="B17" s="143">
        <v>9</v>
      </c>
      <c r="C17" s="144">
        <v>10</v>
      </c>
      <c r="D17" s="149">
        <v>1</v>
      </c>
      <c r="E17" s="150">
        <v>0.99</v>
      </c>
      <c r="F17" s="155">
        <v>0</v>
      </c>
      <c r="G17" s="156">
        <v>0.97</v>
      </c>
    </row>
    <row r="18" spans="2:7" ht="13.5" thickBot="1" x14ac:dyDescent="0.2">
      <c r="B18" s="145">
        <v>10</v>
      </c>
      <c r="C18" s="146">
        <v>10</v>
      </c>
      <c r="D18" s="151">
        <v>1</v>
      </c>
      <c r="E18" s="152">
        <v>0.99</v>
      </c>
      <c r="F18" s="157">
        <v>0</v>
      </c>
      <c r="G18" s="158">
        <v>0.98</v>
      </c>
    </row>
  </sheetData>
  <mergeCells count="1">
    <mergeCell ref="G3:M4"/>
  </mergeCells>
  <pageMargins left="0.7" right="0.7" top="0.75" bottom="0.75" header="0.3" footer="0.3"/>
  <pageSetup paperSize="9" orientation="portrait" horizontalDpi="0"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0DDF1A-3E84-C24D-9080-C0FC4121739E}">
  <dimension ref="A1:Z43"/>
  <sheetViews>
    <sheetView tabSelected="1" zoomScale="80" zoomScaleNormal="80" workbookViewId="0">
      <selection activeCell="R47" sqref="R47"/>
    </sheetView>
  </sheetViews>
  <sheetFormatPr defaultColWidth="10.78515625" defaultRowHeight="12.75" x14ac:dyDescent="0.15"/>
  <cols>
    <col min="1" max="1" width="14.0234375" customWidth="1"/>
    <col min="4" max="4" width="21.3046875" customWidth="1"/>
    <col min="6" max="6" width="15.77734375" customWidth="1"/>
    <col min="9" max="9" width="17.80078125" customWidth="1"/>
  </cols>
  <sheetData>
    <row r="1" spans="1:26" ht="14.25" x14ac:dyDescent="0.15">
      <c r="A1" s="53" t="s">
        <v>405</v>
      </c>
      <c r="B1" s="53" t="s">
        <v>21</v>
      </c>
      <c r="C1" s="53" t="s">
        <v>20</v>
      </c>
      <c r="D1" s="53" t="s">
        <v>285</v>
      </c>
      <c r="E1" s="105" t="s">
        <v>406</v>
      </c>
      <c r="F1" s="105" t="s">
        <v>407</v>
      </c>
      <c r="G1" s="105" t="s">
        <v>408</v>
      </c>
      <c r="H1" s="105" t="s">
        <v>409</v>
      </c>
      <c r="I1" s="106" t="s">
        <v>410</v>
      </c>
      <c r="J1" s="107" t="s">
        <v>411</v>
      </c>
      <c r="K1" s="108" t="s">
        <v>412</v>
      </c>
      <c r="L1" s="107" t="s">
        <v>412</v>
      </c>
      <c r="M1" s="17"/>
      <c r="N1" s="17"/>
      <c r="O1" s="17"/>
      <c r="P1" s="17"/>
      <c r="Q1" s="17"/>
      <c r="R1" s="17"/>
      <c r="S1" s="17"/>
      <c r="T1" s="17"/>
      <c r="U1" s="17"/>
      <c r="V1" s="17"/>
      <c r="W1" s="17"/>
      <c r="X1" s="17"/>
      <c r="Y1" s="17"/>
      <c r="Z1" s="17"/>
    </row>
    <row r="2" spans="1:26" ht="14.25" x14ac:dyDescent="0.15">
      <c r="A2" s="56">
        <v>1</v>
      </c>
      <c r="B2" s="109">
        <v>2016</v>
      </c>
      <c r="C2" s="109" t="s">
        <v>18</v>
      </c>
      <c r="D2" s="56">
        <v>1175</v>
      </c>
      <c r="E2" s="56"/>
      <c r="F2" s="56"/>
      <c r="G2" s="56"/>
      <c r="H2" s="110">
        <v>0.97114727492977138</v>
      </c>
      <c r="I2" s="110">
        <f>D2/H2</f>
        <v>1209.9091768392907</v>
      </c>
      <c r="J2" s="111">
        <f>(22.587*A2) + 1248.4</f>
        <v>1270.9870000000001</v>
      </c>
      <c r="K2" s="112"/>
      <c r="L2" s="110">
        <v>1234.3155615211654</v>
      </c>
      <c r="M2" s="17"/>
      <c r="N2" s="17"/>
      <c r="O2" s="17"/>
      <c r="P2" s="17"/>
      <c r="Q2" s="17"/>
      <c r="R2" s="17"/>
      <c r="S2" s="17"/>
      <c r="T2" s="17"/>
      <c r="U2" s="17"/>
      <c r="V2" s="17"/>
      <c r="W2" s="17"/>
      <c r="X2" s="17"/>
      <c r="Y2" s="17"/>
      <c r="Z2" s="17"/>
    </row>
    <row r="3" spans="1:26" ht="15" x14ac:dyDescent="0.15">
      <c r="A3" s="56">
        <v>2</v>
      </c>
      <c r="B3" s="109"/>
      <c r="C3" s="109" t="s">
        <v>19</v>
      </c>
      <c r="D3" s="56">
        <v>1227</v>
      </c>
      <c r="E3" s="56"/>
      <c r="F3" s="56"/>
      <c r="G3" s="56"/>
      <c r="H3" s="110">
        <v>0.96541538241200009</v>
      </c>
      <c r="I3" s="110">
        <f t="shared" ref="I3:I37" si="0">D3/H3</f>
        <v>1270.9555102949107</v>
      </c>
      <c r="J3" s="111">
        <f t="shared" ref="J3:J42" si="1">(22.587*A3) + 1248.4</f>
        <v>1293.5740000000001</v>
      </c>
      <c r="K3" s="112"/>
      <c r="L3" s="110">
        <v>1248.8362378882207</v>
      </c>
      <c r="M3" s="17"/>
      <c r="N3" s="17"/>
      <c r="O3" s="113" t="s">
        <v>20</v>
      </c>
      <c r="P3" s="114">
        <v>1</v>
      </c>
      <c r="Q3" s="114">
        <v>2</v>
      </c>
      <c r="R3" s="114">
        <v>3</v>
      </c>
      <c r="S3" s="114">
        <v>4</v>
      </c>
      <c r="U3" s="17"/>
      <c r="V3" s="17"/>
      <c r="W3" s="17"/>
      <c r="X3" s="17"/>
      <c r="Y3" s="17"/>
      <c r="Z3" s="17"/>
    </row>
    <row r="4" spans="1:26" ht="14.25" x14ac:dyDescent="0.15">
      <c r="A4" s="56">
        <v>3</v>
      </c>
      <c r="B4" s="109"/>
      <c r="C4" s="109" t="s">
        <v>16</v>
      </c>
      <c r="D4" s="56">
        <v>1536</v>
      </c>
      <c r="E4" s="56">
        <f>AVERAGE(D2:D5)</f>
        <v>1267.5</v>
      </c>
      <c r="F4" s="110">
        <f>AVERAGE(E4:E5)</f>
        <v>1280.5</v>
      </c>
      <c r="G4" s="110">
        <f>D4/F4</f>
        <v>1.199531433033971</v>
      </c>
      <c r="H4" s="110">
        <v>1.1824622485482648</v>
      </c>
      <c r="I4" s="110">
        <f t="shared" si="0"/>
        <v>1298.9843877770993</v>
      </c>
      <c r="J4" s="111">
        <f t="shared" si="1"/>
        <v>1316.1610000000001</v>
      </c>
      <c r="K4" s="112"/>
      <c r="L4" s="110">
        <v>1556.3106955115327</v>
      </c>
      <c r="M4" s="17"/>
      <c r="N4" s="17"/>
      <c r="P4" s="159" t="s">
        <v>413</v>
      </c>
      <c r="Q4" s="159"/>
      <c r="R4" s="159">
        <v>1.199531433033971</v>
      </c>
      <c r="S4" s="159">
        <v>0.87413127413127412</v>
      </c>
      <c r="T4" s="115"/>
      <c r="U4" s="17"/>
      <c r="V4" s="17"/>
      <c r="W4" s="17"/>
      <c r="X4" s="17"/>
      <c r="Y4" s="17"/>
      <c r="Z4" s="17"/>
    </row>
    <row r="5" spans="1:26" ht="14.25" x14ac:dyDescent="0.15">
      <c r="A5" s="56">
        <v>4</v>
      </c>
      <c r="B5" s="109"/>
      <c r="C5" s="109" t="s">
        <v>17</v>
      </c>
      <c r="D5" s="56">
        <v>1132</v>
      </c>
      <c r="E5" s="56">
        <f>AVERAGE(D3:D6)</f>
        <v>1293.5</v>
      </c>
      <c r="F5" s="110">
        <f>AVERAGE(E5:E6)</f>
        <v>1295</v>
      </c>
      <c r="G5" s="110">
        <f t="shared" ref="G5:G36" si="2">D5/F5</f>
        <v>0.87413127413127412</v>
      </c>
      <c r="H5" s="110">
        <v>0.88097509410996389</v>
      </c>
      <c r="I5" s="110">
        <f t="shared" si="0"/>
        <v>1284.9398440073301</v>
      </c>
      <c r="J5" s="111">
        <f t="shared" si="1"/>
        <v>1338.748</v>
      </c>
      <c r="K5" s="112"/>
      <c r="L5" s="110">
        <v>1179.4036452895259</v>
      </c>
      <c r="M5" s="17"/>
      <c r="N5" s="17"/>
      <c r="P5" s="159">
        <v>0.97670866743031692</v>
      </c>
      <c r="Q5" s="159">
        <v>0.92540379049575205</v>
      </c>
      <c r="R5" s="159">
        <v>1.1860423069969264</v>
      </c>
      <c r="S5" s="159">
        <v>0.87404844290657435</v>
      </c>
      <c r="T5" s="115"/>
      <c r="U5" s="17"/>
      <c r="V5" s="17"/>
      <c r="W5" s="17"/>
      <c r="X5" s="17"/>
      <c r="Y5" s="17"/>
      <c r="Z5" s="17"/>
    </row>
    <row r="6" spans="1:26" ht="14.25" x14ac:dyDescent="0.15">
      <c r="A6" s="56">
        <v>5</v>
      </c>
      <c r="B6" s="109">
        <v>2017</v>
      </c>
      <c r="C6" s="109" t="s">
        <v>18</v>
      </c>
      <c r="D6" s="56">
        <v>1279</v>
      </c>
      <c r="E6" s="56">
        <f t="shared" ref="E6:E35" si="3">AVERAGE(D4:D7)</f>
        <v>1296.5</v>
      </c>
      <c r="F6" s="110">
        <f t="shared" ref="F6:F35" si="4">AVERAGE(E6:E7)</f>
        <v>1309.5</v>
      </c>
      <c r="G6" s="110">
        <f t="shared" si="2"/>
        <v>0.97670866743031692</v>
      </c>
      <c r="H6" s="110">
        <v>0.97114727492977138</v>
      </c>
      <c r="I6" s="110">
        <f t="shared" si="0"/>
        <v>1316.9990103637897</v>
      </c>
      <c r="J6" s="111">
        <f t="shared" si="1"/>
        <v>1361.335</v>
      </c>
      <c r="K6" s="112"/>
      <c r="L6" s="110">
        <v>1322.0567755165202</v>
      </c>
      <c r="M6" s="17"/>
      <c r="N6" s="17"/>
      <c r="P6" s="159">
        <v>0.98870475719350315</v>
      </c>
      <c r="Q6" s="159">
        <v>0.97041420118343191</v>
      </c>
      <c r="R6" s="159">
        <v>1.2200284315274048</v>
      </c>
      <c r="S6" s="159">
        <v>0.84556922353678599</v>
      </c>
      <c r="T6" s="115"/>
      <c r="U6" s="17"/>
      <c r="V6" s="17"/>
      <c r="W6" s="17"/>
      <c r="X6" s="17"/>
      <c r="Y6" s="17"/>
      <c r="Z6" s="17"/>
    </row>
    <row r="7" spans="1:26" ht="14.25" x14ac:dyDescent="0.15">
      <c r="A7" s="56">
        <v>6</v>
      </c>
      <c r="B7" s="109"/>
      <c r="C7" s="109" t="s">
        <v>19</v>
      </c>
      <c r="D7" s="56">
        <v>1239</v>
      </c>
      <c r="E7" s="56">
        <f t="shared" si="3"/>
        <v>1322.5</v>
      </c>
      <c r="F7" s="110">
        <f t="shared" si="4"/>
        <v>1338.875</v>
      </c>
      <c r="G7" s="110">
        <f t="shared" si="2"/>
        <v>0.92540379049575205</v>
      </c>
      <c r="H7" s="110">
        <v>0.96541538241200009</v>
      </c>
      <c r="I7" s="110">
        <f t="shared" si="0"/>
        <v>1283.3853930361813</v>
      </c>
      <c r="J7" s="111">
        <f t="shared" si="1"/>
        <v>1383.922</v>
      </c>
      <c r="K7" s="112"/>
      <c r="L7" s="110">
        <v>1336.05958685838</v>
      </c>
      <c r="M7" s="17"/>
      <c r="N7" s="17"/>
      <c r="P7" s="159">
        <v>0.98881361273042379</v>
      </c>
      <c r="Q7" s="159">
        <v>0.98575181087319907</v>
      </c>
      <c r="R7" s="159">
        <v>1.1745649907786064</v>
      </c>
      <c r="S7" s="159">
        <v>0.84697566069563823</v>
      </c>
      <c r="T7" s="115"/>
      <c r="U7" s="17"/>
      <c r="V7" s="17"/>
      <c r="W7" s="17"/>
      <c r="X7" s="17"/>
      <c r="Y7" s="17"/>
      <c r="Z7" s="17"/>
    </row>
    <row r="8" spans="1:26" ht="14.25" x14ac:dyDescent="0.15">
      <c r="A8" s="56">
        <v>7</v>
      </c>
      <c r="B8" s="109"/>
      <c r="C8" s="109" t="s">
        <v>16</v>
      </c>
      <c r="D8" s="56">
        <v>1640</v>
      </c>
      <c r="E8" s="56">
        <f t="shared" si="3"/>
        <v>1355.25</v>
      </c>
      <c r="F8" s="110">
        <f t="shared" si="4"/>
        <v>1382.75</v>
      </c>
      <c r="G8" s="110">
        <f t="shared" si="2"/>
        <v>1.1860423069969264</v>
      </c>
      <c r="H8" s="110">
        <v>1.1824622485482648</v>
      </c>
      <c r="I8" s="110">
        <f t="shared" si="0"/>
        <v>1386.9364556995072</v>
      </c>
      <c r="J8" s="111">
        <f t="shared" si="1"/>
        <v>1406.509</v>
      </c>
      <c r="K8" s="112"/>
      <c r="L8" s="110">
        <v>1663.1437947433712</v>
      </c>
      <c r="M8" s="17"/>
      <c r="N8" s="17"/>
      <c r="P8" s="159">
        <v>0.95586720545123205</v>
      </c>
      <c r="Q8" s="159">
        <v>0.98129540887308708</v>
      </c>
      <c r="R8" s="159">
        <v>1.1924711596842745</v>
      </c>
      <c r="S8" s="159">
        <v>0.90892586989409985</v>
      </c>
      <c r="T8" s="115"/>
      <c r="U8" s="17"/>
      <c r="V8" s="17"/>
      <c r="W8" s="17"/>
      <c r="X8" s="17"/>
      <c r="Y8" s="17"/>
      <c r="Z8" s="17"/>
    </row>
    <row r="9" spans="1:26" ht="14.25" x14ac:dyDescent="0.15">
      <c r="A9" s="56">
        <v>8</v>
      </c>
      <c r="B9" s="109"/>
      <c r="C9" s="109" t="s">
        <v>17</v>
      </c>
      <c r="D9" s="56">
        <v>1263</v>
      </c>
      <c r="E9" s="56">
        <f t="shared" si="3"/>
        <v>1410.25</v>
      </c>
      <c r="F9" s="110">
        <f t="shared" si="4"/>
        <v>1445</v>
      </c>
      <c r="G9" s="110">
        <f t="shared" si="2"/>
        <v>0.87404844290657435</v>
      </c>
      <c r="H9" s="110">
        <v>0.88097509410996389</v>
      </c>
      <c r="I9" s="110">
        <f t="shared" si="0"/>
        <v>1433.6387128809699</v>
      </c>
      <c r="J9" s="111">
        <f t="shared" si="1"/>
        <v>1429.096</v>
      </c>
      <c r="K9" s="112"/>
      <c r="L9" s="110">
        <v>1258.9979830921729</v>
      </c>
      <c r="M9" s="17"/>
      <c r="N9" s="17"/>
      <c r="P9" s="159">
        <v>0.94174391438691685</v>
      </c>
      <c r="Q9" s="159">
        <v>0.94015947537074296</v>
      </c>
      <c r="R9" s="159">
        <v>1.1723288663527707</v>
      </c>
      <c r="S9" s="159">
        <v>0.88285417388292342</v>
      </c>
      <c r="T9" s="115"/>
      <c r="U9" s="17"/>
      <c r="V9" s="17"/>
      <c r="W9" s="17"/>
      <c r="X9" s="17"/>
      <c r="Y9" s="17"/>
      <c r="Z9" s="17"/>
    </row>
    <row r="10" spans="1:26" ht="14.25" x14ac:dyDescent="0.15">
      <c r="A10" s="56">
        <v>9</v>
      </c>
      <c r="B10" s="109">
        <v>2018</v>
      </c>
      <c r="C10" s="109" t="s">
        <v>18</v>
      </c>
      <c r="D10" s="56">
        <v>1499</v>
      </c>
      <c r="E10" s="56">
        <f t="shared" si="3"/>
        <v>1479.75</v>
      </c>
      <c r="F10" s="110">
        <f t="shared" si="4"/>
        <v>1516.125</v>
      </c>
      <c r="G10" s="110">
        <f>D10/F10</f>
        <v>0.98870475719350315</v>
      </c>
      <c r="H10" s="110">
        <v>0.97114727492977138</v>
      </c>
      <c r="I10" s="110">
        <f t="shared" si="0"/>
        <v>1543.5351966656142</v>
      </c>
      <c r="J10" s="111">
        <f t="shared" si="1"/>
        <v>1451.683</v>
      </c>
      <c r="K10" s="112"/>
      <c r="L10" s="110">
        <v>1409.7979895118754</v>
      </c>
      <c r="M10" s="17"/>
      <c r="N10" s="17"/>
      <c r="P10" s="159">
        <v>0.98678180006642313</v>
      </c>
      <c r="Q10" s="159">
        <v>0.98347585674789428</v>
      </c>
      <c r="R10" s="159">
        <v>1.1665403083143795</v>
      </c>
      <c r="S10" s="159">
        <v>0.91056910569105687</v>
      </c>
      <c r="T10" s="115"/>
      <c r="U10" s="17"/>
      <c r="V10" s="17"/>
      <c r="W10" s="17"/>
      <c r="X10" s="17"/>
      <c r="Y10" s="17"/>
      <c r="Z10" s="17"/>
    </row>
    <row r="11" spans="1:26" ht="14.25" x14ac:dyDescent="0.15">
      <c r="A11" s="56">
        <v>10</v>
      </c>
      <c r="B11" s="109"/>
      <c r="C11" s="109" t="s">
        <v>19</v>
      </c>
      <c r="D11" s="56">
        <v>1517</v>
      </c>
      <c r="E11" s="56">
        <f t="shared" si="3"/>
        <v>1552.5</v>
      </c>
      <c r="F11" s="110">
        <f t="shared" si="4"/>
        <v>1563.25</v>
      </c>
      <c r="G11" s="110">
        <f t="shared" si="2"/>
        <v>0.97041420118343191</v>
      </c>
      <c r="H11" s="110">
        <v>0.96541538241200009</v>
      </c>
      <c r="I11" s="110">
        <f t="shared" si="0"/>
        <v>1571.3443432089484</v>
      </c>
      <c r="J11" s="111">
        <f t="shared" si="1"/>
        <v>1474.27</v>
      </c>
      <c r="K11" s="112"/>
      <c r="L11" s="110">
        <v>1423.2829358285394</v>
      </c>
      <c r="M11" s="17"/>
      <c r="N11" s="17"/>
      <c r="P11" s="159">
        <v>0.9749158569886327</v>
      </c>
      <c r="Q11" s="159">
        <v>0.97102101137312857</v>
      </c>
      <c r="R11" s="159">
        <v>1.1495418210177422</v>
      </c>
      <c r="S11" s="159">
        <v>0.8994702073386095</v>
      </c>
      <c r="T11" s="115"/>
      <c r="U11" s="17"/>
      <c r="V11" s="17"/>
      <c r="W11" s="17"/>
      <c r="X11" s="17"/>
      <c r="Y11" s="17"/>
      <c r="Z11" s="17"/>
    </row>
    <row r="12" spans="1:26" ht="15" x14ac:dyDescent="0.15">
      <c r="A12" s="56">
        <v>11</v>
      </c>
      <c r="B12" s="109"/>
      <c r="C12" s="109" t="s">
        <v>16</v>
      </c>
      <c r="D12" s="56">
        <v>1931</v>
      </c>
      <c r="E12" s="56">
        <f t="shared" si="3"/>
        <v>1574</v>
      </c>
      <c r="F12" s="110">
        <f t="shared" si="4"/>
        <v>1582.75</v>
      </c>
      <c r="G12" s="110">
        <f t="shared" si="2"/>
        <v>1.2200284315274048</v>
      </c>
      <c r="H12" s="110">
        <v>1.1824622485482648</v>
      </c>
      <c r="I12" s="110">
        <f t="shared" si="0"/>
        <v>1633.0331072900904</v>
      </c>
      <c r="J12" s="111">
        <f t="shared" si="1"/>
        <v>1496.857</v>
      </c>
      <c r="K12" s="112"/>
      <c r="L12" s="111">
        <v>1769.9768939752098</v>
      </c>
      <c r="M12" s="17"/>
      <c r="N12" s="17"/>
      <c r="P12" s="159">
        <v>0.94984753130474275</v>
      </c>
      <c r="Q12" s="159">
        <v>0.96004085280224694</v>
      </c>
      <c r="R12" s="160">
        <v>1.1731731731731732</v>
      </c>
      <c r="S12" s="160"/>
      <c r="T12" s="113" t="s">
        <v>414</v>
      </c>
      <c r="U12" s="17"/>
      <c r="V12" s="17"/>
      <c r="W12" s="17"/>
      <c r="X12" s="17"/>
      <c r="Y12" s="17"/>
      <c r="Z12" s="17"/>
    </row>
    <row r="13" spans="1:26" ht="15" x14ac:dyDescent="0.15">
      <c r="A13" s="56">
        <v>12</v>
      </c>
      <c r="B13" s="109"/>
      <c r="C13" s="109" t="s">
        <v>17</v>
      </c>
      <c r="D13" s="56">
        <v>1349</v>
      </c>
      <c r="E13" s="56">
        <f t="shared" si="3"/>
        <v>1591.5</v>
      </c>
      <c r="F13" s="110">
        <f t="shared" si="4"/>
        <v>1595.375</v>
      </c>
      <c r="G13" s="110">
        <f t="shared" si="2"/>
        <v>0.84556922353678599</v>
      </c>
      <c r="H13" s="110">
        <v>0.88097509410996389</v>
      </c>
      <c r="I13" s="110">
        <f t="shared" si="0"/>
        <v>1531.2578176377106</v>
      </c>
      <c r="J13" s="111">
        <f t="shared" si="1"/>
        <v>1519.444</v>
      </c>
      <c r="K13" s="112"/>
      <c r="L13" s="110">
        <v>1338.59232089482</v>
      </c>
      <c r="M13" s="17"/>
      <c r="N13" s="17"/>
      <c r="O13" s="116" t="s">
        <v>415</v>
      </c>
      <c r="P13" s="117">
        <f>AVERAGE(P4:P12)</f>
        <v>0.97042291819402382</v>
      </c>
      <c r="Q13" s="117">
        <f>AVERAGE(Q4:Q12)</f>
        <v>0.96469530096493539</v>
      </c>
      <c r="R13" s="117">
        <f>AVERAGE(R4:R12)</f>
        <v>1.1815802767643611</v>
      </c>
      <c r="S13" s="117">
        <f>AVERAGE(S4:S12)</f>
        <v>0.88031799475962025</v>
      </c>
      <c r="T13" s="117">
        <f>SUM(P13:S13)</f>
        <v>3.9970164906829404</v>
      </c>
      <c r="U13" s="17"/>
      <c r="V13" s="17"/>
      <c r="W13" s="17"/>
      <c r="X13" s="17"/>
      <c r="Y13" s="17"/>
      <c r="Z13" s="17"/>
    </row>
    <row r="14" spans="1:26" ht="15" x14ac:dyDescent="0.15">
      <c r="A14" s="56">
        <v>13</v>
      </c>
      <c r="B14" s="109">
        <v>2019</v>
      </c>
      <c r="C14" s="109" t="s">
        <v>18</v>
      </c>
      <c r="D14" s="56">
        <v>1569</v>
      </c>
      <c r="E14" s="56">
        <f t="shared" si="3"/>
        <v>1599.25</v>
      </c>
      <c r="F14" s="110">
        <f t="shared" si="4"/>
        <v>1586.75</v>
      </c>
      <c r="G14" s="110">
        <f t="shared" si="2"/>
        <v>0.98881361273042379</v>
      </c>
      <c r="H14" s="110">
        <v>0.97114727492977138</v>
      </c>
      <c r="I14" s="110">
        <f t="shared" si="0"/>
        <v>1615.6148923071039</v>
      </c>
      <c r="J14" s="111">
        <f t="shared" si="1"/>
        <v>1542.0309999999999</v>
      </c>
      <c r="K14" s="112"/>
      <c r="L14" s="110">
        <v>1497.5392035072302</v>
      </c>
      <c r="M14" s="17"/>
      <c r="N14" s="17"/>
      <c r="O14" s="118" t="s">
        <v>416</v>
      </c>
      <c r="P14" s="161">
        <f>(P13/$T$13)*4</f>
        <v>0.97114727492977138</v>
      </c>
      <c r="Q14" s="161">
        <f t="shared" ref="Q14:T14" si="5">(Q13/$T$13)*4</f>
        <v>0.96541538241200009</v>
      </c>
      <c r="R14" s="161">
        <f t="shared" si="5"/>
        <v>1.1824622485482648</v>
      </c>
      <c r="S14" s="161">
        <f t="shared" si="5"/>
        <v>0.88097509410996389</v>
      </c>
      <c r="T14" s="161">
        <f t="shared" si="5"/>
        <v>4</v>
      </c>
      <c r="U14" s="17"/>
      <c r="V14" s="17"/>
      <c r="W14" s="17"/>
      <c r="X14" s="17"/>
      <c r="Y14" s="17"/>
      <c r="Z14" s="17"/>
    </row>
    <row r="15" spans="1:26" ht="14.25" x14ac:dyDescent="0.15">
      <c r="A15" s="56">
        <v>14</v>
      </c>
      <c r="B15" s="109"/>
      <c r="C15" s="109" t="s">
        <v>19</v>
      </c>
      <c r="D15" s="56">
        <v>1548</v>
      </c>
      <c r="E15" s="56">
        <f t="shared" si="3"/>
        <v>1574.25</v>
      </c>
      <c r="F15" s="110">
        <f t="shared" si="4"/>
        <v>1570.375</v>
      </c>
      <c r="G15" s="110">
        <f t="shared" si="2"/>
        <v>0.98575181087319907</v>
      </c>
      <c r="H15" s="110">
        <v>0.96541538241200009</v>
      </c>
      <c r="I15" s="110">
        <f t="shared" si="0"/>
        <v>1603.4548736238971</v>
      </c>
      <c r="J15" s="111">
        <f t="shared" si="1"/>
        <v>1564.6180000000002</v>
      </c>
      <c r="K15" s="112"/>
      <c r="L15" s="110">
        <v>1510.506284798699</v>
      </c>
      <c r="M15" s="17"/>
      <c r="N15" s="17"/>
      <c r="O15" s="17"/>
      <c r="P15" s="17"/>
      <c r="Q15" s="17"/>
      <c r="R15" s="17"/>
      <c r="S15" s="17"/>
      <c r="T15" s="17"/>
      <c r="U15" s="17"/>
      <c r="V15" s="17"/>
      <c r="W15" s="17"/>
      <c r="X15" s="17"/>
      <c r="Y15" s="17"/>
      <c r="Z15" s="17"/>
    </row>
    <row r="16" spans="1:26" ht="14.25" x14ac:dyDescent="0.15">
      <c r="A16" s="56">
        <v>15</v>
      </c>
      <c r="B16" s="109"/>
      <c r="C16" s="109" t="s">
        <v>16</v>
      </c>
      <c r="D16" s="56">
        <v>1831</v>
      </c>
      <c r="E16" s="56">
        <f t="shared" si="3"/>
        <v>1566.5</v>
      </c>
      <c r="F16" s="110">
        <f t="shared" si="4"/>
        <v>1558.875</v>
      </c>
      <c r="G16" s="110">
        <f t="shared" si="2"/>
        <v>1.1745649907786064</v>
      </c>
      <c r="H16" s="110">
        <v>1.1824622485482648</v>
      </c>
      <c r="I16" s="110">
        <f t="shared" si="0"/>
        <v>1548.4638112108521</v>
      </c>
      <c r="J16" s="111">
        <f t="shared" si="1"/>
        <v>1587.2050000000002</v>
      </c>
      <c r="K16" s="112"/>
      <c r="L16" s="110">
        <v>1876.8099932070488</v>
      </c>
      <c r="M16" s="17"/>
      <c r="N16" s="17"/>
      <c r="O16" s="17"/>
      <c r="P16" s="17"/>
      <c r="Q16" s="17"/>
      <c r="R16" s="17"/>
      <c r="S16" s="17"/>
      <c r="T16" s="17"/>
      <c r="U16" s="17"/>
      <c r="V16" s="17"/>
      <c r="W16" s="17"/>
      <c r="X16" s="17"/>
      <c r="Y16" s="17"/>
      <c r="Z16" s="17"/>
    </row>
    <row r="17" spans="1:26" ht="14.25" x14ac:dyDescent="0.15">
      <c r="A17" s="56">
        <v>16</v>
      </c>
      <c r="B17" s="109"/>
      <c r="C17" s="109" t="s">
        <v>17</v>
      </c>
      <c r="D17" s="56">
        <v>1318</v>
      </c>
      <c r="E17" s="56">
        <f t="shared" si="3"/>
        <v>1551.25</v>
      </c>
      <c r="F17" s="110">
        <f t="shared" si="4"/>
        <v>1556.125</v>
      </c>
      <c r="G17" s="110">
        <f t="shared" si="2"/>
        <v>0.84697566069563823</v>
      </c>
      <c r="H17" s="110">
        <v>0.88097509410996389</v>
      </c>
      <c r="I17" s="110">
        <f t="shared" si="0"/>
        <v>1496.0695356905135</v>
      </c>
      <c r="J17" s="111">
        <f t="shared" si="1"/>
        <v>1609.7920000000001</v>
      </c>
      <c r="K17" s="112"/>
      <c r="L17" s="110">
        <v>1418.186658697467</v>
      </c>
      <c r="M17" s="17"/>
      <c r="N17" s="17"/>
      <c r="O17" s="17"/>
      <c r="P17" s="17"/>
      <c r="Q17" s="17"/>
      <c r="R17" s="17"/>
      <c r="S17" s="17"/>
      <c r="T17" s="17"/>
      <c r="U17" s="17"/>
      <c r="V17" s="17"/>
      <c r="W17" s="17"/>
      <c r="X17" s="17"/>
      <c r="Y17" s="17"/>
      <c r="Z17" s="17"/>
    </row>
    <row r="18" spans="1:26" ht="14.25" x14ac:dyDescent="0.15">
      <c r="A18" s="56">
        <v>17</v>
      </c>
      <c r="B18" s="109">
        <v>2020</v>
      </c>
      <c r="C18" s="109" t="s">
        <v>18</v>
      </c>
      <c r="D18" s="56">
        <v>1508</v>
      </c>
      <c r="E18" s="56">
        <f t="shared" si="3"/>
        <v>1561</v>
      </c>
      <c r="F18" s="110">
        <f t="shared" si="4"/>
        <v>1577.625</v>
      </c>
      <c r="G18" s="110">
        <f t="shared" si="2"/>
        <v>0.95586720545123205</v>
      </c>
      <c r="H18" s="110">
        <v>0.97114727492977138</v>
      </c>
      <c r="I18" s="110">
        <f t="shared" si="0"/>
        <v>1552.8025861052342</v>
      </c>
      <c r="J18" s="111">
        <f t="shared" si="1"/>
        <v>1632.3790000000001</v>
      </c>
      <c r="K18" s="112"/>
      <c r="L18" s="110">
        <v>1585.2804175025854</v>
      </c>
      <c r="M18" s="17"/>
      <c r="N18" s="17"/>
      <c r="O18" s="17"/>
      <c r="P18" s="17"/>
      <c r="Q18" s="17"/>
      <c r="R18" s="17"/>
      <c r="S18" s="17"/>
      <c r="T18" s="17"/>
      <c r="U18" s="17"/>
      <c r="V18" s="17"/>
      <c r="W18" s="17"/>
      <c r="X18" s="17"/>
      <c r="Y18" s="17"/>
      <c r="Z18" s="17"/>
    </row>
    <row r="19" spans="1:26" ht="14.25" x14ac:dyDescent="0.15">
      <c r="A19" s="56">
        <v>18</v>
      </c>
      <c r="B19" s="109"/>
      <c r="C19" s="109" t="s">
        <v>19</v>
      </c>
      <c r="D19" s="56">
        <v>1587</v>
      </c>
      <c r="E19" s="56">
        <f t="shared" si="3"/>
        <v>1594.25</v>
      </c>
      <c r="F19" s="110">
        <f t="shared" si="4"/>
        <v>1617.25</v>
      </c>
      <c r="G19" s="110">
        <f t="shared" si="2"/>
        <v>0.98129540887308708</v>
      </c>
      <c r="H19" s="110">
        <v>0.96541538241200009</v>
      </c>
      <c r="I19" s="110">
        <f t="shared" si="0"/>
        <v>1643.8519925330263</v>
      </c>
      <c r="J19" s="111">
        <f t="shared" si="1"/>
        <v>1654.9660000000001</v>
      </c>
      <c r="K19" s="112"/>
      <c r="L19" s="110">
        <v>1597.7296337688583</v>
      </c>
      <c r="M19" s="17"/>
      <c r="N19" s="17"/>
      <c r="O19" s="17"/>
      <c r="P19" s="17"/>
      <c r="Q19" s="17"/>
      <c r="R19" s="17"/>
      <c r="S19" s="17"/>
      <c r="T19" s="17"/>
      <c r="U19" s="17"/>
      <c r="V19" s="17"/>
      <c r="W19" s="17"/>
      <c r="X19" s="17"/>
      <c r="Y19" s="17"/>
      <c r="Z19" s="17"/>
    </row>
    <row r="20" spans="1:26" ht="14.25" x14ac:dyDescent="0.15">
      <c r="A20" s="56">
        <v>19</v>
      </c>
      <c r="B20" s="109"/>
      <c r="C20" s="109" t="s">
        <v>16</v>
      </c>
      <c r="D20" s="56">
        <v>1964</v>
      </c>
      <c r="E20" s="56">
        <f t="shared" si="3"/>
        <v>1640.25</v>
      </c>
      <c r="F20" s="110">
        <f t="shared" si="4"/>
        <v>1647</v>
      </c>
      <c r="G20" s="110">
        <f t="shared" si="2"/>
        <v>1.1924711596842745</v>
      </c>
      <c r="H20" s="110">
        <v>1.1824622485482648</v>
      </c>
      <c r="I20" s="110">
        <f t="shared" si="0"/>
        <v>1660.940974996239</v>
      </c>
      <c r="J20" s="111">
        <f t="shared" si="1"/>
        <v>1677.5530000000001</v>
      </c>
      <c r="K20" s="112"/>
      <c r="L20" s="110">
        <v>1983.6430924388874</v>
      </c>
      <c r="M20" s="17"/>
      <c r="N20" s="17"/>
      <c r="O20" s="17"/>
      <c r="P20" s="17"/>
      <c r="Q20" s="17"/>
      <c r="R20" s="17"/>
      <c r="S20" s="17"/>
      <c r="T20" s="17"/>
      <c r="U20" s="17"/>
      <c r="V20" s="17"/>
      <c r="W20" s="17"/>
      <c r="X20" s="17"/>
      <c r="Y20" s="17"/>
      <c r="Z20" s="17"/>
    </row>
    <row r="21" spans="1:26" ht="14.25" x14ac:dyDescent="0.15">
      <c r="A21" s="56">
        <v>20</v>
      </c>
      <c r="B21" s="109"/>
      <c r="C21" s="109" t="s">
        <v>17</v>
      </c>
      <c r="D21" s="56">
        <v>1502</v>
      </c>
      <c r="E21" s="56">
        <f t="shared" si="3"/>
        <v>1653.75</v>
      </c>
      <c r="F21" s="110">
        <f t="shared" si="4"/>
        <v>1652.5</v>
      </c>
      <c r="G21" s="110">
        <f t="shared" si="2"/>
        <v>0.90892586989409985</v>
      </c>
      <c r="H21" s="110">
        <v>0.88097509410996389</v>
      </c>
      <c r="I21" s="110">
        <f t="shared" si="0"/>
        <v>1704.9290156351678</v>
      </c>
      <c r="J21" s="111">
        <f t="shared" si="1"/>
        <v>1700.14</v>
      </c>
      <c r="K21" s="112"/>
      <c r="L21" s="110">
        <v>1497.780996500114</v>
      </c>
      <c r="M21" s="17"/>
      <c r="N21" s="17"/>
      <c r="O21" s="17"/>
      <c r="P21" s="17"/>
      <c r="Q21" s="17"/>
      <c r="R21" s="17"/>
      <c r="S21" s="17"/>
      <c r="T21" s="17"/>
      <c r="U21" s="17"/>
      <c r="V21" s="17"/>
      <c r="W21" s="17"/>
      <c r="X21" s="17"/>
      <c r="Y21" s="17"/>
      <c r="Z21" s="17"/>
    </row>
    <row r="22" spans="1:26" ht="14.25" x14ac:dyDescent="0.15">
      <c r="A22" s="56">
        <v>21</v>
      </c>
      <c r="B22" s="109">
        <v>2021</v>
      </c>
      <c r="C22" s="109" t="s">
        <v>18</v>
      </c>
      <c r="D22" s="56">
        <v>1562</v>
      </c>
      <c r="E22" s="56">
        <f t="shared" si="3"/>
        <v>1651.25</v>
      </c>
      <c r="F22" s="110">
        <f t="shared" si="4"/>
        <v>1658.625</v>
      </c>
      <c r="G22" s="110">
        <f t="shared" si="2"/>
        <v>0.94174391438691685</v>
      </c>
      <c r="H22" s="110">
        <v>0.97114727492977138</v>
      </c>
      <c r="I22" s="110">
        <f t="shared" si="0"/>
        <v>1608.406922742955</v>
      </c>
      <c r="J22" s="111">
        <f t="shared" si="1"/>
        <v>1722.7270000000001</v>
      </c>
      <c r="K22" s="112"/>
      <c r="L22" s="110">
        <v>1673.0216314979402</v>
      </c>
      <c r="M22" s="17"/>
      <c r="N22" s="17"/>
      <c r="O22" s="17"/>
      <c r="P22" s="17"/>
      <c r="Q22" s="17"/>
      <c r="R22" s="17"/>
      <c r="S22" s="17"/>
      <c r="T22" s="17"/>
      <c r="U22" s="17"/>
      <c r="V22" s="17"/>
      <c r="W22" s="17"/>
      <c r="X22" s="17"/>
      <c r="Y22" s="17"/>
      <c r="Z22" s="17"/>
    </row>
    <row r="23" spans="1:26" ht="14.25" x14ac:dyDescent="0.15">
      <c r="A23" s="56">
        <v>22</v>
      </c>
      <c r="B23" s="56"/>
      <c r="C23" s="109" t="s">
        <v>19</v>
      </c>
      <c r="D23" s="56">
        <v>1577</v>
      </c>
      <c r="E23" s="56">
        <f t="shared" si="3"/>
        <v>1666</v>
      </c>
      <c r="F23" s="110">
        <f t="shared" si="4"/>
        <v>1677.375</v>
      </c>
      <c r="G23" s="110">
        <f t="shared" si="2"/>
        <v>0.94015947537074296</v>
      </c>
      <c r="H23" s="110">
        <v>0.96541538241200009</v>
      </c>
      <c r="I23" s="110">
        <f t="shared" si="0"/>
        <v>1633.493756915301</v>
      </c>
      <c r="J23" s="111">
        <f t="shared" si="1"/>
        <v>1745.3140000000001</v>
      </c>
      <c r="K23" s="112"/>
      <c r="L23" s="110">
        <v>1684.9529827390177</v>
      </c>
      <c r="M23" s="17"/>
      <c r="N23" s="17"/>
      <c r="O23" s="17"/>
      <c r="P23" s="17"/>
      <c r="Q23" s="17"/>
      <c r="R23" s="17"/>
      <c r="S23" s="17"/>
      <c r="T23" s="17"/>
      <c r="U23" s="17"/>
      <c r="V23" s="17"/>
      <c r="W23" s="17"/>
      <c r="X23" s="17"/>
      <c r="Y23" s="17"/>
      <c r="Z23" s="17"/>
    </row>
    <row r="24" spans="1:26" ht="14.25" x14ac:dyDescent="0.15">
      <c r="A24" s="56">
        <v>23</v>
      </c>
      <c r="B24" s="56"/>
      <c r="C24" s="109" t="s">
        <v>16</v>
      </c>
      <c r="D24" s="56">
        <v>2023</v>
      </c>
      <c r="E24" s="56">
        <f t="shared" si="3"/>
        <v>1688.75</v>
      </c>
      <c r="F24" s="110">
        <f t="shared" si="4"/>
        <v>1725.625</v>
      </c>
      <c r="G24" s="110">
        <f t="shared" si="2"/>
        <v>1.1723288663527707</v>
      </c>
      <c r="H24" s="110">
        <v>1.1824622485482648</v>
      </c>
      <c r="I24" s="110">
        <f t="shared" si="0"/>
        <v>1710.8368596829896</v>
      </c>
      <c r="J24" s="111">
        <f t="shared" si="1"/>
        <v>1767.9010000000001</v>
      </c>
      <c r="K24" s="112"/>
      <c r="L24" s="110">
        <v>2090.4761916707257</v>
      </c>
      <c r="M24" s="17"/>
      <c r="N24" s="17"/>
      <c r="O24" s="17"/>
      <c r="P24" s="17"/>
      <c r="Q24" s="17"/>
      <c r="R24" s="17"/>
      <c r="S24" s="17"/>
      <c r="T24" s="17"/>
      <c r="U24" s="17"/>
      <c r="V24" s="17"/>
      <c r="W24" s="17"/>
      <c r="X24" s="17"/>
      <c r="Y24" s="17"/>
      <c r="Z24" s="17"/>
    </row>
    <row r="25" spans="1:26" ht="14.25" x14ac:dyDescent="0.15">
      <c r="A25" s="56">
        <v>24</v>
      </c>
      <c r="B25" s="56"/>
      <c r="C25" s="109" t="s">
        <v>17</v>
      </c>
      <c r="D25" s="56">
        <v>1593</v>
      </c>
      <c r="E25" s="56">
        <f t="shared" si="3"/>
        <v>1762.5</v>
      </c>
      <c r="F25" s="110">
        <f t="shared" si="4"/>
        <v>1804.375</v>
      </c>
      <c r="G25" s="110">
        <f t="shared" si="2"/>
        <v>0.88285417388292342</v>
      </c>
      <c r="H25" s="110">
        <v>0.88097509410996389</v>
      </c>
      <c r="I25" s="110">
        <f t="shared" si="0"/>
        <v>1808.2236497382305</v>
      </c>
      <c r="J25" s="111">
        <f t="shared" si="1"/>
        <v>1790.4880000000001</v>
      </c>
      <c r="K25" s="112"/>
      <c r="L25" s="110">
        <v>1577.3753343027611</v>
      </c>
      <c r="M25" s="17"/>
      <c r="N25" s="17"/>
      <c r="O25" s="17"/>
      <c r="P25" s="17"/>
      <c r="Q25" s="17"/>
      <c r="R25" s="17"/>
      <c r="S25" s="17"/>
      <c r="T25" s="17"/>
      <c r="U25" s="17"/>
      <c r="V25" s="17"/>
      <c r="W25" s="17"/>
      <c r="X25" s="17"/>
      <c r="Y25" s="17"/>
      <c r="Z25" s="17"/>
    </row>
    <row r="26" spans="1:26" ht="14.25" x14ac:dyDescent="0.15">
      <c r="A26" s="56">
        <v>25</v>
      </c>
      <c r="B26" s="109">
        <v>2022</v>
      </c>
      <c r="C26" s="109" t="s">
        <v>18</v>
      </c>
      <c r="D26" s="56">
        <v>1857</v>
      </c>
      <c r="E26" s="56">
        <f t="shared" si="3"/>
        <v>1846.25</v>
      </c>
      <c r="F26" s="110">
        <f t="shared" si="4"/>
        <v>1881.875</v>
      </c>
      <c r="G26" s="110">
        <f t="shared" si="2"/>
        <v>0.98678180006642313</v>
      </c>
      <c r="H26" s="110">
        <v>0.97114727492977138</v>
      </c>
      <c r="I26" s="110">
        <f t="shared" si="0"/>
        <v>1912.171354374947</v>
      </c>
      <c r="J26" s="111">
        <f t="shared" si="1"/>
        <v>1813.075</v>
      </c>
      <c r="K26" s="112"/>
      <c r="L26" s="110">
        <v>1760.7628454932953</v>
      </c>
      <c r="M26" s="17"/>
      <c r="N26" s="17"/>
      <c r="O26" s="17"/>
      <c r="P26" s="17"/>
      <c r="Q26" s="17"/>
      <c r="R26" s="17"/>
      <c r="S26" s="17"/>
      <c r="T26" s="17"/>
      <c r="U26" s="17"/>
      <c r="V26" s="17"/>
      <c r="W26" s="17"/>
      <c r="X26" s="17"/>
      <c r="Y26" s="17"/>
      <c r="Z26" s="17"/>
    </row>
    <row r="27" spans="1:26" ht="14.25" x14ac:dyDescent="0.15">
      <c r="A27" s="56">
        <v>26</v>
      </c>
      <c r="B27" s="56"/>
      <c r="C27" s="109" t="s">
        <v>19</v>
      </c>
      <c r="D27" s="56">
        <v>1912</v>
      </c>
      <c r="E27" s="56">
        <f t="shared" si="3"/>
        <v>1917.5</v>
      </c>
      <c r="F27" s="110">
        <f t="shared" si="4"/>
        <v>1944.125</v>
      </c>
      <c r="G27" s="110">
        <f t="shared" si="2"/>
        <v>0.98347585674789428</v>
      </c>
      <c r="H27" s="110">
        <v>0.96541538241200009</v>
      </c>
      <c r="I27" s="110">
        <f t="shared" si="0"/>
        <v>1980.4946501091031</v>
      </c>
      <c r="J27" s="111">
        <f t="shared" si="1"/>
        <v>1835.662</v>
      </c>
      <c r="K27" s="112"/>
      <c r="L27" s="110">
        <v>1772.176331709177</v>
      </c>
      <c r="M27" s="17"/>
      <c r="N27" s="17"/>
      <c r="O27" s="17"/>
      <c r="P27" s="17"/>
      <c r="Q27" s="17"/>
      <c r="R27" s="17"/>
      <c r="S27" s="17"/>
      <c r="T27" s="17"/>
      <c r="U27" s="17"/>
      <c r="V27" s="17"/>
      <c r="W27" s="17"/>
      <c r="X27" s="17"/>
      <c r="Y27" s="17"/>
      <c r="Z27" s="17"/>
    </row>
    <row r="28" spans="1:26" ht="14.25" x14ac:dyDescent="0.15">
      <c r="A28" s="56">
        <v>27</v>
      </c>
      <c r="B28" s="56"/>
      <c r="C28" s="109" t="s">
        <v>16</v>
      </c>
      <c r="D28" s="56">
        <v>2308</v>
      </c>
      <c r="E28" s="56">
        <f t="shared" si="3"/>
        <v>1970.75</v>
      </c>
      <c r="F28" s="110">
        <f t="shared" si="4"/>
        <v>1978.5</v>
      </c>
      <c r="G28" s="110">
        <f t="shared" si="2"/>
        <v>1.1665403083143795</v>
      </c>
      <c r="H28" s="110">
        <v>1.1824622485482648</v>
      </c>
      <c r="I28" s="110">
        <f t="shared" si="0"/>
        <v>1951.8593535088187</v>
      </c>
      <c r="J28" s="111">
        <f t="shared" si="1"/>
        <v>1858.2490000000003</v>
      </c>
      <c r="K28" s="112"/>
      <c r="L28" s="110">
        <v>2197.309290902565</v>
      </c>
      <c r="M28" s="17"/>
      <c r="N28" s="17"/>
      <c r="O28" s="17"/>
      <c r="P28" s="17"/>
      <c r="Q28" s="17"/>
      <c r="R28" s="17"/>
      <c r="S28" s="17"/>
      <c r="T28" s="17"/>
      <c r="U28" s="17"/>
      <c r="V28" s="17"/>
      <c r="W28" s="17"/>
      <c r="X28" s="17"/>
      <c r="Y28" s="17"/>
      <c r="Z28" s="17"/>
    </row>
    <row r="29" spans="1:26" ht="14.25" x14ac:dyDescent="0.15">
      <c r="A29" s="56">
        <v>28</v>
      </c>
      <c r="B29" s="56"/>
      <c r="C29" s="109" t="s">
        <v>17</v>
      </c>
      <c r="D29" s="56">
        <v>1806</v>
      </c>
      <c r="E29" s="56">
        <f t="shared" si="3"/>
        <v>1986.25</v>
      </c>
      <c r="F29" s="110">
        <f t="shared" si="4"/>
        <v>1983.375</v>
      </c>
      <c r="G29" s="110">
        <f t="shared" si="2"/>
        <v>0.91056910569105687</v>
      </c>
      <c r="H29" s="110">
        <v>0.88097509410996389</v>
      </c>
      <c r="I29" s="110">
        <f t="shared" si="0"/>
        <v>2050.0011998915534</v>
      </c>
      <c r="J29" s="111">
        <f t="shared" si="1"/>
        <v>1880.8360000000002</v>
      </c>
      <c r="K29" s="112"/>
      <c r="L29" s="110">
        <v>1656.9696721054083</v>
      </c>
      <c r="M29" s="17"/>
      <c r="N29" s="17"/>
      <c r="O29" s="17"/>
      <c r="P29" s="17"/>
      <c r="Q29" s="17"/>
      <c r="R29" s="17"/>
      <c r="S29" s="17"/>
      <c r="T29" s="17"/>
      <c r="U29" s="17"/>
      <c r="V29" s="17"/>
      <c r="W29" s="17"/>
      <c r="X29" s="17"/>
      <c r="Y29" s="17"/>
      <c r="Z29" s="17"/>
    </row>
    <row r="30" spans="1:26" ht="14.25" x14ac:dyDescent="0.15">
      <c r="A30" s="56">
        <v>29</v>
      </c>
      <c r="B30" s="109">
        <v>2023</v>
      </c>
      <c r="C30" s="109" t="s">
        <v>18</v>
      </c>
      <c r="D30" s="56">
        <v>1919</v>
      </c>
      <c r="E30" s="56">
        <f t="shared" si="3"/>
        <v>1980.5</v>
      </c>
      <c r="F30" s="110">
        <f t="shared" si="4"/>
        <v>1968.375</v>
      </c>
      <c r="G30" s="110">
        <f t="shared" si="2"/>
        <v>0.9749158569886327</v>
      </c>
      <c r="H30" s="110">
        <v>0.97114727492977138</v>
      </c>
      <c r="I30" s="110">
        <f t="shared" si="0"/>
        <v>1976.0133705145522</v>
      </c>
      <c r="J30" s="111">
        <f t="shared" si="1"/>
        <v>1903.4230000000002</v>
      </c>
      <c r="K30" s="112"/>
      <c r="L30" s="110">
        <v>1848.5040594886505</v>
      </c>
      <c r="M30" s="17"/>
      <c r="N30" s="17"/>
      <c r="O30" s="17"/>
      <c r="P30" s="17"/>
      <c r="Q30" s="17"/>
      <c r="R30" s="17"/>
      <c r="S30" s="17"/>
      <c r="T30" s="17"/>
      <c r="U30" s="17"/>
      <c r="V30" s="17"/>
      <c r="W30" s="17"/>
      <c r="X30" s="17"/>
      <c r="Y30" s="17"/>
      <c r="Z30" s="17"/>
    </row>
    <row r="31" spans="1:26" ht="14.25" x14ac:dyDescent="0.15">
      <c r="A31" s="56">
        <v>30</v>
      </c>
      <c r="B31" s="56"/>
      <c r="C31" s="109" t="s">
        <v>19</v>
      </c>
      <c r="D31" s="56">
        <v>1889</v>
      </c>
      <c r="E31" s="56">
        <f t="shared" si="3"/>
        <v>1956.25</v>
      </c>
      <c r="F31" s="110">
        <f t="shared" si="4"/>
        <v>1945.375</v>
      </c>
      <c r="G31" s="110">
        <f t="shared" si="2"/>
        <v>0.97102101137312857</v>
      </c>
      <c r="H31" s="110">
        <v>0.96541538241200009</v>
      </c>
      <c r="I31" s="110">
        <f t="shared" si="0"/>
        <v>1956.6707081883344</v>
      </c>
      <c r="J31" s="111">
        <f t="shared" si="1"/>
        <v>1926.0100000000002</v>
      </c>
      <c r="K31" s="112"/>
      <c r="L31" s="110">
        <v>1859.3996806793366</v>
      </c>
      <c r="M31" s="17"/>
      <c r="N31" s="17"/>
      <c r="O31" s="17"/>
      <c r="P31" s="17"/>
      <c r="Q31" s="17"/>
      <c r="R31" s="17"/>
      <c r="S31" s="17"/>
      <c r="T31" s="17"/>
      <c r="U31" s="17"/>
      <c r="V31" s="17"/>
      <c r="W31" s="17"/>
      <c r="X31" s="17"/>
      <c r="Y31" s="17"/>
      <c r="Z31" s="17"/>
    </row>
    <row r="32" spans="1:26" ht="14.25" x14ac:dyDescent="0.15">
      <c r="A32" s="56">
        <v>31</v>
      </c>
      <c r="B32" s="56"/>
      <c r="C32" s="109" t="s">
        <v>16</v>
      </c>
      <c r="D32" s="56">
        <v>2211</v>
      </c>
      <c r="E32" s="56">
        <f t="shared" si="3"/>
        <v>1934.5</v>
      </c>
      <c r="F32" s="110">
        <f t="shared" si="4"/>
        <v>1923.375</v>
      </c>
      <c r="G32" s="110">
        <f t="shared" si="2"/>
        <v>1.1495418210177422</v>
      </c>
      <c r="H32" s="110">
        <v>1.1824622485482648</v>
      </c>
      <c r="I32" s="110">
        <f t="shared" si="0"/>
        <v>1869.8271363119575</v>
      </c>
      <c r="J32" s="111">
        <f t="shared" si="1"/>
        <v>1948.5970000000002</v>
      </c>
      <c r="K32" s="112"/>
      <c r="L32" s="119">
        <v>2304.1423901344033</v>
      </c>
      <c r="M32" s="17"/>
      <c r="N32" s="17"/>
      <c r="O32" s="17"/>
      <c r="P32" s="17"/>
      <c r="Q32" s="17"/>
      <c r="R32" s="17"/>
      <c r="S32" s="17"/>
      <c r="T32" s="17"/>
      <c r="U32" s="17"/>
      <c r="V32" s="17"/>
      <c r="W32" s="17"/>
      <c r="X32" s="17"/>
      <c r="Y32" s="17"/>
      <c r="Z32" s="17"/>
    </row>
    <row r="33" spans="1:26" ht="14.25" x14ac:dyDescent="0.15">
      <c r="A33" s="56">
        <v>32</v>
      </c>
      <c r="B33" s="56"/>
      <c r="C33" s="109" t="s">
        <v>17</v>
      </c>
      <c r="D33" s="56">
        <v>1719</v>
      </c>
      <c r="E33" s="56">
        <f t="shared" si="3"/>
        <v>1912.25</v>
      </c>
      <c r="F33" s="110">
        <f t="shared" si="4"/>
        <v>1911.125</v>
      </c>
      <c r="G33" s="110">
        <f t="shared" si="2"/>
        <v>0.8994702073386095</v>
      </c>
      <c r="H33" s="110">
        <v>0.88097509410996389</v>
      </c>
      <c r="I33" s="110">
        <f t="shared" si="0"/>
        <v>1951.2469892655481</v>
      </c>
      <c r="J33" s="111">
        <f t="shared" si="1"/>
        <v>1971.1840000000002</v>
      </c>
      <c r="K33" s="112"/>
      <c r="L33" s="119">
        <v>1736.5640099080551</v>
      </c>
      <c r="M33" s="17"/>
      <c r="N33" s="17"/>
      <c r="O33" s="17"/>
      <c r="P33" s="17"/>
      <c r="Q33" s="17"/>
      <c r="R33" s="17"/>
      <c r="S33" s="17"/>
      <c r="T33" s="17"/>
      <c r="U33" s="17"/>
      <c r="V33" s="17"/>
      <c r="W33" s="17"/>
      <c r="X33" s="17"/>
      <c r="Y33" s="17"/>
      <c r="Z33" s="17"/>
    </row>
    <row r="34" spans="1:26" ht="14.25" x14ac:dyDescent="0.15">
      <c r="A34" s="56">
        <v>33</v>
      </c>
      <c r="B34" s="109">
        <v>2024</v>
      </c>
      <c r="C34" s="109" t="s">
        <v>18</v>
      </c>
      <c r="D34" s="56">
        <v>1830</v>
      </c>
      <c r="E34" s="56">
        <f t="shared" si="3"/>
        <v>1910</v>
      </c>
      <c r="F34" s="110">
        <f t="shared" si="4"/>
        <v>1926.625</v>
      </c>
      <c r="G34" s="110">
        <f t="shared" si="2"/>
        <v>0.94984753130474275</v>
      </c>
      <c r="H34" s="110">
        <v>0.97114727492977138</v>
      </c>
      <c r="I34" s="110">
        <f t="shared" si="0"/>
        <v>1884.3691860560868</v>
      </c>
      <c r="J34" s="111">
        <f t="shared" si="1"/>
        <v>1993.7710000000002</v>
      </c>
      <c r="K34" s="112"/>
      <c r="L34" s="110">
        <v>1936.2452734840053</v>
      </c>
      <c r="M34" s="17"/>
      <c r="N34" s="17"/>
      <c r="O34" s="17"/>
      <c r="P34" s="17"/>
      <c r="Q34" s="17"/>
      <c r="R34" s="17"/>
      <c r="S34" s="17"/>
      <c r="T34" s="17"/>
      <c r="U34" s="17"/>
      <c r="V34" s="17"/>
      <c r="W34" s="17"/>
      <c r="X34" s="17"/>
      <c r="Y34" s="17"/>
      <c r="Z34" s="17"/>
    </row>
    <row r="35" spans="1:26" ht="14.25" x14ac:dyDescent="0.15">
      <c r="A35" s="56">
        <v>34</v>
      </c>
      <c r="B35" s="56"/>
      <c r="C35" s="109" t="s">
        <v>19</v>
      </c>
      <c r="D35" s="56">
        <v>1880</v>
      </c>
      <c r="E35" s="56">
        <f t="shared" si="3"/>
        <v>1943.25</v>
      </c>
      <c r="F35" s="110">
        <f t="shared" si="4"/>
        <v>1958.25</v>
      </c>
      <c r="G35" s="110">
        <f t="shared" si="2"/>
        <v>0.96004085280224694</v>
      </c>
      <c r="H35" s="110">
        <v>0.96541538241200009</v>
      </c>
      <c r="I35" s="110">
        <f t="shared" si="0"/>
        <v>1947.3482961323816</v>
      </c>
      <c r="J35" s="111">
        <f t="shared" si="1"/>
        <v>2016.3580000000002</v>
      </c>
      <c r="K35" s="56"/>
      <c r="L35" s="110">
        <v>1946.6230296494959</v>
      </c>
      <c r="M35" s="17"/>
      <c r="N35" s="17"/>
      <c r="O35" s="17"/>
      <c r="P35" s="17"/>
      <c r="Q35" s="17"/>
      <c r="R35" s="17"/>
      <c r="S35" s="17"/>
      <c r="T35" s="17"/>
      <c r="U35" s="17"/>
      <c r="V35" s="17"/>
      <c r="W35" s="17"/>
      <c r="X35" s="17"/>
      <c r="Y35" s="17"/>
      <c r="Z35" s="17"/>
    </row>
    <row r="36" spans="1:26" ht="14.25" x14ac:dyDescent="0.15">
      <c r="A36" s="56">
        <v>35</v>
      </c>
      <c r="B36" s="56"/>
      <c r="C36" s="109" t="s">
        <v>16</v>
      </c>
      <c r="D36" s="56">
        <v>2344</v>
      </c>
      <c r="E36" s="56">
        <f>AVERAGE(D34:D37)</f>
        <v>1973.25</v>
      </c>
      <c r="F36" s="110">
        <f>AVERAGE(E36:E37)</f>
        <v>1998</v>
      </c>
      <c r="G36" s="110">
        <f t="shared" si="2"/>
        <v>1.1731731731731732</v>
      </c>
      <c r="H36" s="110">
        <v>1.1824622485482648</v>
      </c>
      <c r="I36" s="110">
        <f t="shared" si="0"/>
        <v>1982.3043000973444</v>
      </c>
      <c r="J36" s="111">
        <f t="shared" si="1"/>
        <v>2038.9450000000002</v>
      </c>
      <c r="K36" s="56"/>
      <c r="L36" s="110">
        <v>2410.9754893662421</v>
      </c>
      <c r="M36" s="17"/>
      <c r="N36" s="17"/>
      <c r="O36" s="17"/>
      <c r="P36" s="17"/>
      <c r="Q36" s="17"/>
      <c r="R36" s="17"/>
      <c r="S36" s="17"/>
      <c r="T36" s="17"/>
      <c r="U36" s="17"/>
      <c r="V36" s="17"/>
      <c r="W36" s="17"/>
      <c r="X36" s="17"/>
      <c r="Y36" s="17"/>
      <c r="Z36" s="17"/>
    </row>
    <row r="37" spans="1:26" ht="14.25" x14ac:dyDescent="0.15">
      <c r="A37" s="56">
        <v>36</v>
      </c>
      <c r="B37" s="56"/>
      <c r="C37" s="109" t="s">
        <v>17</v>
      </c>
      <c r="D37" s="120">
        <v>1839</v>
      </c>
      <c r="E37" s="56">
        <f>AVERAGE(D35:D38)</f>
        <v>2022.75</v>
      </c>
      <c r="F37" s="56"/>
      <c r="G37" s="56"/>
      <c r="H37" s="110">
        <v>0.88097509410996389</v>
      </c>
      <c r="I37" s="110">
        <f t="shared" si="0"/>
        <v>2087.4596935772793</v>
      </c>
      <c r="J37" s="111">
        <f t="shared" si="1"/>
        <v>2061.5320000000002</v>
      </c>
      <c r="K37" s="120"/>
      <c r="L37" s="110">
        <v>1816.1583477107022</v>
      </c>
      <c r="M37" s="17"/>
      <c r="N37" s="17"/>
      <c r="O37" s="17"/>
      <c r="P37" s="17"/>
      <c r="Q37" s="17"/>
      <c r="R37" s="17"/>
      <c r="S37" s="17"/>
      <c r="T37" s="17"/>
      <c r="U37" s="17"/>
      <c r="V37" s="17"/>
      <c r="W37" s="17"/>
      <c r="X37" s="17"/>
      <c r="Y37" s="17"/>
      <c r="Z37" s="17"/>
    </row>
    <row r="38" spans="1:26" ht="14.25" x14ac:dyDescent="0.15">
      <c r="A38" s="56">
        <v>37</v>
      </c>
      <c r="B38" s="109">
        <v>2025</v>
      </c>
      <c r="C38" s="109" t="s">
        <v>18</v>
      </c>
      <c r="D38" s="56">
        <v>2028</v>
      </c>
      <c r="E38" s="56"/>
      <c r="F38" s="56"/>
      <c r="G38" s="56"/>
      <c r="H38" s="110">
        <v>0.97114727492977138</v>
      </c>
      <c r="I38" s="110">
        <f>D38/H38</f>
        <v>2088.251753727729</v>
      </c>
      <c r="J38" s="111">
        <f t="shared" si="1"/>
        <v>2084.1190000000001</v>
      </c>
      <c r="K38" s="56">
        <v>2028</v>
      </c>
      <c r="L38" s="110">
        <v>2023.9864874793602</v>
      </c>
      <c r="M38" s="17"/>
      <c r="N38" s="17"/>
      <c r="O38" s="17"/>
      <c r="P38" s="17"/>
      <c r="Q38" s="17"/>
      <c r="R38" s="17"/>
      <c r="S38" s="17"/>
      <c r="T38" s="17"/>
      <c r="U38" s="17"/>
      <c r="V38" s="17"/>
      <c r="W38" s="17"/>
      <c r="X38" s="17"/>
      <c r="Y38" s="17"/>
      <c r="Z38" s="17"/>
    </row>
    <row r="39" spans="1:26" ht="14.25" x14ac:dyDescent="0.15">
      <c r="A39" s="56">
        <v>38</v>
      </c>
      <c r="B39" s="109"/>
      <c r="C39" s="105" t="s">
        <v>19</v>
      </c>
      <c r="D39" s="121"/>
      <c r="E39" s="56"/>
      <c r="F39" s="56"/>
      <c r="G39" s="121"/>
      <c r="H39" s="110">
        <v>0.96541538241200009</v>
      </c>
      <c r="I39" s="121"/>
      <c r="J39" s="162">
        <f t="shared" si="1"/>
        <v>2106.7060000000001</v>
      </c>
      <c r="K39" s="122">
        <f>H39*J39</f>
        <v>2033.8463786196553</v>
      </c>
      <c r="L39" s="110"/>
      <c r="M39" s="17"/>
      <c r="N39" s="17"/>
      <c r="O39" s="17"/>
      <c r="P39" s="17"/>
      <c r="Q39" s="17"/>
      <c r="R39" s="17"/>
      <c r="S39" s="17"/>
      <c r="T39" s="17"/>
      <c r="U39" s="17"/>
      <c r="V39" s="17"/>
      <c r="W39" s="17"/>
      <c r="X39" s="17"/>
      <c r="Y39" s="17"/>
      <c r="Z39" s="17"/>
    </row>
    <row r="40" spans="1:26" ht="14.25" x14ac:dyDescent="0.15">
      <c r="A40" s="56">
        <v>39</v>
      </c>
      <c r="B40" s="109"/>
      <c r="C40" s="105" t="s">
        <v>16</v>
      </c>
      <c r="D40" s="121"/>
      <c r="E40" s="56"/>
      <c r="F40" s="56"/>
      <c r="G40" s="121"/>
      <c r="H40" s="110">
        <v>1.1824622485482648</v>
      </c>
      <c r="I40" s="121"/>
      <c r="J40" s="162">
        <f t="shared" si="1"/>
        <v>2129.2930000000001</v>
      </c>
      <c r="K40" s="122">
        <f t="shared" ref="K40:K41" si="6">H40*J40</f>
        <v>2517.8085885980804</v>
      </c>
      <c r="L40" s="110"/>
      <c r="M40" s="17"/>
      <c r="N40" s="17"/>
      <c r="O40" s="17"/>
      <c r="P40" s="17"/>
      <c r="Q40" s="17"/>
      <c r="R40" s="17"/>
      <c r="S40" s="17"/>
      <c r="T40" s="17"/>
      <c r="U40" s="17"/>
      <c r="V40" s="17"/>
      <c r="W40" s="17"/>
      <c r="X40" s="17"/>
      <c r="Y40" s="17"/>
      <c r="Z40" s="17"/>
    </row>
    <row r="41" spans="1:26" ht="14.25" x14ac:dyDescent="0.15">
      <c r="A41" s="56">
        <v>40</v>
      </c>
      <c r="B41" s="109"/>
      <c r="C41" s="105" t="s">
        <v>17</v>
      </c>
      <c r="D41" s="121"/>
      <c r="E41" s="56"/>
      <c r="F41" s="56"/>
      <c r="G41" s="121"/>
      <c r="H41" s="110">
        <v>0.88097509410996389</v>
      </c>
      <c r="I41" s="121"/>
      <c r="J41" s="162">
        <f t="shared" si="1"/>
        <v>2151.88</v>
      </c>
      <c r="K41" s="122">
        <f t="shared" si="6"/>
        <v>1895.7526855133492</v>
      </c>
      <c r="L41" s="110"/>
      <c r="M41" s="17"/>
      <c r="N41" s="17"/>
      <c r="O41" s="17"/>
      <c r="P41" s="17"/>
      <c r="Q41" s="17"/>
      <c r="R41" s="17"/>
      <c r="S41" s="17"/>
      <c r="T41" s="17"/>
      <c r="U41" s="17"/>
      <c r="V41" s="17"/>
      <c r="W41" s="17"/>
      <c r="X41" s="17"/>
      <c r="Y41" s="17"/>
      <c r="Z41" s="17"/>
    </row>
    <row r="42" spans="1:26" ht="14.25" x14ac:dyDescent="0.15">
      <c r="A42" s="56">
        <v>41</v>
      </c>
      <c r="B42" s="56">
        <v>2026</v>
      </c>
      <c r="C42" s="105" t="s">
        <v>18</v>
      </c>
      <c r="D42" s="121"/>
      <c r="E42" s="56"/>
      <c r="F42" s="56"/>
      <c r="G42" s="121"/>
      <c r="H42" s="110">
        <v>0.97114727492977138</v>
      </c>
      <c r="I42" s="121"/>
      <c r="J42" s="162">
        <f t="shared" si="1"/>
        <v>2174.4670000000001</v>
      </c>
      <c r="K42" s="122">
        <f>H42*J42</f>
        <v>2111.7277014747151</v>
      </c>
      <c r="L42" s="110"/>
      <c r="M42" s="17"/>
      <c r="N42" s="17"/>
      <c r="O42" s="17"/>
      <c r="P42" s="17"/>
      <c r="Q42" s="17"/>
      <c r="R42" s="17"/>
      <c r="S42" s="17"/>
      <c r="T42" s="17"/>
      <c r="U42" s="17"/>
      <c r="V42" s="17"/>
      <c r="W42" s="17"/>
      <c r="X42" s="17"/>
      <c r="Y42" s="17"/>
      <c r="Z42" s="17"/>
    </row>
    <row r="43" spans="1:26" ht="14.25" x14ac:dyDescent="0.15">
      <c r="A43" s="25"/>
      <c r="B43" s="25"/>
      <c r="C43" s="25"/>
      <c r="D43" s="17"/>
      <c r="E43" s="25"/>
      <c r="F43" s="25"/>
      <c r="G43" s="17"/>
      <c r="H43" s="25"/>
      <c r="I43" s="17"/>
      <c r="J43" s="123"/>
      <c r="K43" s="124"/>
      <c r="L43" s="123"/>
      <c r="M43" s="17"/>
      <c r="N43" s="17"/>
      <c r="O43" s="17"/>
      <c r="P43" s="17"/>
      <c r="Q43" s="17"/>
      <c r="R43" s="17"/>
      <c r="S43" s="17"/>
      <c r="T43" s="17"/>
      <c r="U43" s="17"/>
      <c r="V43" s="17"/>
      <c r="W43" s="17"/>
      <c r="X43" s="17"/>
      <c r="Y43" s="17"/>
      <c r="Z43" s="17"/>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AE9EA5-F368-684D-84D3-16ED7ACD5392}">
  <sheetPr>
    <tabColor rgb="FFFFFF00"/>
  </sheetPr>
  <dimension ref="A1:F34"/>
  <sheetViews>
    <sheetView zoomScale="90" zoomScaleNormal="90" workbookViewId="0">
      <selection activeCell="T50" sqref="T50"/>
    </sheetView>
  </sheetViews>
  <sheetFormatPr defaultColWidth="8.76171875" defaultRowHeight="12.75" x14ac:dyDescent="0.15"/>
  <cols>
    <col min="1" max="1" width="40.3203125" customWidth="1"/>
    <col min="6" max="6" width="13.6171875" customWidth="1"/>
    <col min="7" max="8" width="15.1015625" customWidth="1"/>
    <col min="257" max="257" width="40.3203125" customWidth="1"/>
    <col min="262" max="262" width="13.6171875" customWidth="1"/>
    <col min="263" max="264" width="15.1015625" customWidth="1"/>
    <col min="513" max="513" width="40.3203125" customWidth="1"/>
    <col min="518" max="518" width="13.6171875" customWidth="1"/>
    <col min="519" max="520" width="15.1015625" customWidth="1"/>
    <col min="769" max="769" width="40.3203125" customWidth="1"/>
    <col min="774" max="774" width="13.6171875" customWidth="1"/>
    <col min="775" max="776" width="15.1015625" customWidth="1"/>
    <col min="1025" max="1025" width="40.3203125" customWidth="1"/>
    <col min="1030" max="1030" width="13.6171875" customWidth="1"/>
    <col min="1031" max="1032" width="15.1015625" customWidth="1"/>
    <col min="1281" max="1281" width="40.3203125" customWidth="1"/>
    <col min="1286" max="1286" width="13.6171875" customWidth="1"/>
    <col min="1287" max="1288" width="15.1015625" customWidth="1"/>
    <col min="1537" max="1537" width="40.3203125" customWidth="1"/>
    <col min="1542" max="1542" width="13.6171875" customWidth="1"/>
    <col min="1543" max="1544" width="15.1015625" customWidth="1"/>
    <col min="1793" max="1793" width="40.3203125" customWidth="1"/>
    <col min="1798" max="1798" width="13.6171875" customWidth="1"/>
    <col min="1799" max="1800" width="15.1015625" customWidth="1"/>
    <col min="2049" max="2049" width="40.3203125" customWidth="1"/>
    <col min="2054" max="2054" width="13.6171875" customWidth="1"/>
    <col min="2055" max="2056" width="15.1015625" customWidth="1"/>
    <col min="2305" max="2305" width="40.3203125" customWidth="1"/>
    <col min="2310" max="2310" width="13.6171875" customWidth="1"/>
    <col min="2311" max="2312" width="15.1015625" customWidth="1"/>
    <col min="2561" max="2561" width="40.3203125" customWidth="1"/>
    <col min="2566" max="2566" width="13.6171875" customWidth="1"/>
    <col min="2567" max="2568" width="15.1015625" customWidth="1"/>
    <col min="2817" max="2817" width="40.3203125" customWidth="1"/>
    <col min="2822" max="2822" width="13.6171875" customWidth="1"/>
    <col min="2823" max="2824" width="15.1015625" customWidth="1"/>
    <col min="3073" max="3073" width="40.3203125" customWidth="1"/>
    <col min="3078" max="3078" width="13.6171875" customWidth="1"/>
    <col min="3079" max="3080" width="15.1015625" customWidth="1"/>
    <col min="3329" max="3329" width="40.3203125" customWidth="1"/>
    <col min="3334" max="3334" width="13.6171875" customWidth="1"/>
    <col min="3335" max="3336" width="15.1015625" customWidth="1"/>
    <col min="3585" max="3585" width="40.3203125" customWidth="1"/>
    <col min="3590" max="3590" width="13.6171875" customWidth="1"/>
    <col min="3591" max="3592" width="15.1015625" customWidth="1"/>
    <col min="3841" max="3841" width="40.3203125" customWidth="1"/>
    <col min="3846" max="3846" width="13.6171875" customWidth="1"/>
    <col min="3847" max="3848" width="15.1015625" customWidth="1"/>
    <col min="4097" max="4097" width="40.3203125" customWidth="1"/>
    <col min="4102" max="4102" width="13.6171875" customWidth="1"/>
    <col min="4103" max="4104" width="15.1015625" customWidth="1"/>
    <col min="4353" max="4353" width="40.3203125" customWidth="1"/>
    <col min="4358" max="4358" width="13.6171875" customWidth="1"/>
    <col min="4359" max="4360" width="15.1015625" customWidth="1"/>
    <col min="4609" max="4609" width="40.3203125" customWidth="1"/>
    <col min="4614" max="4614" width="13.6171875" customWidth="1"/>
    <col min="4615" max="4616" width="15.1015625" customWidth="1"/>
    <col min="4865" max="4865" width="40.3203125" customWidth="1"/>
    <col min="4870" max="4870" width="13.6171875" customWidth="1"/>
    <col min="4871" max="4872" width="15.1015625" customWidth="1"/>
    <col min="5121" max="5121" width="40.3203125" customWidth="1"/>
    <col min="5126" max="5126" width="13.6171875" customWidth="1"/>
    <col min="5127" max="5128" width="15.1015625" customWidth="1"/>
    <col min="5377" max="5377" width="40.3203125" customWidth="1"/>
    <col min="5382" max="5382" width="13.6171875" customWidth="1"/>
    <col min="5383" max="5384" width="15.1015625" customWidth="1"/>
    <col min="5633" max="5633" width="40.3203125" customWidth="1"/>
    <col min="5638" max="5638" width="13.6171875" customWidth="1"/>
    <col min="5639" max="5640" width="15.1015625" customWidth="1"/>
    <col min="5889" max="5889" width="40.3203125" customWidth="1"/>
    <col min="5894" max="5894" width="13.6171875" customWidth="1"/>
    <col min="5895" max="5896" width="15.1015625" customWidth="1"/>
    <col min="6145" max="6145" width="40.3203125" customWidth="1"/>
    <col min="6150" max="6150" width="13.6171875" customWidth="1"/>
    <col min="6151" max="6152" width="15.1015625" customWidth="1"/>
    <col min="6401" max="6401" width="40.3203125" customWidth="1"/>
    <col min="6406" max="6406" width="13.6171875" customWidth="1"/>
    <col min="6407" max="6408" width="15.1015625" customWidth="1"/>
    <col min="6657" max="6657" width="40.3203125" customWidth="1"/>
    <col min="6662" max="6662" width="13.6171875" customWidth="1"/>
    <col min="6663" max="6664" width="15.1015625" customWidth="1"/>
    <col min="6913" max="6913" width="40.3203125" customWidth="1"/>
    <col min="6918" max="6918" width="13.6171875" customWidth="1"/>
    <col min="6919" max="6920" width="15.1015625" customWidth="1"/>
    <col min="7169" max="7169" width="40.3203125" customWidth="1"/>
    <col min="7174" max="7174" width="13.6171875" customWidth="1"/>
    <col min="7175" max="7176" width="15.1015625" customWidth="1"/>
    <col min="7425" max="7425" width="40.3203125" customWidth="1"/>
    <col min="7430" max="7430" width="13.6171875" customWidth="1"/>
    <col min="7431" max="7432" width="15.1015625" customWidth="1"/>
    <col min="7681" max="7681" width="40.3203125" customWidth="1"/>
    <col min="7686" max="7686" width="13.6171875" customWidth="1"/>
    <col min="7687" max="7688" width="15.1015625" customWidth="1"/>
    <col min="7937" max="7937" width="40.3203125" customWidth="1"/>
    <col min="7942" max="7942" width="13.6171875" customWidth="1"/>
    <col min="7943" max="7944" width="15.1015625" customWidth="1"/>
    <col min="8193" max="8193" width="40.3203125" customWidth="1"/>
    <col min="8198" max="8198" width="13.6171875" customWidth="1"/>
    <col min="8199" max="8200" width="15.1015625" customWidth="1"/>
    <col min="8449" max="8449" width="40.3203125" customWidth="1"/>
    <col min="8454" max="8454" width="13.6171875" customWidth="1"/>
    <col min="8455" max="8456" width="15.1015625" customWidth="1"/>
    <col min="8705" max="8705" width="40.3203125" customWidth="1"/>
    <col min="8710" max="8710" width="13.6171875" customWidth="1"/>
    <col min="8711" max="8712" width="15.1015625" customWidth="1"/>
    <col min="8961" max="8961" width="40.3203125" customWidth="1"/>
    <col min="8966" max="8966" width="13.6171875" customWidth="1"/>
    <col min="8967" max="8968" width="15.1015625" customWidth="1"/>
    <col min="9217" max="9217" width="40.3203125" customWidth="1"/>
    <col min="9222" max="9222" width="13.6171875" customWidth="1"/>
    <col min="9223" max="9224" width="15.1015625" customWidth="1"/>
    <col min="9473" max="9473" width="40.3203125" customWidth="1"/>
    <col min="9478" max="9478" width="13.6171875" customWidth="1"/>
    <col min="9479" max="9480" width="15.1015625" customWidth="1"/>
    <col min="9729" max="9729" width="40.3203125" customWidth="1"/>
    <col min="9734" max="9734" width="13.6171875" customWidth="1"/>
    <col min="9735" max="9736" width="15.1015625" customWidth="1"/>
    <col min="9985" max="9985" width="40.3203125" customWidth="1"/>
    <col min="9990" max="9990" width="13.6171875" customWidth="1"/>
    <col min="9991" max="9992" width="15.1015625" customWidth="1"/>
    <col min="10241" max="10241" width="40.3203125" customWidth="1"/>
    <col min="10246" max="10246" width="13.6171875" customWidth="1"/>
    <col min="10247" max="10248" width="15.1015625" customWidth="1"/>
    <col min="10497" max="10497" width="40.3203125" customWidth="1"/>
    <col min="10502" max="10502" width="13.6171875" customWidth="1"/>
    <col min="10503" max="10504" width="15.1015625" customWidth="1"/>
    <col min="10753" max="10753" width="40.3203125" customWidth="1"/>
    <col min="10758" max="10758" width="13.6171875" customWidth="1"/>
    <col min="10759" max="10760" width="15.1015625" customWidth="1"/>
    <col min="11009" max="11009" width="40.3203125" customWidth="1"/>
    <col min="11014" max="11014" width="13.6171875" customWidth="1"/>
    <col min="11015" max="11016" width="15.1015625" customWidth="1"/>
    <col min="11265" max="11265" width="40.3203125" customWidth="1"/>
    <col min="11270" max="11270" width="13.6171875" customWidth="1"/>
    <col min="11271" max="11272" width="15.1015625" customWidth="1"/>
    <col min="11521" max="11521" width="40.3203125" customWidth="1"/>
    <col min="11526" max="11526" width="13.6171875" customWidth="1"/>
    <col min="11527" max="11528" width="15.1015625" customWidth="1"/>
    <col min="11777" max="11777" width="40.3203125" customWidth="1"/>
    <col min="11782" max="11782" width="13.6171875" customWidth="1"/>
    <col min="11783" max="11784" width="15.1015625" customWidth="1"/>
    <col min="12033" max="12033" width="40.3203125" customWidth="1"/>
    <col min="12038" max="12038" width="13.6171875" customWidth="1"/>
    <col min="12039" max="12040" width="15.1015625" customWidth="1"/>
    <col min="12289" max="12289" width="40.3203125" customWidth="1"/>
    <col min="12294" max="12294" width="13.6171875" customWidth="1"/>
    <col min="12295" max="12296" width="15.1015625" customWidth="1"/>
    <col min="12545" max="12545" width="40.3203125" customWidth="1"/>
    <col min="12550" max="12550" width="13.6171875" customWidth="1"/>
    <col min="12551" max="12552" width="15.1015625" customWidth="1"/>
    <col min="12801" max="12801" width="40.3203125" customWidth="1"/>
    <col min="12806" max="12806" width="13.6171875" customWidth="1"/>
    <col min="12807" max="12808" width="15.1015625" customWidth="1"/>
    <col min="13057" max="13057" width="40.3203125" customWidth="1"/>
    <col min="13062" max="13062" width="13.6171875" customWidth="1"/>
    <col min="13063" max="13064" width="15.1015625" customWidth="1"/>
    <col min="13313" max="13313" width="40.3203125" customWidth="1"/>
    <col min="13318" max="13318" width="13.6171875" customWidth="1"/>
    <col min="13319" max="13320" width="15.1015625" customWidth="1"/>
    <col min="13569" max="13569" width="40.3203125" customWidth="1"/>
    <col min="13574" max="13574" width="13.6171875" customWidth="1"/>
    <col min="13575" max="13576" width="15.1015625" customWidth="1"/>
    <col min="13825" max="13825" width="40.3203125" customWidth="1"/>
    <col min="13830" max="13830" width="13.6171875" customWidth="1"/>
    <col min="13831" max="13832" width="15.1015625" customWidth="1"/>
    <col min="14081" max="14081" width="40.3203125" customWidth="1"/>
    <col min="14086" max="14086" width="13.6171875" customWidth="1"/>
    <col min="14087" max="14088" width="15.1015625" customWidth="1"/>
    <col min="14337" max="14337" width="40.3203125" customWidth="1"/>
    <col min="14342" max="14342" width="13.6171875" customWidth="1"/>
    <col min="14343" max="14344" width="15.1015625" customWidth="1"/>
    <col min="14593" max="14593" width="40.3203125" customWidth="1"/>
    <col min="14598" max="14598" width="13.6171875" customWidth="1"/>
    <col min="14599" max="14600" width="15.1015625" customWidth="1"/>
    <col min="14849" max="14849" width="40.3203125" customWidth="1"/>
    <col min="14854" max="14854" width="13.6171875" customWidth="1"/>
    <col min="14855" max="14856" width="15.1015625" customWidth="1"/>
    <col min="15105" max="15105" width="40.3203125" customWidth="1"/>
    <col min="15110" max="15110" width="13.6171875" customWidth="1"/>
    <col min="15111" max="15112" width="15.1015625" customWidth="1"/>
    <col min="15361" max="15361" width="40.3203125" customWidth="1"/>
    <col min="15366" max="15366" width="13.6171875" customWidth="1"/>
    <col min="15367" max="15368" width="15.1015625" customWidth="1"/>
    <col min="15617" max="15617" width="40.3203125" customWidth="1"/>
    <col min="15622" max="15622" width="13.6171875" customWidth="1"/>
    <col min="15623" max="15624" width="15.1015625" customWidth="1"/>
    <col min="15873" max="15873" width="40.3203125" customWidth="1"/>
    <col min="15878" max="15878" width="13.6171875" customWidth="1"/>
    <col min="15879" max="15880" width="15.1015625" customWidth="1"/>
    <col min="16129" max="16129" width="40.3203125" customWidth="1"/>
    <col min="16134" max="16134" width="13.6171875" customWidth="1"/>
    <col min="16135" max="16136" width="15.1015625" customWidth="1"/>
  </cols>
  <sheetData>
    <row r="1" spans="1:6" ht="12.75" customHeight="1" x14ac:dyDescent="0.15">
      <c r="A1" s="235" t="s">
        <v>44</v>
      </c>
      <c r="B1" s="235"/>
      <c r="C1" s="235"/>
      <c r="D1" s="235"/>
      <c r="E1" s="235"/>
      <c r="F1" s="235"/>
    </row>
    <row r="2" spans="1:6" x14ac:dyDescent="0.15">
      <c r="A2" s="235"/>
      <c r="B2" s="235"/>
      <c r="C2" s="235"/>
      <c r="D2" s="235"/>
      <c r="E2" s="235"/>
      <c r="F2" s="235"/>
    </row>
    <row r="4" spans="1:6" ht="24" x14ac:dyDescent="0.15">
      <c r="A4" s="2" t="s">
        <v>27</v>
      </c>
    </row>
    <row r="6" spans="1:6" x14ac:dyDescent="0.15">
      <c r="A6" s="3" t="s">
        <v>28</v>
      </c>
    </row>
    <row r="7" spans="1:6" x14ac:dyDescent="0.15">
      <c r="A7" s="4" t="s">
        <v>29</v>
      </c>
      <c r="B7" s="5" t="s">
        <v>30</v>
      </c>
    </row>
    <row r="8" spans="1:6" x14ac:dyDescent="0.15">
      <c r="A8" s="4" t="s">
        <v>45</v>
      </c>
      <c r="B8" s="5" t="s">
        <v>46</v>
      </c>
    </row>
    <row r="9" spans="1:6" x14ac:dyDescent="0.15">
      <c r="A9" s="4" t="s">
        <v>47</v>
      </c>
      <c r="B9" s="5" t="s">
        <v>48</v>
      </c>
    </row>
    <row r="10" spans="1:6" x14ac:dyDescent="0.15">
      <c r="A10" s="6"/>
      <c r="B10" s="7"/>
    </row>
    <row r="11" spans="1:6" x14ac:dyDescent="0.15">
      <c r="A11" s="3" t="s">
        <v>33</v>
      </c>
      <c r="B11" s="7"/>
    </row>
    <row r="12" spans="1:6" x14ac:dyDescent="0.15">
      <c r="A12" s="4" t="s">
        <v>34</v>
      </c>
      <c r="B12" s="8">
        <v>0.6</v>
      </c>
    </row>
    <row r="13" spans="1:6" x14ac:dyDescent="0.15">
      <c r="A13" s="4" t="s">
        <v>49</v>
      </c>
      <c r="B13" s="8">
        <v>0.4</v>
      </c>
    </row>
    <row r="14" spans="1:6" x14ac:dyDescent="0.15">
      <c r="A14" s="4" t="s">
        <v>36</v>
      </c>
      <c r="B14" s="8">
        <v>-0.8</v>
      </c>
    </row>
    <row r="15" spans="1:6" x14ac:dyDescent="0.15">
      <c r="A15" s="6"/>
      <c r="B15" s="7"/>
    </row>
    <row r="16" spans="1:6" x14ac:dyDescent="0.15">
      <c r="A16" s="4" t="s">
        <v>37</v>
      </c>
      <c r="B16" s="8">
        <v>3</v>
      </c>
    </row>
    <row r="18" spans="1:4" x14ac:dyDescent="0.15">
      <c r="A18" s="3" t="s">
        <v>38</v>
      </c>
    </row>
    <row r="19" spans="1:4" x14ac:dyDescent="0.15">
      <c r="A19" s="4" t="s">
        <v>39</v>
      </c>
      <c r="B19" s="8">
        <v>0</v>
      </c>
    </row>
    <row r="20" spans="1:4" x14ac:dyDescent="0.15">
      <c r="A20" s="4" t="s">
        <v>40</v>
      </c>
      <c r="B20" s="8">
        <v>1</v>
      </c>
    </row>
    <row r="21" spans="1:4" x14ac:dyDescent="0.15">
      <c r="A21" s="4"/>
      <c r="B21" s="7"/>
    </row>
    <row r="22" spans="1:4" x14ac:dyDescent="0.15">
      <c r="A22" s="4"/>
      <c r="B22" s="7"/>
    </row>
    <row r="31" spans="1:4" s="10" customFormat="1" x14ac:dyDescent="0.15">
      <c r="A31" s="9" t="s">
        <v>43</v>
      </c>
    </row>
    <row r="32" spans="1:4" x14ac:dyDescent="0.15">
      <c r="B32" s="11"/>
      <c r="C32" s="11" t="str">
        <f>CONCATENATE("Low ", B7)</f>
        <v>Low IV</v>
      </c>
      <c r="D32" s="11" t="str">
        <f>CONCATENATE("High ", B7)</f>
        <v>High IV</v>
      </c>
    </row>
    <row r="33" spans="2:4" x14ac:dyDescent="0.15">
      <c r="B33" s="12" t="str">
        <f>B8</f>
        <v>Women</v>
      </c>
      <c r="C33" s="11">
        <f>((B19-B20)*B12)+B16</f>
        <v>2.4</v>
      </c>
      <c r="D33" s="11">
        <f>(B19+B20)*B12+B16</f>
        <v>3.6</v>
      </c>
    </row>
    <row r="34" spans="2:4" x14ac:dyDescent="0.15">
      <c r="B34" s="12" t="str">
        <f>B9</f>
        <v>Men</v>
      </c>
      <c r="C34" s="11">
        <f>((B19-B20)*B12)+B13+((B19-B20)*B14)+B16</f>
        <v>3.6</v>
      </c>
      <c r="D34" s="11">
        <f>(B19+B20)*B12+B13+((B19+B20)*B14)+B16</f>
        <v>3.2</v>
      </c>
    </row>
  </sheetData>
  <mergeCells count="1">
    <mergeCell ref="A1:F2"/>
  </mergeCells>
  <pageMargins left="0.75" right="0.75" top="1" bottom="1" header="0.5" footer="0.5"/>
  <pageSetup paperSize="9" orientation="portrait" r:id="rId1"/>
  <headerFooter alignWithMargins="0"/>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FF00"/>
  </sheetPr>
  <dimension ref="A1:D32"/>
  <sheetViews>
    <sheetView zoomScale="90" workbookViewId="0">
      <selection activeCell="M39" sqref="M39"/>
    </sheetView>
  </sheetViews>
  <sheetFormatPr defaultColWidth="8.76171875" defaultRowHeight="12.75" x14ac:dyDescent="0.15"/>
  <cols>
    <col min="1" max="1" width="38.296875" bestFit="1" customWidth="1"/>
    <col min="6" max="6" width="13.6171875" customWidth="1"/>
    <col min="7" max="8" width="15.1015625" customWidth="1"/>
    <col min="257" max="257" width="38.296875" bestFit="1" customWidth="1"/>
    <col min="262" max="262" width="13.6171875" customWidth="1"/>
    <col min="263" max="264" width="15.1015625" customWidth="1"/>
    <col min="513" max="513" width="38.296875" bestFit="1" customWidth="1"/>
    <col min="518" max="518" width="13.6171875" customWidth="1"/>
    <col min="519" max="520" width="15.1015625" customWidth="1"/>
    <col min="769" max="769" width="38.296875" bestFit="1" customWidth="1"/>
    <col min="774" max="774" width="13.6171875" customWidth="1"/>
    <col min="775" max="776" width="15.1015625" customWidth="1"/>
    <col min="1025" max="1025" width="38.296875" bestFit="1" customWidth="1"/>
    <col min="1030" max="1030" width="13.6171875" customWidth="1"/>
    <col min="1031" max="1032" width="15.1015625" customWidth="1"/>
    <col min="1281" max="1281" width="38.296875" bestFit="1" customWidth="1"/>
    <col min="1286" max="1286" width="13.6171875" customWidth="1"/>
    <col min="1287" max="1288" width="15.1015625" customWidth="1"/>
    <col min="1537" max="1537" width="38.296875" bestFit="1" customWidth="1"/>
    <col min="1542" max="1542" width="13.6171875" customWidth="1"/>
    <col min="1543" max="1544" width="15.1015625" customWidth="1"/>
    <col min="1793" max="1793" width="38.296875" bestFit="1" customWidth="1"/>
    <col min="1798" max="1798" width="13.6171875" customWidth="1"/>
    <col min="1799" max="1800" width="15.1015625" customWidth="1"/>
    <col min="2049" max="2049" width="38.296875" bestFit="1" customWidth="1"/>
    <col min="2054" max="2054" width="13.6171875" customWidth="1"/>
    <col min="2055" max="2056" width="15.1015625" customWidth="1"/>
    <col min="2305" max="2305" width="38.296875" bestFit="1" customWidth="1"/>
    <col min="2310" max="2310" width="13.6171875" customWidth="1"/>
    <col min="2311" max="2312" width="15.1015625" customWidth="1"/>
    <col min="2561" max="2561" width="38.296875" bestFit="1" customWidth="1"/>
    <col min="2566" max="2566" width="13.6171875" customWidth="1"/>
    <col min="2567" max="2568" width="15.1015625" customWidth="1"/>
    <col min="2817" max="2817" width="38.296875" bestFit="1" customWidth="1"/>
    <col min="2822" max="2822" width="13.6171875" customWidth="1"/>
    <col min="2823" max="2824" width="15.1015625" customWidth="1"/>
    <col min="3073" max="3073" width="38.296875" bestFit="1" customWidth="1"/>
    <col min="3078" max="3078" width="13.6171875" customWidth="1"/>
    <col min="3079" max="3080" width="15.1015625" customWidth="1"/>
    <col min="3329" max="3329" width="38.296875" bestFit="1" customWidth="1"/>
    <col min="3334" max="3334" width="13.6171875" customWidth="1"/>
    <col min="3335" max="3336" width="15.1015625" customWidth="1"/>
    <col min="3585" max="3585" width="38.296875" bestFit="1" customWidth="1"/>
    <col min="3590" max="3590" width="13.6171875" customWidth="1"/>
    <col min="3591" max="3592" width="15.1015625" customWidth="1"/>
    <col min="3841" max="3841" width="38.296875" bestFit="1" customWidth="1"/>
    <col min="3846" max="3846" width="13.6171875" customWidth="1"/>
    <col min="3847" max="3848" width="15.1015625" customWidth="1"/>
    <col min="4097" max="4097" width="38.296875" bestFit="1" customWidth="1"/>
    <col min="4102" max="4102" width="13.6171875" customWidth="1"/>
    <col min="4103" max="4104" width="15.1015625" customWidth="1"/>
    <col min="4353" max="4353" width="38.296875" bestFit="1" customWidth="1"/>
    <col min="4358" max="4358" width="13.6171875" customWidth="1"/>
    <col min="4359" max="4360" width="15.1015625" customWidth="1"/>
    <col min="4609" max="4609" width="38.296875" bestFit="1" customWidth="1"/>
    <col min="4614" max="4614" width="13.6171875" customWidth="1"/>
    <col min="4615" max="4616" width="15.1015625" customWidth="1"/>
    <col min="4865" max="4865" width="38.296875" bestFit="1" customWidth="1"/>
    <col min="4870" max="4870" width="13.6171875" customWidth="1"/>
    <col min="4871" max="4872" width="15.1015625" customWidth="1"/>
    <col min="5121" max="5121" width="38.296875" bestFit="1" customWidth="1"/>
    <col min="5126" max="5126" width="13.6171875" customWidth="1"/>
    <col min="5127" max="5128" width="15.1015625" customWidth="1"/>
    <col min="5377" max="5377" width="38.296875" bestFit="1" customWidth="1"/>
    <col min="5382" max="5382" width="13.6171875" customWidth="1"/>
    <col min="5383" max="5384" width="15.1015625" customWidth="1"/>
    <col min="5633" max="5633" width="38.296875" bestFit="1" customWidth="1"/>
    <col min="5638" max="5638" width="13.6171875" customWidth="1"/>
    <col min="5639" max="5640" width="15.1015625" customWidth="1"/>
    <col min="5889" max="5889" width="38.296875" bestFit="1" customWidth="1"/>
    <col min="5894" max="5894" width="13.6171875" customWidth="1"/>
    <col min="5895" max="5896" width="15.1015625" customWidth="1"/>
    <col min="6145" max="6145" width="38.296875" bestFit="1" customWidth="1"/>
    <col min="6150" max="6150" width="13.6171875" customWidth="1"/>
    <col min="6151" max="6152" width="15.1015625" customWidth="1"/>
    <col min="6401" max="6401" width="38.296875" bestFit="1" customWidth="1"/>
    <col min="6406" max="6406" width="13.6171875" customWidth="1"/>
    <col min="6407" max="6408" width="15.1015625" customWidth="1"/>
    <col min="6657" max="6657" width="38.296875" bestFit="1" customWidth="1"/>
    <col min="6662" max="6662" width="13.6171875" customWidth="1"/>
    <col min="6663" max="6664" width="15.1015625" customWidth="1"/>
    <col min="6913" max="6913" width="38.296875" bestFit="1" customWidth="1"/>
    <col min="6918" max="6918" width="13.6171875" customWidth="1"/>
    <col min="6919" max="6920" width="15.1015625" customWidth="1"/>
    <col min="7169" max="7169" width="38.296875" bestFit="1" customWidth="1"/>
    <col min="7174" max="7174" width="13.6171875" customWidth="1"/>
    <col min="7175" max="7176" width="15.1015625" customWidth="1"/>
    <col min="7425" max="7425" width="38.296875" bestFit="1" customWidth="1"/>
    <col min="7430" max="7430" width="13.6171875" customWidth="1"/>
    <col min="7431" max="7432" width="15.1015625" customWidth="1"/>
    <col min="7681" max="7681" width="38.296875" bestFit="1" customWidth="1"/>
    <col min="7686" max="7686" width="13.6171875" customWidth="1"/>
    <col min="7687" max="7688" width="15.1015625" customWidth="1"/>
    <col min="7937" max="7937" width="38.296875" bestFit="1" customWidth="1"/>
    <col min="7942" max="7942" width="13.6171875" customWidth="1"/>
    <col min="7943" max="7944" width="15.1015625" customWidth="1"/>
    <col min="8193" max="8193" width="38.296875" bestFit="1" customWidth="1"/>
    <col min="8198" max="8198" width="13.6171875" customWidth="1"/>
    <col min="8199" max="8200" width="15.1015625" customWidth="1"/>
    <col min="8449" max="8449" width="38.296875" bestFit="1" customWidth="1"/>
    <col min="8454" max="8454" width="13.6171875" customWidth="1"/>
    <col min="8455" max="8456" width="15.1015625" customWidth="1"/>
    <col min="8705" max="8705" width="38.296875" bestFit="1" customWidth="1"/>
    <col min="8710" max="8710" width="13.6171875" customWidth="1"/>
    <col min="8711" max="8712" width="15.1015625" customWidth="1"/>
    <col min="8961" max="8961" width="38.296875" bestFit="1" customWidth="1"/>
    <col min="8966" max="8966" width="13.6171875" customWidth="1"/>
    <col min="8967" max="8968" width="15.1015625" customWidth="1"/>
    <col min="9217" max="9217" width="38.296875" bestFit="1" customWidth="1"/>
    <col min="9222" max="9222" width="13.6171875" customWidth="1"/>
    <col min="9223" max="9224" width="15.1015625" customWidth="1"/>
    <col min="9473" max="9473" width="38.296875" bestFit="1" customWidth="1"/>
    <col min="9478" max="9478" width="13.6171875" customWidth="1"/>
    <col min="9479" max="9480" width="15.1015625" customWidth="1"/>
    <col min="9729" max="9729" width="38.296875" bestFit="1" customWidth="1"/>
    <col min="9734" max="9734" width="13.6171875" customWidth="1"/>
    <col min="9735" max="9736" width="15.1015625" customWidth="1"/>
    <col min="9985" max="9985" width="38.296875" bestFit="1" customWidth="1"/>
    <col min="9990" max="9990" width="13.6171875" customWidth="1"/>
    <col min="9991" max="9992" width="15.1015625" customWidth="1"/>
    <col min="10241" max="10241" width="38.296875" bestFit="1" customWidth="1"/>
    <col min="10246" max="10246" width="13.6171875" customWidth="1"/>
    <col min="10247" max="10248" width="15.1015625" customWidth="1"/>
    <col min="10497" max="10497" width="38.296875" bestFit="1" customWidth="1"/>
    <col min="10502" max="10502" width="13.6171875" customWidth="1"/>
    <col min="10503" max="10504" width="15.1015625" customWidth="1"/>
    <col min="10753" max="10753" width="38.296875" bestFit="1" customWidth="1"/>
    <col min="10758" max="10758" width="13.6171875" customWidth="1"/>
    <col min="10759" max="10760" width="15.1015625" customWidth="1"/>
    <col min="11009" max="11009" width="38.296875" bestFit="1" customWidth="1"/>
    <col min="11014" max="11014" width="13.6171875" customWidth="1"/>
    <col min="11015" max="11016" width="15.1015625" customWidth="1"/>
    <col min="11265" max="11265" width="38.296875" bestFit="1" customWidth="1"/>
    <col min="11270" max="11270" width="13.6171875" customWidth="1"/>
    <col min="11271" max="11272" width="15.1015625" customWidth="1"/>
    <col min="11521" max="11521" width="38.296875" bestFit="1" customWidth="1"/>
    <col min="11526" max="11526" width="13.6171875" customWidth="1"/>
    <col min="11527" max="11528" width="15.1015625" customWidth="1"/>
    <col min="11777" max="11777" width="38.296875" bestFit="1" customWidth="1"/>
    <col min="11782" max="11782" width="13.6171875" customWidth="1"/>
    <col min="11783" max="11784" width="15.1015625" customWidth="1"/>
    <col min="12033" max="12033" width="38.296875" bestFit="1" customWidth="1"/>
    <col min="12038" max="12038" width="13.6171875" customWidth="1"/>
    <col min="12039" max="12040" width="15.1015625" customWidth="1"/>
    <col min="12289" max="12289" width="38.296875" bestFit="1" customWidth="1"/>
    <col min="12294" max="12294" width="13.6171875" customWidth="1"/>
    <col min="12295" max="12296" width="15.1015625" customWidth="1"/>
    <col min="12545" max="12545" width="38.296875" bestFit="1" customWidth="1"/>
    <col min="12550" max="12550" width="13.6171875" customWidth="1"/>
    <col min="12551" max="12552" width="15.1015625" customWidth="1"/>
    <col min="12801" max="12801" width="38.296875" bestFit="1" customWidth="1"/>
    <col min="12806" max="12806" width="13.6171875" customWidth="1"/>
    <col min="12807" max="12808" width="15.1015625" customWidth="1"/>
    <col min="13057" max="13057" width="38.296875" bestFit="1" customWidth="1"/>
    <col min="13062" max="13062" width="13.6171875" customWidth="1"/>
    <col min="13063" max="13064" width="15.1015625" customWidth="1"/>
    <col min="13313" max="13313" width="38.296875" bestFit="1" customWidth="1"/>
    <col min="13318" max="13318" width="13.6171875" customWidth="1"/>
    <col min="13319" max="13320" width="15.1015625" customWidth="1"/>
    <col min="13569" max="13569" width="38.296875" bestFit="1" customWidth="1"/>
    <col min="13574" max="13574" width="13.6171875" customWidth="1"/>
    <col min="13575" max="13576" width="15.1015625" customWidth="1"/>
    <col min="13825" max="13825" width="38.296875" bestFit="1" customWidth="1"/>
    <col min="13830" max="13830" width="13.6171875" customWidth="1"/>
    <col min="13831" max="13832" width="15.1015625" customWidth="1"/>
    <col min="14081" max="14081" width="38.296875" bestFit="1" customWidth="1"/>
    <col min="14086" max="14086" width="13.6171875" customWidth="1"/>
    <col min="14087" max="14088" width="15.1015625" customWidth="1"/>
    <col min="14337" max="14337" width="38.296875" bestFit="1" customWidth="1"/>
    <col min="14342" max="14342" width="13.6171875" customWidth="1"/>
    <col min="14343" max="14344" width="15.1015625" customWidth="1"/>
    <col min="14593" max="14593" width="38.296875" bestFit="1" customWidth="1"/>
    <col min="14598" max="14598" width="13.6171875" customWidth="1"/>
    <col min="14599" max="14600" width="15.1015625" customWidth="1"/>
    <col min="14849" max="14849" width="38.296875" bestFit="1" customWidth="1"/>
    <col min="14854" max="14854" width="13.6171875" customWidth="1"/>
    <col min="14855" max="14856" width="15.1015625" customWidth="1"/>
    <col min="15105" max="15105" width="38.296875" bestFit="1" customWidth="1"/>
    <col min="15110" max="15110" width="13.6171875" customWidth="1"/>
    <col min="15111" max="15112" width="15.1015625" customWidth="1"/>
    <col min="15361" max="15361" width="38.296875" bestFit="1" customWidth="1"/>
    <col min="15366" max="15366" width="13.6171875" customWidth="1"/>
    <col min="15367" max="15368" width="15.1015625" customWidth="1"/>
    <col min="15617" max="15617" width="38.296875" bestFit="1" customWidth="1"/>
    <col min="15622" max="15622" width="13.6171875" customWidth="1"/>
    <col min="15623" max="15624" width="15.1015625" customWidth="1"/>
    <col min="15873" max="15873" width="38.296875" bestFit="1" customWidth="1"/>
    <col min="15878" max="15878" width="13.6171875" customWidth="1"/>
    <col min="15879" max="15880" width="15.1015625" customWidth="1"/>
    <col min="16129" max="16129" width="38.296875" bestFit="1" customWidth="1"/>
    <col min="16134" max="16134" width="13.6171875" customWidth="1"/>
    <col min="16135" max="16136" width="15.1015625" customWidth="1"/>
  </cols>
  <sheetData>
    <row r="1" spans="1:2" x14ac:dyDescent="0.15">
      <c r="A1" s="1" t="s">
        <v>26</v>
      </c>
    </row>
    <row r="3" spans="1:2" ht="24" x14ac:dyDescent="0.15">
      <c r="A3" s="2" t="s">
        <v>27</v>
      </c>
    </row>
    <row r="5" spans="1:2" x14ac:dyDescent="0.15">
      <c r="A5" s="3" t="s">
        <v>28</v>
      </c>
    </row>
    <row r="6" spans="1:2" x14ac:dyDescent="0.15">
      <c r="A6" s="4" t="s">
        <v>29</v>
      </c>
      <c r="B6" s="5" t="s">
        <v>30</v>
      </c>
    </row>
    <row r="7" spans="1:2" x14ac:dyDescent="0.15">
      <c r="A7" s="4" t="s">
        <v>31</v>
      </c>
      <c r="B7" s="5" t="s">
        <v>32</v>
      </c>
    </row>
    <row r="8" spans="1:2" x14ac:dyDescent="0.15">
      <c r="A8" s="6"/>
      <c r="B8" s="7"/>
    </row>
    <row r="9" spans="1:2" x14ac:dyDescent="0.15">
      <c r="A9" s="3" t="s">
        <v>33</v>
      </c>
      <c r="B9" s="7"/>
    </row>
    <row r="10" spans="1:2" x14ac:dyDescent="0.15">
      <c r="A10" s="4" t="s">
        <v>34</v>
      </c>
      <c r="B10" s="8">
        <v>0.6</v>
      </c>
    </row>
    <row r="11" spans="1:2" x14ac:dyDescent="0.15">
      <c r="A11" s="4" t="s">
        <v>35</v>
      </c>
      <c r="B11" s="8">
        <v>0.4</v>
      </c>
    </row>
    <row r="12" spans="1:2" x14ac:dyDescent="0.15">
      <c r="A12" s="4" t="s">
        <v>36</v>
      </c>
      <c r="B12" s="8">
        <v>-0.8</v>
      </c>
    </row>
    <row r="13" spans="1:2" x14ac:dyDescent="0.15">
      <c r="A13" s="6"/>
      <c r="B13" s="7"/>
    </row>
    <row r="14" spans="1:2" x14ac:dyDescent="0.15">
      <c r="A14" s="4" t="s">
        <v>37</v>
      </c>
      <c r="B14" s="8">
        <v>3</v>
      </c>
    </row>
    <row r="16" spans="1:2" x14ac:dyDescent="0.15">
      <c r="A16" s="3" t="s">
        <v>38</v>
      </c>
    </row>
    <row r="17" spans="1:4" x14ac:dyDescent="0.15">
      <c r="A17" s="4" t="s">
        <v>39</v>
      </c>
      <c r="B17" s="8">
        <v>0</v>
      </c>
    </row>
    <row r="18" spans="1:4" x14ac:dyDescent="0.15">
      <c r="A18" s="4" t="s">
        <v>40</v>
      </c>
      <c r="B18" s="8">
        <v>1</v>
      </c>
    </row>
    <row r="19" spans="1:4" x14ac:dyDescent="0.15">
      <c r="A19" s="4" t="s">
        <v>41</v>
      </c>
      <c r="B19" s="8">
        <v>0</v>
      </c>
    </row>
    <row r="20" spans="1:4" x14ac:dyDescent="0.15">
      <c r="A20" s="4" t="s">
        <v>42</v>
      </c>
      <c r="B20" s="8">
        <v>1</v>
      </c>
    </row>
    <row r="29" spans="1:4" s="10" customFormat="1" x14ac:dyDescent="0.15">
      <c r="A29" s="9" t="s">
        <v>43</v>
      </c>
    </row>
    <row r="30" spans="1:4" x14ac:dyDescent="0.15">
      <c r="B30" s="11"/>
      <c r="C30" s="11" t="str">
        <f>CONCATENATE("Low ", B6)</f>
        <v>Low IV</v>
      </c>
      <c r="D30" s="11" t="str">
        <f>CONCATENATE("High ", B6)</f>
        <v>High IV</v>
      </c>
    </row>
    <row r="31" spans="1:4" x14ac:dyDescent="0.15">
      <c r="B31" s="12" t="str">
        <f>CONCATENATE("Low ", B7)</f>
        <v>Low Moderator</v>
      </c>
      <c r="C31" s="11">
        <f>((B17-B18)*B10)+((B19-B20)*B11)+((B17-B18)*(B19-B20))*B12+B14</f>
        <v>1.2</v>
      </c>
      <c r="D31" s="11">
        <f>(B17+B18)*B10+((B19-B20)*B11)+((B17+B18)*(B19-B20)*B12)+B14</f>
        <v>4</v>
      </c>
    </row>
    <row r="32" spans="1:4" x14ac:dyDescent="0.15">
      <c r="B32" s="12" t="str">
        <f xml:space="preserve"> CONCATENATE("High ", B7)</f>
        <v>High Moderator</v>
      </c>
      <c r="C32" s="11">
        <f>((B17-B18)*B10)+(B19+B20)*B11+((B17-B18)*(B19+B20)*B12)+B14</f>
        <v>3.6</v>
      </c>
      <c r="D32" s="11">
        <f>(B17+B18)*B10+(B19+B20)*B11+((B17+B18)*(B19+B20))*B12+B14</f>
        <v>3.2</v>
      </c>
    </row>
  </sheetData>
  <pageMargins left="0.75" right="0.75" top="1" bottom="1" header="0.5" footer="0.5"/>
  <pageSetup paperSize="9"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Excel iOS</Application>
  <DocSecurity>0</DocSecurity>
  <ScaleCrop>false</ScaleCrop>
  <HeadingPairs>
    <vt:vector size="2" baseType="variant">
      <vt:variant>
        <vt:lpstr>Worksheets</vt:lpstr>
      </vt:variant>
      <vt:variant>
        <vt:i4>13</vt:i4>
      </vt:variant>
    </vt:vector>
  </HeadingPairs>
  <TitlesOfParts>
    <vt:vector size="13" baseType="lpstr">
      <vt:lpstr>Copyright Statement </vt:lpstr>
      <vt:lpstr>Variable Descriptions</vt:lpstr>
      <vt:lpstr>Data</vt:lpstr>
      <vt:lpstr>Demand Planing</vt:lpstr>
      <vt:lpstr>Task 1.1</vt:lpstr>
      <vt:lpstr>Task 1.2</vt:lpstr>
      <vt:lpstr>Task 2.1</vt:lpstr>
      <vt:lpstr>2.2 Interaction-Continuous Va </vt:lpstr>
      <vt:lpstr>Task 3.1</vt:lpstr>
      <vt:lpstr>Task 3.2</vt:lpstr>
      <vt:lpstr>Task 4</vt:lpstr>
      <vt:lpstr>Interaction - Binary Var </vt:lpstr>
      <vt:lpstr>Interaction - Continuous Var</vt:lpstr>
    </vt:vector>
  </TitlesOfParts>
  <Company>Deakin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Dilal Saundage</dc:creator>
  <cp:lastModifiedBy>Himanshi Sachdeva</cp:lastModifiedBy>
  <dcterms:created xsi:type="dcterms:W3CDTF">2017-03-21T02:56:51Z</dcterms:created>
  <dcterms:modified xsi:type="dcterms:W3CDTF">2025-05-10T13:57:47Z</dcterms:modified>
</cp:coreProperties>
</file>