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 activeTab="1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3" l="1"/>
  <c r="F11" i="3"/>
  <c r="F9" i="3"/>
  <c r="E10" i="3"/>
  <c r="E11" i="3"/>
  <c r="E9" i="3"/>
  <c r="D10" i="3"/>
  <c r="D11" i="3"/>
  <c r="D9" i="3"/>
  <c r="C11" i="3"/>
  <c r="C10" i="3"/>
  <c r="C9" i="3"/>
  <c r="B11" i="3"/>
  <c r="B10" i="3"/>
  <c r="B9" i="3"/>
  <c r="F5" i="3"/>
  <c r="F4" i="3"/>
  <c r="F3" i="3"/>
  <c r="F2" i="3"/>
  <c r="E5" i="3"/>
  <c r="E4" i="3"/>
  <c r="E3" i="3"/>
  <c r="D5" i="3"/>
  <c r="D4" i="3"/>
  <c r="D3" i="3"/>
  <c r="C5" i="3"/>
  <c r="C4" i="3"/>
  <c r="C3" i="3"/>
  <c r="E2" i="3"/>
  <c r="D2" i="3"/>
  <c r="C2" i="3"/>
  <c r="B5" i="3"/>
  <c r="B4" i="3"/>
  <c r="B3" i="3"/>
  <c r="B2" i="3"/>
  <c r="F10" i="2" l="1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<sst xmlns="http://schemas.openxmlformats.org/spreadsheetml/2006/main" count="1531" uniqueCount="76">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</sst>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4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  <xf numFmtId="44" fontId="0" fillId="0" borderId="1" xfId="0" applyNumberFormat="1" applyBorder="1"/>
  </cellXfs>
  <cellStyles count="5">
    <cellStyle name="Currency" xfId="1" builtinId="4"/>
    <cellStyle name="Hyperlink" xfId="4" builtinId="8"/>
    <cellStyle name="Normal" xfId="0" builtinId="0"/>
    <cellStyle name="normální_List1" xfId="3"/>
    <cellStyle name="normální_Lis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J40" sqref="J40"/>
    </sheetView>
  </sheetViews>
  <sheetFormatPr defaultRowHeight="15" x14ac:dyDescent="0.25"/>
  <cols>
    <col min="2" max="2" width="10.28515625" bestFit="1" customWidth="1"/>
    <col min="3" max="4" width="17.42578125" customWidth="1"/>
    <col min="7" max="7" width="13.28515625" customWidth="1"/>
  </cols>
  <sheetData>
    <row r="1" spans="1:7" ht="30" x14ac:dyDescent="0.2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7" x14ac:dyDescent="0.2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2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2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2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2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2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2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2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2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2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2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2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2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</row>
    <row r="15" spans="1:7" x14ac:dyDescent="0.2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2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7" x14ac:dyDescent="0.2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7" x14ac:dyDescent="0.2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7" x14ac:dyDescent="0.2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7" x14ac:dyDescent="0.2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7" x14ac:dyDescent="0.2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7" x14ac:dyDescent="0.2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7" x14ac:dyDescent="0.2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7" x14ac:dyDescent="0.2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7" x14ac:dyDescent="0.2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7" x14ac:dyDescent="0.25">
      <c r="F28" s="3" t="s">
        <v>23</v>
      </c>
    </row>
    <row r="29" spans="1:7" x14ac:dyDescent="0.25">
      <c r="E29" s="4" t="s">
        <v>35</v>
      </c>
    </row>
    <row r="30" spans="1:7" x14ac:dyDescent="0.25">
      <c r="E30" s="4" t="s">
        <v>36</v>
      </c>
    </row>
    <row r="31" spans="1:7" x14ac:dyDescent="0.25">
      <c r="E31" s="4" t="s">
        <v>37</v>
      </c>
    </row>
    <row r="32" spans="1:7" x14ac:dyDescent="0.25">
      <c r="E32" s="4" t="s">
        <v>38</v>
      </c>
    </row>
    <row r="33" spans="5:6" x14ac:dyDescent="0.25">
      <c r="E33" s="4" t="s">
        <v>30</v>
      </c>
    </row>
    <row r="35" spans="5:6" x14ac:dyDescent="0.25">
      <c r="F35" s="3" t="s">
        <v>24</v>
      </c>
    </row>
    <row r="36" spans="5:6" x14ac:dyDescent="0.25">
      <c r="E36" s="4" t="s">
        <v>27</v>
      </c>
    </row>
    <row r="37" spans="5:6" x14ac:dyDescent="0.25">
      <c r="E37" s="4" t="s">
        <v>28</v>
      </c>
    </row>
    <row r="38" spans="5:6" x14ac:dyDescent="0.25">
      <c r="E38" s="4" t="s">
        <v>34</v>
      </c>
    </row>
    <row r="39" spans="5:6" x14ac:dyDescent="0.25">
      <c r="E39" s="4" t="s">
        <v>44</v>
      </c>
    </row>
    <row r="41" spans="5:6" x14ac:dyDescent="0.25">
      <c r="E41" s="4"/>
      <c r="F41" s="3" t="s">
        <v>25</v>
      </c>
    </row>
    <row r="42" spans="5:6" x14ac:dyDescent="0.25">
      <c r="E42" s="4" t="s">
        <v>39</v>
      </c>
    </row>
    <row r="43" spans="5:6" x14ac:dyDescent="0.25">
      <c r="E43" s="4" t="s">
        <v>40</v>
      </c>
    </row>
    <row r="44" spans="5:6" x14ac:dyDescent="0.25">
      <c r="E44" s="4" t="s">
        <v>41</v>
      </c>
    </row>
    <row r="45" spans="5:6" x14ac:dyDescent="0.25">
      <c r="E45" s="4" t="s">
        <v>42</v>
      </c>
    </row>
    <row r="46" spans="5:6" x14ac:dyDescent="0.25">
      <c r="F46" s="3" t="s">
        <v>26</v>
      </c>
    </row>
    <row r="47" spans="5:6" x14ac:dyDescent="0.25">
      <c r="E47" s="4" t="s">
        <v>31</v>
      </c>
    </row>
    <row r="48" spans="5:6" x14ac:dyDescent="0.25">
      <c r="E48" s="4" t="s">
        <v>33</v>
      </c>
    </row>
    <row r="49" spans="5:5" x14ac:dyDescent="0.25">
      <c r="E49" s="4" t="s">
        <v>43</v>
      </c>
    </row>
    <row r="52" spans="5:5" x14ac:dyDescent="0.25">
      <c r="E5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G14" sqref="G14"/>
    </sheetView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8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COUNTIF(B16:B241,B16)</f>
        <v>71</v>
      </c>
      <c r="C2" s="20">
        <f>SUMIF(B16:B241,B18,E16:E241)</f>
        <v>717</v>
      </c>
      <c r="D2" s="2">
        <f>COUNTIFS(B16:B241,A2,D16:D241,D16)</f>
        <v>42</v>
      </c>
      <c r="E2" s="2">
        <f>COUNTIFS(B16:B241,A2,D16:D241,D17)</f>
        <v>29</v>
      </c>
      <c r="F2" s="20">
        <f>SUMIFS(E16:E241,B16:B241,A2,D16:D241,D16)</f>
        <v>414</v>
      </c>
    </row>
    <row r="3" spans="1:6" x14ac:dyDescent="0.25">
      <c r="A3" s="9" t="s">
        <v>47</v>
      </c>
      <c r="B3" s="2">
        <f>COUNTIF(B16:B241,B19)</f>
        <v>46</v>
      </c>
      <c r="C3" s="20">
        <f>SUMIF(B16:B242,B19,E16:E242)</f>
        <v>1934</v>
      </c>
      <c r="D3" s="2">
        <f>COUNTIFS(B16:B242,A3,D16:D242,D16)</f>
        <v>31</v>
      </c>
      <c r="E3" s="2">
        <f>COUNTIFS(B16:B242,A3,D16:D242,D18)</f>
        <v>31</v>
      </c>
      <c r="F3" s="20">
        <f>SUMIFS(E16:E242,B16:B242,A3,D16:D242,D16)</f>
        <v>1350</v>
      </c>
    </row>
    <row r="4" spans="1:6" x14ac:dyDescent="0.25">
      <c r="A4" s="10" t="s">
        <v>48</v>
      </c>
      <c r="B4" s="2">
        <f>COUNTIF(B16:B241,B20)</f>
        <v>50</v>
      </c>
      <c r="C4" s="20">
        <f>SUMIF(B16:B243,B20,E16:E243)</f>
        <v>1650</v>
      </c>
      <c r="D4" s="2">
        <f>COUNTIFS(B16:B243,A4,D16:D243,D16)</f>
        <v>35</v>
      </c>
      <c r="E4" s="2">
        <f>COUNTIFS(B16:B243,A4,D16:D243,D19)</f>
        <v>35</v>
      </c>
      <c r="F4" s="20">
        <f>SUMIFS(E16:E243,B16:B243,A4,D16:D243,D16)</f>
        <v>1155</v>
      </c>
    </row>
    <row r="5" spans="1:6" x14ac:dyDescent="0.25">
      <c r="A5" s="2" t="s">
        <v>52</v>
      </c>
      <c r="B5" s="2">
        <f>COUNTIF(B16:B241,B22)</f>
        <v>32</v>
      </c>
      <c r="C5" s="20">
        <f>SUMIF(B16:B244,B21,E16:E244)</f>
        <v>1206</v>
      </c>
      <c r="D5" s="2">
        <f>COUNTIFS(B16:B244,A5,D16:D244,D16)</f>
        <v>21</v>
      </c>
      <c r="E5" s="2">
        <f>COUNTIFS(B16:B244,A5,D16:D244,D20)</f>
        <v>11</v>
      </c>
      <c r="F5" s="20">
        <f>SUMIFS(E16:E244,B16:B244,A5,D16:D244,D16)</f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7.2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COUNTIF(C16:C241,A9)</f>
        <v>25</v>
      </c>
      <c r="C9" s="20">
        <f>SUMIF(C15:C241,A9,E15:E241)</f>
        <v>688</v>
      </c>
      <c r="D9" s="2">
        <f>COUNTIFS($C$15:$C$241,A9,$B$15:$B$241,$B$16)</f>
        <v>7</v>
      </c>
      <c r="E9" s="2">
        <f>COUNTIFS($C$16:$C$241,A9,$B$16:$B$241,$B$26)</f>
        <v>1</v>
      </c>
      <c r="F9" s="2">
        <f>SUMIFS($E$15:$E$241,$C$15:$C$241,A9,$A$15:$A$241,"&gt;=5/10/2013",$A$15:$A$241,"&lt;=5/20/2013")</f>
        <v>316</v>
      </c>
    </row>
    <row r="10" spans="1:6" x14ac:dyDescent="0.25">
      <c r="A10" s="9" t="s">
        <v>54</v>
      </c>
      <c r="B10" s="2">
        <f>COUNTIF(C16:C242,A10)</f>
        <v>31</v>
      </c>
      <c r="C10" s="20">
        <f>SUMIF(C15:C242,A10,E15:E242)</f>
        <v>965</v>
      </c>
      <c r="D10" s="2">
        <f t="shared" ref="D10:D11" si="0">COUNTIFS($C$15:$C$241,A10,$B$15:$B$241,$B$16)</f>
        <v>8</v>
      </c>
      <c r="E10" s="2">
        <f t="shared" ref="E10:E11" si="1">COUNTIFS($C$16:$C$241,A10,$B$16:$B$241,$B$26)</f>
        <v>1</v>
      </c>
      <c r="F10" s="2">
        <f t="shared" ref="F10:F11" si="2">SUMIFS($E$15:$E$241,$C$15:$C$241,A10,$A$15:$A$241,"&gt;=5/10/2013",$A$15:$A$241,"&lt;=5/20/2013")</f>
        <v>429</v>
      </c>
    </row>
    <row r="11" spans="1:6" x14ac:dyDescent="0.25">
      <c r="A11" s="9" t="s">
        <v>56</v>
      </c>
      <c r="B11" s="2">
        <f>COUNTIF(C16:C243,A11)</f>
        <v>23</v>
      </c>
      <c r="C11" s="20">
        <f>SUMIF(C15:C243,A11,E15:E243)</f>
        <v>701</v>
      </c>
      <c r="D11" s="2">
        <f t="shared" si="0"/>
        <v>5</v>
      </c>
      <c r="E11" s="2">
        <f t="shared" si="1"/>
        <v>1</v>
      </c>
      <c r="F11" s="2">
        <f t="shared" si="2"/>
        <v>352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workbookViewId="0"/>
  </sheetViews>
  <sheetFormatPr defaultRowHeight="15" x14ac:dyDescent="0.25"/>
  <cols>
    <col min="1" max="1" width="21.42578125" customWidth="1"/>
    <col min="2" max="2" width="21.85546875" customWidth="1"/>
    <col min="3" max="3" width="12" bestFit="1" customWidth="1"/>
    <col min="4" max="4" width="13.5703125" customWidth="1"/>
    <col min="5" max="5" width="14" customWidth="1"/>
    <col min="6" max="6" width="26" customWidth="1"/>
    <col min="7" max="7" width="17.85546875" customWidth="1"/>
  </cols>
  <sheetData>
    <row r="1" spans="1:6" ht="44.25" customHeight="1" x14ac:dyDescent="0.25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25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25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25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25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25">
      <c r="A6" s="17"/>
      <c r="B6" s="17"/>
      <c r="C6" s="17"/>
      <c r="D6" s="17"/>
      <c r="E6" s="17"/>
      <c r="F6" s="17"/>
    </row>
    <row r="8" spans="1:6" ht="48.75" customHeight="1" x14ac:dyDescent="0.25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25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25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25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25">
      <c r="B12" s="16"/>
    </row>
    <row r="13" spans="1:6" x14ac:dyDescent="0.25">
      <c r="B13" s="16"/>
    </row>
    <row r="14" spans="1:6" x14ac:dyDescent="0.25">
      <c r="A14" s="19" t="s">
        <v>65</v>
      </c>
      <c r="B14" s="19"/>
      <c r="C14" s="19"/>
      <c r="D14" s="19"/>
      <c r="E14" s="19"/>
    </row>
    <row r="15" spans="1:6" x14ac:dyDescent="0.25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25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25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25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25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25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25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25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25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25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25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25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25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25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25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25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25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25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25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25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25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25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25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25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25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25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25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25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25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25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25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25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25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25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25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25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25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25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25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25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25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25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25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25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25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25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25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25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25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25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25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25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25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25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25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25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25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25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25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25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25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25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25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25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25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25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25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25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25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25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25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25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25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25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25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25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25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25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25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25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25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25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25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25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25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25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25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25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25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25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25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25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25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25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25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25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25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25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25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25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25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25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25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25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25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25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25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25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25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25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25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25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25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25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25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25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25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25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25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25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25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25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25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25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25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25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25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25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25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25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25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25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25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25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25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25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25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25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25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25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25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25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25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25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25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25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25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25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25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25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25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25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25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25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25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25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25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25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25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25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25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25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25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25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25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25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25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25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25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25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25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25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25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25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25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25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25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25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25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25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25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25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25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25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25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25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25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25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25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25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25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25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25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25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25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25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25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25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25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25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25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25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25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25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25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25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25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25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25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25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25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25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25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25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25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25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25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25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25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25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25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25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25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25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25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25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25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"/>
  <sheetViews>
    <sheetView workbookViewId="0">
      <selection activeCell="C13" sqref="C13"/>
    </sheetView>
  </sheetViews>
  <sheetFormatPr defaultRowHeight="15" x14ac:dyDescent="0.25"/>
  <sheetData>
    <row r="8" spans="2:2" ht="31.5" x14ac:dyDescent="0.5">
      <c r="B8" s="18" t="s">
        <v>75</v>
      </c>
    </row>
  </sheetData>
  <hyperlinks>
    <hyperlink ref="B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HIMANSHU</cp:lastModifiedBy>
  <dcterms:created xsi:type="dcterms:W3CDTF">2013-06-05T17:23:06Z</dcterms:created>
  <dcterms:modified xsi:type="dcterms:W3CDTF">2021-10-09T04:53:19Z</dcterms:modified>
</cp:coreProperties>
</file>