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himanshu2.desai\Desktop\"/>
    </mc:Choice>
  </mc:AlternateContent>
  <xr:revisionPtr revIDLastSave="0" documentId="13_ncr:1_{E91A97B2-A1CC-4029-A70E-9C0A74D0128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G20" i="1"/>
  <c r="G21" i="1"/>
  <c r="G22" i="1"/>
  <c r="G23" i="1"/>
  <c r="G24" i="1"/>
  <c r="G18" i="1"/>
  <c r="F13" i="1"/>
  <c r="L4" i="1"/>
  <c r="L5" i="1"/>
  <c r="L6" i="1"/>
  <c r="L7" i="1"/>
  <c r="L8" i="1"/>
  <c r="L9" i="1"/>
  <c r="L3" i="1"/>
  <c r="F19" i="1"/>
  <c r="F20" i="1"/>
  <c r="F21" i="1"/>
  <c r="F22" i="1"/>
  <c r="F23" i="1"/>
  <c r="F24" i="1"/>
  <c r="F18" i="1"/>
  <c r="C13" i="1"/>
  <c r="D13" i="1" s="1"/>
  <c r="B13" i="1"/>
  <c r="E19" i="1"/>
  <c r="E20" i="1"/>
  <c r="E21" i="1"/>
  <c r="E22" i="1"/>
  <c r="E23" i="1"/>
  <c r="E24" i="1"/>
  <c r="C19" i="1"/>
  <c r="C20" i="1"/>
  <c r="C21" i="1"/>
  <c r="C22" i="1"/>
  <c r="C23" i="1"/>
  <c r="C24" i="1"/>
  <c r="C18" i="1"/>
  <c r="B19" i="1"/>
  <c r="B20" i="1"/>
  <c r="B21" i="1"/>
  <c r="B22" i="1"/>
  <c r="B23" i="1"/>
  <c r="B24" i="1"/>
  <c r="B18" i="1"/>
  <c r="K4" i="1"/>
  <c r="K5" i="1"/>
  <c r="K6" i="1"/>
  <c r="K7" i="1"/>
  <c r="K8" i="1"/>
  <c r="K9" i="1"/>
  <c r="K3" i="1"/>
  <c r="C9" i="1"/>
  <c r="C8" i="1"/>
  <c r="J8" i="1" s="1"/>
  <c r="C7" i="1"/>
  <c r="J7" i="1" s="1"/>
  <c r="C6" i="1"/>
  <c r="J6" i="1" s="1"/>
  <c r="C5" i="1"/>
  <c r="J5" i="1" s="1"/>
  <c r="C4" i="1"/>
  <c r="C3" i="1"/>
  <c r="J4" i="1"/>
  <c r="J9" i="1"/>
  <c r="J3" i="1"/>
  <c r="E13" i="1" l="1"/>
  <c r="D18" i="1"/>
  <c r="E18" i="1" s="1"/>
</calcChain>
</file>

<file path=xl/sharedStrings.xml><?xml version="1.0" encoding="utf-8"?>
<sst xmlns="http://schemas.openxmlformats.org/spreadsheetml/2006/main" count="39" uniqueCount="27">
  <si>
    <t>S. No.</t>
  </si>
  <si>
    <t>S. no.</t>
  </si>
  <si>
    <t>Housing Type</t>
  </si>
  <si>
    <t>Housing Cost</t>
  </si>
  <si>
    <t>Books, Material, equipm.</t>
  </si>
  <si>
    <t>Personal</t>
  </si>
  <si>
    <t>Transportation</t>
  </si>
  <si>
    <t>Loan (if required)</t>
  </si>
  <si>
    <t>International Tuition Fee</t>
  </si>
  <si>
    <t>Apartment</t>
  </si>
  <si>
    <t>Apartment FSA</t>
  </si>
  <si>
    <t>Suite</t>
  </si>
  <si>
    <t>2 person Grad Furnished</t>
  </si>
  <si>
    <t>Single Grad Apartment</t>
  </si>
  <si>
    <t>Quad Traditional</t>
  </si>
  <si>
    <t>Double Traditional</t>
  </si>
  <si>
    <t>Meal Plan</t>
  </si>
  <si>
    <t>Georgia Tech Cost of Living (Per Year)</t>
  </si>
  <si>
    <t>Tuition Fees</t>
  </si>
  <si>
    <t>Graduate Campus Fees</t>
  </si>
  <si>
    <t>Total (Dollars)</t>
  </si>
  <si>
    <t>Total (Rupees)</t>
  </si>
  <si>
    <t>Cost of Living</t>
  </si>
  <si>
    <t>Total Tuition Fees (Per Year)</t>
  </si>
  <si>
    <t>Georgia Tech Total Cost of Attendance (Per Year)</t>
  </si>
  <si>
    <t>Considering 10% Increase</t>
  </si>
  <si>
    <r>
      <t xml:space="preserve">Total Cost Range (Per Year) = </t>
    </r>
    <r>
      <rPr>
        <b/>
        <sz val="23"/>
        <color theme="1"/>
        <rFont val="Calibri"/>
        <family val="2"/>
        <scheme val="minor"/>
      </rPr>
      <t>4708022 - 5120973</t>
    </r>
    <r>
      <rPr>
        <sz val="23"/>
        <color theme="1"/>
        <rFont val="Calibri"/>
        <family val="2"/>
        <scheme val="minor"/>
      </rPr>
      <t xml:space="preserve"> Rupees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</si>
</sst>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3"/>
      <color theme="1"/>
      <name val="Calibri"/>
      <family val="2"/>
      <scheme val="minor"/>
    </font>
    <font>
      <b/>
      <sz val="2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5" borderId="0" xfId="0" applyFill="1"/>
    <xf numFmtId="0" fontId="2" fillId="3" borderId="0" xfId="0" applyFont="1" applyFill="1"/>
    <xf numFmtId="3" fontId="2" fillId="3" borderId="0" xfId="0" applyNumberFormat="1" applyFont="1" applyFill="1"/>
    <xf numFmtId="0" fontId="0" fillId="7" borderId="0" xfId="0" applyFill="1" applyAlignment="1"/>
    <xf numFmtId="0" fontId="1" fillId="8" borderId="0" xfId="0" applyFont="1" applyFill="1"/>
    <xf numFmtId="0" fontId="1" fillId="9" borderId="0" xfId="0" applyFont="1" applyFill="1"/>
    <xf numFmtId="0" fontId="1" fillId="6" borderId="0" xfId="0" applyFont="1" applyFill="1" applyAlignment="1">
      <alignment horizontal="center"/>
    </xf>
    <xf numFmtId="0" fontId="1" fillId="9" borderId="0" xfId="0" applyFont="1" applyFill="1" applyAlignment="1">
      <alignment horizontal="right"/>
    </xf>
    <xf numFmtId="0" fontId="3" fillId="1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2"/>
  <sheetViews>
    <sheetView tabSelected="1" topLeftCell="D3" zoomScale="55" workbookViewId="0">
      <selection activeCell="L3" sqref="L3"/>
    </sheetView>
  </sheetViews>
  <sheetFormatPr defaultRowHeight="14.5" x14ac:dyDescent="0.35"/>
  <cols>
    <col min="1" max="1" width="6" customWidth="1"/>
    <col min="2" max="2" width="23.81640625" customWidth="1"/>
    <col min="3" max="3" width="23.26953125" customWidth="1"/>
    <col min="4" max="4" width="25.36328125" customWidth="1"/>
    <col min="5" max="5" width="22.36328125" customWidth="1"/>
    <col min="6" max="6" width="22.54296875" customWidth="1"/>
    <col min="7" max="7" width="18.1796875" customWidth="1"/>
    <col min="8" max="8" width="23" customWidth="1"/>
    <col min="9" max="9" width="19.08984375" customWidth="1"/>
    <col min="10" max="10" width="25" customWidth="1"/>
    <col min="11" max="11" width="22" customWidth="1"/>
    <col min="12" max="12" width="46.81640625" customWidth="1"/>
  </cols>
  <sheetData>
    <row r="1" spans="1:12" x14ac:dyDescent="0.35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8" t="s">
        <v>25</v>
      </c>
    </row>
    <row r="2" spans="1:12" x14ac:dyDescent="0.3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16</v>
      </c>
      <c r="J2" s="3" t="s">
        <v>20</v>
      </c>
      <c r="K2" s="3" t="s">
        <v>21</v>
      </c>
      <c r="L2" s="3" t="s">
        <v>21</v>
      </c>
    </row>
    <row r="3" spans="1:12" x14ac:dyDescent="0.35">
      <c r="A3">
        <v>1</v>
      </c>
      <c r="B3" s="1" t="s">
        <v>9</v>
      </c>
      <c r="C3" s="1">
        <f>5123*2</f>
        <v>10246</v>
      </c>
      <c r="D3" s="1">
        <v>800</v>
      </c>
      <c r="E3" s="1">
        <v>2800</v>
      </c>
      <c r="F3" s="1">
        <v>400</v>
      </c>
      <c r="G3" s="1">
        <v>140</v>
      </c>
      <c r="H3" s="1">
        <v>100</v>
      </c>
      <c r="I3" s="1">
        <v>5954</v>
      </c>
      <c r="J3" s="2">
        <f>C3+D3+E3+F3+G3+H3+I3</f>
        <v>20440</v>
      </c>
      <c r="K3" s="6">
        <f>J3*86.5</f>
        <v>1768060</v>
      </c>
      <c r="L3" s="7">
        <f>K3*1.1</f>
        <v>1944866.0000000002</v>
      </c>
    </row>
    <row r="4" spans="1:12" x14ac:dyDescent="0.35">
      <c r="A4">
        <v>2</v>
      </c>
      <c r="B4" s="1" t="s">
        <v>10</v>
      </c>
      <c r="C4" s="1">
        <f>4709*2</f>
        <v>9418</v>
      </c>
      <c r="D4" s="1">
        <v>800</v>
      </c>
      <c r="E4" s="1">
        <v>2800</v>
      </c>
      <c r="F4" s="1">
        <v>400</v>
      </c>
      <c r="G4" s="1">
        <v>140</v>
      </c>
      <c r="H4" s="1">
        <v>100</v>
      </c>
      <c r="I4" s="1">
        <v>5954</v>
      </c>
      <c r="J4" s="2">
        <f t="shared" ref="J4:J9" si="0">C4+D4+E4+F4+G4+H4+I4</f>
        <v>19612</v>
      </c>
      <c r="K4" s="6">
        <f t="shared" ref="K4:K9" si="1">J4*86.5</f>
        <v>1696438</v>
      </c>
      <c r="L4" s="7">
        <f t="shared" ref="L4:L9" si="2">K4*1.1</f>
        <v>1866081.8</v>
      </c>
    </row>
    <row r="5" spans="1:12" x14ac:dyDescent="0.35">
      <c r="A5">
        <v>3</v>
      </c>
      <c r="B5" s="1" t="s">
        <v>11</v>
      </c>
      <c r="C5" s="1">
        <f>3811*2</f>
        <v>7622</v>
      </c>
      <c r="D5" s="1">
        <v>800</v>
      </c>
      <c r="E5" s="1">
        <v>2800</v>
      </c>
      <c r="F5" s="1">
        <v>400</v>
      </c>
      <c r="G5" s="1">
        <v>140</v>
      </c>
      <c r="H5" s="1">
        <v>100</v>
      </c>
      <c r="I5" s="1">
        <v>5954</v>
      </c>
      <c r="J5" s="2">
        <f t="shared" si="0"/>
        <v>17816</v>
      </c>
      <c r="K5" s="6">
        <f t="shared" si="1"/>
        <v>1541084</v>
      </c>
      <c r="L5" s="7">
        <f t="shared" si="2"/>
        <v>1695192.4000000001</v>
      </c>
    </row>
    <row r="6" spans="1:12" x14ac:dyDescent="0.35">
      <c r="A6">
        <v>4</v>
      </c>
      <c r="B6" s="1" t="s">
        <v>12</v>
      </c>
      <c r="C6" s="1">
        <f>5338*2</f>
        <v>10676</v>
      </c>
      <c r="D6" s="1">
        <v>800</v>
      </c>
      <c r="E6" s="1">
        <v>2800</v>
      </c>
      <c r="F6" s="1">
        <v>400</v>
      </c>
      <c r="G6" s="1">
        <v>140</v>
      </c>
      <c r="H6" s="1">
        <v>100</v>
      </c>
      <c r="I6" s="1">
        <v>5954</v>
      </c>
      <c r="J6" s="2">
        <f t="shared" si="0"/>
        <v>20870</v>
      </c>
      <c r="K6" s="6">
        <f t="shared" si="1"/>
        <v>1805255</v>
      </c>
      <c r="L6" s="7">
        <f t="shared" si="2"/>
        <v>1985780.5000000002</v>
      </c>
    </row>
    <row r="7" spans="1:12" x14ac:dyDescent="0.35">
      <c r="A7">
        <v>5</v>
      </c>
      <c r="B7" s="1" t="s">
        <v>13</v>
      </c>
      <c r="C7" s="1">
        <f>5675*2</f>
        <v>11350</v>
      </c>
      <c r="D7" s="1">
        <v>800</v>
      </c>
      <c r="E7" s="1">
        <v>2800</v>
      </c>
      <c r="F7" s="1">
        <v>400</v>
      </c>
      <c r="G7" s="1">
        <v>140</v>
      </c>
      <c r="H7" s="1">
        <v>100</v>
      </c>
      <c r="I7" s="1">
        <v>5954</v>
      </c>
      <c r="J7" s="2">
        <f t="shared" si="0"/>
        <v>21544</v>
      </c>
      <c r="K7" s="6">
        <f t="shared" si="1"/>
        <v>1863556</v>
      </c>
      <c r="L7" s="7">
        <f t="shared" si="2"/>
        <v>2049911.6</v>
      </c>
    </row>
    <row r="8" spans="1:12" x14ac:dyDescent="0.35">
      <c r="A8">
        <v>6</v>
      </c>
      <c r="B8" s="1" t="s">
        <v>14</v>
      </c>
      <c r="C8" s="1">
        <f>3505*2</f>
        <v>7010</v>
      </c>
      <c r="D8" s="1">
        <v>800</v>
      </c>
      <c r="E8" s="1">
        <v>2800</v>
      </c>
      <c r="F8" s="1">
        <v>400</v>
      </c>
      <c r="G8" s="1">
        <v>140</v>
      </c>
      <c r="H8" s="1">
        <v>100</v>
      </c>
      <c r="I8" s="1">
        <v>5954</v>
      </c>
      <c r="J8" s="2">
        <f t="shared" si="0"/>
        <v>17204</v>
      </c>
      <c r="K8" s="6">
        <f t="shared" si="1"/>
        <v>1488146</v>
      </c>
      <c r="L8" s="7">
        <f t="shared" si="2"/>
        <v>1636960.6</v>
      </c>
    </row>
    <row r="9" spans="1:12" x14ac:dyDescent="0.35">
      <c r="A9">
        <v>7</v>
      </c>
      <c r="B9" s="1" t="s">
        <v>15</v>
      </c>
      <c r="C9" s="1">
        <f>3652*2</f>
        <v>7304</v>
      </c>
      <c r="D9" s="1">
        <v>800</v>
      </c>
      <c r="E9" s="1">
        <v>2800</v>
      </c>
      <c r="F9" s="1">
        <v>400</v>
      </c>
      <c r="G9" s="1">
        <v>140</v>
      </c>
      <c r="H9" s="1">
        <v>100</v>
      </c>
      <c r="I9" s="1">
        <v>5954</v>
      </c>
      <c r="J9" s="2">
        <f t="shared" si="0"/>
        <v>17498</v>
      </c>
      <c r="K9" s="6">
        <f t="shared" si="1"/>
        <v>1513577</v>
      </c>
      <c r="L9" s="7">
        <f t="shared" si="2"/>
        <v>1664934.7000000002</v>
      </c>
    </row>
    <row r="11" spans="1:12" x14ac:dyDescent="0.35">
      <c r="A11" s="13" t="s">
        <v>23</v>
      </c>
      <c r="B11" s="13"/>
      <c r="C11" s="13"/>
      <c r="D11" s="13"/>
      <c r="E11" s="13"/>
      <c r="F11" s="12" t="s">
        <v>25</v>
      </c>
      <c r="G11" s="12"/>
    </row>
    <row r="12" spans="1:12" x14ac:dyDescent="0.35">
      <c r="A12" s="3" t="s">
        <v>0</v>
      </c>
      <c r="B12" s="3" t="s">
        <v>18</v>
      </c>
      <c r="C12" s="3" t="s">
        <v>19</v>
      </c>
      <c r="D12" s="3" t="s">
        <v>20</v>
      </c>
      <c r="E12" s="3" t="s">
        <v>21</v>
      </c>
      <c r="F12" s="11" t="s">
        <v>21</v>
      </c>
      <c r="G12" s="11"/>
    </row>
    <row r="13" spans="1:12" x14ac:dyDescent="0.35">
      <c r="A13">
        <v>1</v>
      </c>
      <c r="B13" s="1">
        <f>15590*2</f>
        <v>31180</v>
      </c>
      <c r="C13" s="1">
        <f>773*2</f>
        <v>1546</v>
      </c>
      <c r="D13" s="2">
        <f>B13+C13</f>
        <v>32726</v>
      </c>
      <c r="E13" s="6">
        <f>D13*86.5</f>
        <v>2830799</v>
      </c>
      <c r="F13" s="9">
        <f>E13*1.1</f>
        <v>3113878.9000000004</v>
      </c>
      <c r="G13" s="9"/>
    </row>
    <row r="16" spans="1:12" x14ac:dyDescent="0.35">
      <c r="A16" s="13" t="s">
        <v>24</v>
      </c>
      <c r="B16" s="13"/>
      <c r="C16" s="13"/>
      <c r="D16" s="13"/>
      <c r="E16" s="13"/>
      <c r="F16" s="13"/>
      <c r="G16" s="12" t="s">
        <v>25</v>
      </c>
      <c r="H16" s="12"/>
    </row>
    <row r="17" spans="1:10" x14ac:dyDescent="0.35">
      <c r="A17" s="3" t="s">
        <v>0</v>
      </c>
      <c r="B17" s="3" t="s">
        <v>2</v>
      </c>
      <c r="C17" s="3" t="s">
        <v>22</v>
      </c>
      <c r="D17" s="3" t="s">
        <v>18</v>
      </c>
      <c r="E17" s="3" t="s">
        <v>20</v>
      </c>
      <c r="F17" s="3" t="s">
        <v>21</v>
      </c>
      <c r="G17" s="11" t="s">
        <v>21</v>
      </c>
      <c r="H17" s="11"/>
      <c r="I17" s="5"/>
      <c r="J17" s="5"/>
    </row>
    <row r="18" spans="1:10" x14ac:dyDescent="0.35">
      <c r="A18">
        <v>1</v>
      </c>
      <c r="B18" s="1" t="str">
        <f>B3</f>
        <v>Apartment</v>
      </c>
      <c r="C18" s="1">
        <f>J3</f>
        <v>20440</v>
      </c>
      <c r="D18" s="1">
        <f>D13</f>
        <v>32726</v>
      </c>
      <c r="E18" s="2">
        <f>C18+D18</f>
        <v>53166</v>
      </c>
      <c r="F18" s="6">
        <f>E18*86.5</f>
        <v>4598859</v>
      </c>
      <c r="G18" s="9">
        <f>F18*1.1</f>
        <v>5058744.9000000004</v>
      </c>
      <c r="H18" s="9"/>
    </row>
    <row r="19" spans="1:10" x14ac:dyDescent="0.35">
      <c r="A19">
        <v>2</v>
      </c>
      <c r="B19" s="1" t="str">
        <f t="shared" ref="B19:B24" si="3">B4</f>
        <v>Apartment FSA</v>
      </c>
      <c r="C19" s="1">
        <f t="shared" ref="C19:C24" si="4">J4</f>
        <v>19612</v>
      </c>
      <c r="D19" s="1">
        <v>32276</v>
      </c>
      <c r="E19" s="2">
        <f t="shared" ref="E19:E24" si="5">C19+D19</f>
        <v>51888</v>
      </c>
      <c r="F19" s="6">
        <f t="shared" ref="F19:F24" si="6">E19*86.5</f>
        <v>4488312</v>
      </c>
      <c r="G19" s="9">
        <f t="shared" ref="G19:G24" si="7">F19*1.1</f>
        <v>4937143.2</v>
      </c>
      <c r="H19" s="9"/>
    </row>
    <row r="20" spans="1:10" x14ac:dyDescent="0.35">
      <c r="A20">
        <v>3</v>
      </c>
      <c r="B20" s="1" t="str">
        <f t="shared" si="3"/>
        <v>Suite</v>
      </c>
      <c r="C20" s="1">
        <f t="shared" si="4"/>
        <v>17816</v>
      </c>
      <c r="D20" s="1">
        <v>32276</v>
      </c>
      <c r="E20" s="2">
        <f t="shared" si="5"/>
        <v>50092</v>
      </c>
      <c r="F20" s="6">
        <f t="shared" si="6"/>
        <v>4332958</v>
      </c>
      <c r="G20" s="9">
        <f t="shared" si="7"/>
        <v>4766253.8000000007</v>
      </c>
      <c r="H20" s="9"/>
    </row>
    <row r="21" spans="1:10" x14ac:dyDescent="0.35">
      <c r="A21">
        <v>4</v>
      </c>
      <c r="B21" s="1" t="str">
        <f t="shared" si="3"/>
        <v>2 person Grad Furnished</v>
      </c>
      <c r="C21" s="1">
        <f t="shared" si="4"/>
        <v>20870</v>
      </c>
      <c r="D21" s="1">
        <v>32276</v>
      </c>
      <c r="E21" s="2">
        <f t="shared" si="5"/>
        <v>53146</v>
      </c>
      <c r="F21" s="6">
        <f t="shared" si="6"/>
        <v>4597129</v>
      </c>
      <c r="G21" s="9">
        <f t="shared" si="7"/>
        <v>5056841.9000000004</v>
      </c>
      <c r="H21" s="9"/>
    </row>
    <row r="22" spans="1:10" x14ac:dyDescent="0.35">
      <c r="A22">
        <v>5</v>
      </c>
      <c r="B22" s="1" t="str">
        <f t="shared" si="3"/>
        <v>Single Grad Apartment</v>
      </c>
      <c r="C22" s="1">
        <f t="shared" si="4"/>
        <v>21544</v>
      </c>
      <c r="D22" s="1">
        <v>32276</v>
      </c>
      <c r="E22" s="2">
        <f t="shared" si="5"/>
        <v>53820</v>
      </c>
      <c r="F22" s="6">
        <f t="shared" si="6"/>
        <v>4655430</v>
      </c>
      <c r="G22" s="9">
        <f t="shared" si="7"/>
        <v>5120973</v>
      </c>
      <c r="H22" s="9"/>
    </row>
    <row r="23" spans="1:10" x14ac:dyDescent="0.35">
      <c r="A23">
        <v>6</v>
      </c>
      <c r="B23" s="1" t="str">
        <f t="shared" si="3"/>
        <v>Quad Traditional</v>
      </c>
      <c r="C23" s="1">
        <f t="shared" si="4"/>
        <v>17204</v>
      </c>
      <c r="D23" s="1">
        <v>32276</v>
      </c>
      <c r="E23" s="2">
        <f t="shared" si="5"/>
        <v>49480</v>
      </c>
      <c r="F23" s="6">
        <f t="shared" si="6"/>
        <v>4280020</v>
      </c>
      <c r="G23" s="9">
        <f t="shared" si="7"/>
        <v>4708022</v>
      </c>
      <c r="H23" s="9"/>
    </row>
    <row r="24" spans="1:10" x14ac:dyDescent="0.35">
      <c r="A24">
        <v>7</v>
      </c>
      <c r="B24" s="1" t="str">
        <f t="shared" si="3"/>
        <v>Double Traditional</v>
      </c>
      <c r="C24" s="1">
        <f t="shared" si="4"/>
        <v>17498</v>
      </c>
      <c r="D24" s="1">
        <v>32276</v>
      </c>
      <c r="E24" s="2">
        <f t="shared" si="5"/>
        <v>49774</v>
      </c>
      <c r="F24" s="6">
        <f t="shared" si="6"/>
        <v>4305451</v>
      </c>
      <c r="G24" s="9">
        <f t="shared" si="7"/>
        <v>4735996.1000000006</v>
      </c>
      <c r="H24" s="9"/>
    </row>
    <row r="30" spans="1:10" x14ac:dyDescent="0.35">
      <c r="F30" s="10" t="s">
        <v>26</v>
      </c>
      <c r="G30" s="10"/>
      <c r="H30" s="10"/>
      <c r="I30" s="10"/>
      <c r="J30" s="10"/>
    </row>
    <row r="31" spans="1:10" x14ac:dyDescent="0.35">
      <c r="F31" s="10"/>
      <c r="G31" s="10"/>
      <c r="H31" s="10"/>
      <c r="I31" s="10"/>
      <c r="J31" s="10"/>
    </row>
    <row r="32" spans="1:10" x14ac:dyDescent="0.35">
      <c r="F32" s="10"/>
      <c r="G32" s="10"/>
      <c r="H32" s="10"/>
      <c r="I32" s="10"/>
      <c r="J32" s="10"/>
    </row>
  </sheetData>
  <mergeCells count="16">
    <mergeCell ref="G18:H18"/>
    <mergeCell ref="G19:H19"/>
    <mergeCell ref="G20:H20"/>
    <mergeCell ref="A1:K1"/>
    <mergeCell ref="A11:E11"/>
    <mergeCell ref="A16:F16"/>
    <mergeCell ref="G17:H17"/>
    <mergeCell ref="F11:G11"/>
    <mergeCell ref="F12:G12"/>
    <mergeCell ref="F13:G13"/>
    <mergeCell ref="G16:H16"/>
    <mergeCell ref="G21:H21"/>
    <mergeCell ref="G22:H22"/>
    <mergeCell ref="G23:H23"/>
    <mergeCell ref="G24:H24"/>
    <mergeCell ref="F30:J32"/>
  </mergeCells>
  <pageMargins left="0.70866141732283472" right="0.70866141732283472" top="0.74803149606299213" bottom="0.74803149606299213" header="0.31496062992125984" footer="0.31496062992125984"/>
  <pageSetup paperSize="8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4A94-AB29-49F4-96CC-63D3EAED50A2}">
  <dimension ref="A1"/>
  <sheetViews>
    <sheetView workbookViewId="0"/>
  </sheetViews>
  <sheetFormatPr defaultRowHeight="14.5" x14ac:dyDescent="0.35"/>
  <cols>
    <col min="1" max="1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Himanshu2 Desai</dc:creator>
  <cp:lastModifiedBy>Himanshu2 Desai</cp:lastModifiedBy>
  <cp:lastPrinted>2025-01-22T11:12:33Z</cp:lastPrinted>
  <dcterms:created xsi:type="dcterms:W3CDTF">2015-06-05T18:17:20Z</dcterms:created>
  <dcterms:modified xsi:type="dcterms:W3CDTF">2025-02-07T05:10:06Z</dcterms:modified>
</cp:coreProperties>
</file>