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codeName="ThisWorkbook" defaultThemeVersion="166925"/>
  <mc:AlternateContent xmlns:mc="http://schemas.openxmlformats.org/markup-compatibility/2006">
    <mc:Choice Requires="x15">
      <x15ac:absPath xmlns:x15ac="http://schemas.microsoft.com/office/spreadsheetml/2010/11/ac" url="Z:\17 - June 2024\Customer Success Excel\"/>
    </mc:Choice>
  </mc:AlternateContent>
  <xr:revisionPtr revIDLastSave="0" documentId="13_ncr:1_{442F26D7-6468-4A27-AB16-436AB49575FB}" xr6:coauthVersionLast="36" xr6:coauthVersionMax="36" xr10:uidLastSave="{00000000-0000-0000-0000-000000000000}"/>
  <bookViews>
    <workbookView xWindow="0" yWindow="0" windowWidth="28800" windowHeight="12225" tabRatio="756" activeTab="7" xr2:uid="{83F5FBE7-6EEA-4143-86CD-4171EC84FB41}"/>
  </bookViews>
  <sheets>
    <sheet name="Data" sheetId="2" r:id="rId1"/>
    <sheet name="Sales Line" sheetId="4" r:id="rId2"/>
    <sheet name="Sales Map" sheetId="5" r:id="rId3"/>
    <sheet name="Delivery Performance Doughnut" sheetId="6" r:id="rId4"/>
    <sheet name="Return Rate Doughnut" sheetId="7" r:id="rId5"/>
    <sheet name="Customer Acquisition Waterfall" sheetId="8" r:id="rId6"/>
    <sheet name="Customer Satisfaction Bar" sheetId="9" r:id="rId7"/>
    <sheet name="Dashboard" sheetId="10" r:id="rId8"/>
  </sheets>
  <definedNames>
    <definedName name="_xlchart.v1.10" hidden="1">'Customer Acquisition Waterfall'!$D$2:$D$5</definedName>
    <definedName name="_xlchart.v1.11" hidden="1">'Customer Acquisition Waterfall'!$E$2:$E$5</definedName>
    <definedName name="_xlchart.v1.4" hidden="1">'Customer Acquisition Waterfall'!$D$2:$D$5</definedName>
    <definedName name="_xlchart.v1.5" hidden="1">'Customer Acquisition Waterfall'!$E$2:$E$5</definedName>
    <definedName name="_xlchart.v5.0" hidden="1">'Sales Map'!$A$6</definedName>
    <definedName name="_xlchart.v5.1" hidden="1">'Sales Map'!$A$7</definedName>
    <definedName name="_xlchart.v5.2" hidden="1">'Sales Map'!$B$6:$H$6</definedName>
    <definedName name="_xlchart.v5.3" hidden="1">'Sales Map'!$B$7:$H$7</definedName>
    <definedName name="_xlchart.v5.6" hidden="1">'Sales Map'!$A$6</definedName>
    <definedName name="_xlchart.v5.7" hidden="1">'Sales Map'!$A$7</definedName>
    <definedName name="_xlchart.v5.8" hidden="1">'Sales Map'!$B$6:$H$6</definedName>
    <definedName name="_xlchart.v5.9"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5" l="1"/>
  <c r="E4" i="8"/>
  <c r="D7" i="5"/>
  <c r="E3" i="8"/>
  <c r="C7" i="5"/>
  <c r="E2" i="8"/>
  <c r="B7" i="5"/>
  <c r="C3" i="7"/>
  <c r="G7" i="5"/>
  <c r="F7" i="5"/>
  <c r="E7" i="5"/>
  <c r="C3" i="6"/>
  <c r="C2" i="6"/>
  <c r="E5" i="8" l="1"/>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<sst xmlns="http://schemas.openxmlformats.org/spreadsheetml/2006/main" count="34785" uniqueCount="56">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</sst>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33616"/>
      <color rgb="FFFF4F4F"/>
      <color rgb="FF712CFF"/>
      <color rgb="FFA12EFF"/>
      <color rgb="FF217346"/>
      <color rgb="FFFF5D5B"/>
      <color rgb="FFFFA7D1"/>
      <color rgb="FFFF2489"/>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A6C-41D8-ABDB-9836F5ED1CE6}"/>
            </c:ext>
          </c:extLst>
        </c:ser>
        <c:dLbls>
          <c:showLegendKey val="0"/>
          <c:showVal val="0"/>
          <c:showCatName val="0"/>
          <c:showSerName val="0"/>
          <c:showPercent val="0"/>
          <c:showBubbleSize val="0"/>
        </c:dLbls>
        <c:smooth val="0"/>
        <c:axId val="1196154991"/>
        <c:axId val="1400899343"/>
      </c:lineChart>
      <c:catAx>
        <c:axId val="119615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99343"/>
        <c:crosses val="autoZero"/>
        <c:auto val="1"/>
        <c:lblAlgn val="ctr"/>
        <c:lblOffset val="100"/>
        <c:noMultiLvlLbl val="0"/>
      </c:catAx>
      <c:valAx>
        <c:axId val="1400899343"/>
        <c:scaling>
          <c:orientation val="minMax"/>
          <c:min val="100000"/>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3B-435B-884A-12BF573FA174}"/>
              </c:ext>
            </c:extLst>
          </c:dPt>
          <c:dPt>
            <c:idx val="1"/>
            <c:bubble3D val="0"/>
            <c:spPr>
              <a:solidFill>
                <a:schemeClr val="accent2"/>
              </a:solidFill>
              <a:ln>
                <a:noFill/>
              </a:ln>
              <a:effectLst/>
            </c:spPr>
            <c:extLst>
              <c:ext xmlns:c16="http://schemas.microsoft.com/office/drawing/2014/chart" uri="{C3380CC4-5D6E-409C-BE32-E72D297353CC}">
                <c16:uniqueId val="{00000003-0B3B-435B-884A-12BF573FA174}"/>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277D-469C-9972-9E7742733B2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4D-42C0-9D52-D76FA45922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4D-42C0-9D52-D76FA4592274}"/>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42B9-41E4-ABE0-5F4CB8CE5D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Bar!PivotTable6</c:name>
    <c:fmtId val="0"/>
  </c:pivotSource>
  <c:chart>
    <c:autoTitleDeleted val="0"/>
    <c:pivotFmts>
      <c:pivotFmt>
        <c:idx val="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A29-4A1E-9F99-96FCF554F06A}"/>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5-AA29-4A1E-9F99-96FCF554F06A}"/>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6-AA29-4A1E-9F99-96FCF554F06A}"/>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7-AA29-4A1E-9F99-96FCF554F06A}"/>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8-AA29-4A1E-9F99-96FCF554F06A}"/>
            </c:ext>
          </c:extLst>
        </c:ser>
        <c:dLbls>
          <c:showLegendKey val="0"/>
          <c:showVal val="0"/>
          <c:showCatName val="0"/>
          <c:showSerName val="0"/>
          <c:showPercent val="0"/>
          <c:showBubbleSize val="0"/>
        </c:dLbls>
        <c:gapWidth val="150"/>
        <c:overlap val="100"/>
        <c:axId val="1549045071"/>
        <c:axId val="1598049343"/>
      </c:barChart>
      <c:catAx>
        <c:axId val="154904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049343"/>
        <c:crosses val="autoZero"/>
        <c:auto val="1"/>
        <c:lblAlgn val="ctr"/>
        <c:lblOffset val="100"/>
        <c:noMultiLvlLbl val="0"/>
      </c:catAx>
      <c:valAx>
        <c:axId val="15980493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4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2"/>
  </c:pivotSource>
  <c:chart>
    <c:autoTitleDeleted val="1"/>
    <c:pivotFmts>
      <c:pivotFmt>
        <c:idx val="0"/>
      </c:pivotFmt>
      <c:pivotFmt>
        <c:idx val="1"/>
      </c:pivotFmt>
      <c:pivotFmt>
        <c:idx val="2"/>
        <c:spPr>
          <a:ln w="34925" cap="rnd">
            <a:gradFill>
              <a:gsLst>
                <a:gs pos="5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gradFill>
                <a:gsLst>
                  <a:gs pos="5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2B42-4DA8-8523-4FCFC1639F9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96154991"/>
        <c:axId val="1400899343"/>
      </c:lineChart>
      <c:catAx>
        <c:axId val="11961549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1400899343"/>
        <c:crosses val="autoZero"/>
        <c:auto val="1"/>
        <c:lblAlgn val="ctr"/>
        <c:lblOffset val="100"/>
        <c:tickLblSkip val="2"/>
        <c:noMultiLvlLbl val="1"/>
      </c:catAx>
      <c:valAx>
        <c:axId val="1400899343"/>
        <c:scaling>
          <c:orientation val="minMax"/>
          <c:max val="450000"/>
          <c:min val="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15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bg1"/>
          </a:solidFill>
          <a:ln>
            <a:solidFill>
              <a:schemeClr val="bg1"/>
            </a:solidFill>
          </a:ln>
          <a:effectLst/>
        </c:spPr>
        <c:marker>
          <c:symbol val="none"/>
        </c:marker>
      </c:pivotFmt>
      <c:pivotFmt>
        <c:idx val="5"/>
        <c:spPr>
          <a:solidFill>
            <a:schemeClr val="bg1"/>
          </a:solidFill>
          <a:ln w="19050">
            <a:solidFill>
              <a:schemeClr val="bg1"/>
            </a:solidFill>
          </a:ln>
          <a:effectLst/>
        </c:spPr>
      </c:pivotFmt>
      <c:pivotFmt>
        <c:idx val="6"/>
        <c:spPr>
          <a:noFill/>
          <a:ln>
            <a:solidFill>
              <a:schemeClr val="bg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0254-4B91-888F-8FCCE009A6FE}"/>
              </c:ext>
            </c:extLst>
          </c:dPt>
          <c:dPt>
            <c:idx val="1"/>
            <c:bubble3D val="0"/>
            <c:spPr>
              <a:noFill/>
              <a:ln>
                <a:solidFill>
                  <a:schemeClr val="bg1"/>
                </a:solidFill>
              </a:ln>
              <a:effectLst/>
            </c:spPr>
            <c:extLst>
              <c:ext xmlns:c16="http://schemas.microsoft.com/office/drawing/2014/chart" uri="{C3380CC4-5D6E-409C-BE32-E72D297353CC}">
                <c16:uniqueId val="{00000003-0254-4B91-888F-8FCCE009A6FE}"/>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0254-4B91-888F-8FCCE009A6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pivotFmt>
      <c:pivotFmt>
        <c:idx val="5"/>
        <c:spPr>
          <a:solidFill>
            <a:schemeClr val="bg1"/>
          </a:solidFill>
          <a:ln w="19050">
            <a:solidFill>
              <a:schemeClr val="lt1"/>
            </a:solidFill>
          </a:ln>
          <a:effectLst/>
        </c:spPr>
      </c:pivotFmt>
      <c:pivotFmt>
        <c:idx val="6"/>
        <c:spPr>
          <a:noFill/>
          <a:ln w="12700">
            <a:solidFill>
              <a:schemeClr val="lt1"/>
            </a:solidFill>
          </a:ln>
          <a:effectLst/>
        </c:spPr>
      </c:pivotFmt>
    </c:pivotFmts>
    <c:plotArea>
      <c:layout/>
      <c:doughnutChart>
        <c:varyColors val="1"/>
        <c:ser>
          <c:idx val="0"/>
          <c:order val="0"/>
          <c:tx>
            <c:strRef>
              <c:f>'Return Rate Doughnut'!$B$1</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84DD-4D43-8F29-20182688E5DD}"/>
              </c:ext>
            </c:extLst>
          </c:dPt>
          <c:dPt>
            <c:idx val="1"/>
            <c:bubble3D val="0"/>
            <c:spPr>
              <a:noFill/>
              <a:ln w="12700">
                <a:solidFill>
                  <a:schemeClr val="lt1"/>
                </a:solidFill>
              </a:ln>
              <a:effectLst/>
            </c:spPr>
            <c:extLst>
              <c:ext xmlns:c16="http://schemas.microsoft.com/office/drawing/2014/chart" uri="{C3380CC4-5D6E-409C-BE32-E72D297353CC}">
                <c16:uniqueId val="{00000003-84DD-4D43-8F29-20182688E5DD}"/>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84DD-4D43-8F29-20182688E5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a:gsLst>
              <a:gs pos="0">
                <a:srgbClr val="C00000"/>
              </a:gs>
              <a:gs pos="100000">
                <a:srgbClr val="FF0000"/>
              </a:gs>
            </a:gsLst>
            <a:lin ang="7200000" scaled="0"/>
          </a:gradFill>
          <a:ln>
            <a:solidFill>
              <a:schemeClr val="bg1">
                <a:lumMod val="85000"/>
              </a:schemeClr>
            </a:solidFill>
          </a:ln>
          <a:effectLst/>
        </c:spPr>
        <c:marker>
          <c:symbol val="none"/>
        </c:marker>
      </c:pivotFmt>
      <c:pivotFmt>
        <c:idx val="7"/>
        <c:spPr>
          <a:gradFill>
            <a:gsLst>
              <a:gs pos="0">
                <a:srgbClr val="FF0000"/>
              </a:gs>
              <a:gs pos="100000">
                <a:srgbClr val="FF4F4F"/>
              </a:gs>
            </a:gsLst>
            <a:lin ang="7200000" scaled="0"/>
          </a:gradFill>
          <a:ln>
            <a:solidFill>
              <a:schemeClr val="bg1">
                <a:lumMod val="85000"/>
              </a:schemeClr>
            </a:solidFill>
          </a:ln>
          <a:effectLst/>
        </c:spPr>
        <c:marker>
          <c:symbol val="none"/>
        </c:marker>
      </c:pivotFmt>
      <c:pivotFmt>
        <c:idx val="8"/>
        <c:spPr>
          <a:solidFill>
            <a:schemeClr val="accent1"/>
          </a:solidFill>
          <a:ln>
            <a:solidFill>
              <a:schemeClr val="bg1">
                <a:lumMod val="85000"/>
              </a:schemeClr>
            </a:solidFill>
          </a:ln>
          <a:effectLst/>
        </c:spPr>
        <c:marker>
          <c:symbol val="none"/>
        </c:marker>
      </c:pivotFmt>
      <c:pivotFmt>
        <c:idx val="9"/>
        <c:spPr>
          <a:gradFill>
            <a:gsLst>
              <a:gs pos="0">
                <a:schemeClr val="accent6"/>
              </a:gs>
              <a:gs pos="100000">
                <a:schemeClr val="accent6">
                  <a:lumMod val="75000"/>
                </a:schemeClr>
              </a:gs>
            </a:gsLst>
            <a:lin ang="7200000" scaled="0"/>
          </a:gradFill>
          <a:ln>
            <a:solidFill>
              <a:schemeClr val="bg1">
                <a:lumMod val="85000"/>
              </a:schemeClr>
            </a:solidFill>
          </a:ln>
          <a:effectLst/>
        </c:spPr>
        <c:marker>
          <c:symbol val="none"/>
        </c:marker>
      </c:pivotFmt>
      <c:pivotFmt>
        <c:idx val="10"/>
        <c:spPr>
          <a:gradFill>
            <a:gsLst>
              <a:gs pos="0">
                <a:schemeClr val="accent6">
                  <a:lumMod val="50000"/>
                </a:schemeClr>
              </a:gs>
              <a:gs pos="100000">
                <a:srgbClr val="233616"/>
              </a:gs>
            </a:gsLst>
            <a:lin ang="7200000" scaled="0"/>
          </a:gradFill>
          <a:ln>
            <a:solidFill>
              <a:schemeClr val="bg1">
                <a:lumMod val="85000"/>
              </a:schemeClr>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C00000"/>
                </a:gs>
                <a:gs pos="100000">
                  <a:srgbClr val="FF0000"/>
                </a:gs>
              </a:gsLst>
              <a:lin ang="7200000" scaled="0"/>
            </a:gradFill>
            <a:ln>
              <a:solidFill>
                <a:schemeClr val="bg1">
                  <a:lumMod val="8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35F4-4497-A1FC-474AC20135D8}"/>
            </c:ext>
          </c:extLst>
        </c:ser>
        <c:ser>
          <c:idx val="1"/>
          <c:order val="1"/>
          <c:tx>
            <c:strRef>
              <c:f>'Customer Satisfaction Bar'!$C$1:$C$2</c:f>
              <c:strCache>
                <c:ptCount val="1"/>
                <c:pt idx="0">
                  <c:v>(2) low</c:v>
                </c:pt>
              </c:strCache>
            </c:strRef>
          </c:tx>
          <c:spPr>
            <a:gradFill>
              <a:gsLst>
                <a:gs pos="0">
                  <a:srgbClr val="FF0000"/>
                </a:gs>
                <a:gs pos="100000">
                  <a:srgbClr val="FF4F4F"/>
                </a:gs>
              </a:gsLst>
              <a:lin ang="7200000" scaled="0"/>
            </a:gradFill>
            <a:ln>
              <a:solidFill>
                <a:schemeClr val="bg1">
                  <a:lumMod val="8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35F4-4497-A1FC-474AC20135D8}"/>
            </c:ext>
          </c:extLst>
        </c:ser>
        <c:ser>
          <c:idx val="2"/>
          <c:order val="2"/>
          <c:tx>
            <c:strRef>
              <c:f>'Customer Satisfaction Bar'!$D$1:$D$2</c:f>
              <c:strCache>
                <c:ptCount val="1"/>
                <c:pt idx="0">
                  <c:v>(3) ok</c:v>
                </c:pt>
              </c:strCache>
            </c:strRef>
          </c:tx>
          <c:spPr>
            <a:solidFill>
              <a:schemeClr val="accent3"/>
            </a:solidFill>
            <a:ln>
              <a:solidFill>
                <a:schemeClr val="bg1">
                  <a:lumMod val="8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35F4-4497-A1FC-474AC20135D8}"/>
            </c:ext>
          </c:extLst>
        </c:ser>
        <c:ser>
          <c:idx val="3"/>
          <c:order val="3"/>
          <c:tx>
            <c:strRef>
              <c:f>'Customer Satisfaction Bar'!$E$1:$E$2</c:f>
              <c:strCache>
                <c:ptCount val="1"/>
                <c:pt idx="0">
                  <c:v>(4) high</c:v>
                </c:pt>
              </c:strCache>
            </c:strRef>
          </c:tx>
          <c:spPr>
            <a:gradFill>
              <a:gsLst>
                <a:gs pos="0">
                  <a:schemeClr val="accent6"/>
                </a:gs>
                <a:gs pos="100000">
                  <a:schemeClr val="accent6">
                    <a:lumMod val="75000"/>
                  </a:schemeClr>
                </a:gs>
              </a:gsLst>
              <a:lin ang="7200000" scaled="0"/>
            </a:gradFill>
            <a:ln>
              <a:solidFill>
                <a:schemeClr val="bg1">
                  <a:lumMod val="8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35F4-4497-A1FC-474AC20135D8}"/>
            </c:ext>
          </c:extLst>
        </c:ser>
        <c:ser>
          <c:idx val="4"/>
          <c:order val="4"/>
          <c:tx>
            <c:strRef>
              <c:f>'Customer Satisfaction Bar'!$F$1:$F$2</c:f>
              <c:strCache>
                <c:ptCount val="1"/>
                <c:pt idx="0">
                  <c:v>(5) very high</c:v>
                </c:pt>
              </c:strCache>
            </c:strRef>
          </c:tx>
          <c:spPr>
            <a:gradFill>
              <a:gsLst>
                <a:gs pos="0">
                  <a:schemeClr val="accent6">
                    <a:lumMod val="50000"/>
                  </a:schemeClr>
                </a:gs>
                <a:gs pos="100000">
                  <a:srgbClr val="233616"/>
                </a:gs>
              </a:gsLst>
              <a:lin ang="7200000" scaled="0"/>
            </a:gradFill>
            <a:ln>
              <a:solidFill>
                <a:schemeClr val="bg1">
                  <a:lumMod val="8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35F4-4497-A1FC-474AC20135D8}"/>
            </c:ext>
          </c:extLst>
        </c:ser>
        <c:dLbls>
          <c:showLegendKey val="0"/>
          <c:showVal val="0"/>
          <c:showCatName val="0"/>
          <c:showSerName val="0"/>
          <c:showPercent val="0"/>
          <c:showBubbleSize val="0"/>
        </c:dLbls>
        <c:gapWidth val="100"/>
        <c:overlap val="100"/>
        <c:axId val="1549045071"/>
        <c:axId val="1598049343"/>
      </c:barChart>
      <c:catAx>
        <c:axId val="154904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8049343"/>
        <c:crosses val="autoZero"/>
        <c:auto val="1"/>
        <c:lblAlgn val="ctr"/>
        <c:lblOffset val="100"/>
        <c:noMultiLvlLbl val="0"/>
      </c:catAx>
      <c:valAx>
        <c:axId val="1598049343"/>
        <c:scaling>
          <c:orientation val="minMax"/>
        </c:scaling>
        <c:delete val="0"/>
        <c:axPos val="b"/>
        <c:majorGridlines>
          <c:spPr>
            <a:ln w="3175" cap="flat" cmpd="sng" algn="ctr">
              <a:solidFill>
                <a:schemeClr val="bg1">
                  <a:lumMod val="50000"/>
                  <a:alpha val="5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045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FE46BDEF-F149-4294-86C3-72229CEBB03C}">
          <cx:tx>
            <cx:txData>
              <cx:f>_xlchart.v5.1</cx:f>
              <cx:v>Total Revenue</cx:v>
            </cx:txData>
          </cx:tx>
          <cx:dataId val="0"/>
          <cx:layoutPr>
            <cx:geography viewedRegionType="dataOnly" cultureLanguage="en-US" cultureRegion="US" attribution="Powered by Bing">
              <cx:geoCache provider="{E9337A44-BEBE-4D9F-B70C-5C5E7DAFC167}">
                <cx:binary>1Htpc9VGt+5fofh8RXoe3jo5VUfagycM2ECALypjO1Jr6FZLLbWkX3+XMCHYyUtyqt5bt5JQ2dlb
Q69e47Oe1fzX7fyv2+b+pn82t40d/nU7//y8DKH7108/DbflfXszvGjNbe8G92t4cevan9yvv5rb
+5/u+ptobPETQZj9dFve9OF+fv7f/wVvK+7dhbu9CcbZN+N9v1zdD2MThh9c+9NLz27uWmN3Zgi9
uQ345+cvzTBsf7rOPH92b4MJy9ulu//5+aMbnz/76enr/rD0swakC+MdPEvJC0mQkorrr/88f9Y4
W3y9nCj9QnBBECMEfflH/Lb25U0Lz/9Nob6IdHN3198PA2zsy+eThx/tAq5dP39260YbNgUWoMuf
n7+zJtzfPbsON+F+eP7MDC57uCFz21bewROw958em+APP4A2ntzynZWequ6vLv3BSP/T3Hy+aW9+
U9J/xkBCMCKQfjAAfWIg8UIxRClB5JsBH5zjwUB/Q6A/N863B58Y5n8u/pGGOTSuN3f/QcMQ9YJr
zjGh+olFyAumJGVE0W8W+94if0OSP7fItwefWOTwz7TIpetD+Sy76V1j7H/QMJS/4FRTySl6iAj5
2D5Sv8CKUyWE+NOU9vfl+nMzPX3+ibUus39k/BzvXV+Y/6SZyAvBFFFKfk1cT8yk6AvGGJUMqT8N
o78h0J/b59uDTwxz/J9/pGGu3fj/JozoC42oZgTjb/p/hAzQC6XBOBjjhzB7ggz+vlx/bqanzz+x
1vU/I4xufwhhvkdxj+7836I4/YIjyiXiYITvjaT1C4QVZRh9xXcQZN/XoieQ6t/L8+c2evL4oy38
M/Da23trAZPe3/+ml/8AYuOAyCCnIfU1cZHHNlHiBWWUcPYbooPr39vkb4n05/b47tEn4fL28v9P
cvv3UPtbV7K7CTf7L+3Md2j7x1e/7B76rCeP/qgretDw6d3PzzF0Muy7ANte8sgA3wrEH565vxnC
z88TBamPIayZRAQzxah6/izeP1ziLwCpM4KkFFRIrOCS3YAOtFr8+bNhS9bwv+gFRCsTgB+VxFyR
b53ja9cshbPftv/1+zM7tq+dsWH4+blCADi7h/u2/XCmpRbwL0cCM0a4gIW625sraE/hdvx/NHFW
5U41J1QVH2NdzmkYarcXEn2wibjup+TEotF/UC3+sMSID6NcDsM8nYVFqv2aeHJKY7ucDo1eU4sj
P9Vj3Rz7BXU7mXibhUn3vy75JHaulGrn1IAukqLpPkFCQlcJWchxTcK4o01cs04Zc8gTO+/HQl5V
k1Gv42p2tQrtuY0mwtvGJqXR+/2QELJbIuvPUOgzP7WvloHwtAsspFUzn/aDXN/wIec7J6PM8BLH
t8ToOiuWOT8tTdmlLMFv4kr5cQjFL4K1JiUxNkfZNuXLgAw+ryjIhJA1r7EY+j1PhH+tqNwz07wf
5yUd6bymixf8pJXTjRtxlU50iruedfNnY3VxXke2plSvLu0aL458iGjfs14eo12GLLJm3jeU3oVq
pgc2knxnasHSXI43ZFpiloTprNJ1e2iNj7tqtea4BlvswappLKW9av1wCM1yWF3yKl+qZj8mfj7p
qI7pLB2+0h1pPoSJd7/wqTq0Or5ZcWivaq7UhWlUP6aVknWd5WPzsu9oEfdETSjz1tcfxtWZNzUt
2SkdkpBRaueYdsXUX3ua5NeEYX7O6mWVadLy/qQIwl/kZWcuAbXHD7kmw53mQr+fW1rb1Lkx7oST
6qKcdLsfYs1O/dioNzLGOrUNrYu0IRM/CVR1H6WppMgqOTXvbW35OW9KfUSkwZfMrkimK25cfShQ
119IT9SuMxSD8jQZcVqO3qcD6exZP+R5la4O2TOfrKNPvbLSp6apY5Ji15pLFJw7XxTFBxJl9UmS
KRG7OS/snhOTv69I464Vzdv93Bp3jWuHL6mY3TmLlb4o5rn61HV5YlKNpSkOpl7xoa2SeR8QnV8v
fDKXY6gLm44Fm/dA0YD9Ytuf0BDzJuVmWna9V+zGI9q8X8yCPvejpKcJpWOVFUDvnBS9g3vKaX4N
CkyyaV7MmkK7j99OjtuzOcArJRmXcYdssbwmBbgmH/OlPuHDBJv3S7FcyQaBjK1D81UtRnc+OC7q
jC5gh0418EIc5tLvm97Y/TK1y24ObfexhPg7GqFB3fM8ql0+m0GksgzN+w5bc7l4NtwZv05HPNLu
ns/9/DofXffqi2RVXnXqMI0YXt8QIt8Ua5lkhvdcZDQv1Rs2gw+yJLS/Nm3Jziy349uhYjFzYhEi
M9vGA22Xq2Xk4Z2cW7ixyStyyidIIjtF3bJHepiOVWTVpy+eVvEAq62FnsYUL4SfmznqvWLavYqd
Lsu0LKox46tv3jMdyS/RJsbtQ8vkm54X7NTV+XyF5+h2fR9IRopRspNuAqOOI7NnSbuC1Ugeu0MT
23AXZGkuLXLilcJiOfc5Jlc5qtRV9Em7L8Ej63TVPP+kSe/TyNvSpDaf4UWTghXlYutDU5TJtVv9
dFxF5a594fXRNUHvv1irja27NsUyqGyocxsyHCaVuQo0t0jGL7AfWJ4K1ZTTThTw+jEuRSabGbx+
hf8YpT6qni0Z8c5kQ7VeDra8nPzyekyGt5MvXDpx98kalRatWDKtXpIwvkKxeF1OqE6bUJ60Vf8r
j/pcU9ekIdGZJfJqHuiBTuUxiPV90Q9ix9GsLoSAF3Y539dDkpJucZki1l0FqGNjSqgbj9hgccW6
6t2AK3wpJsjhNVbFTsiOZlhalpl2uTSz3sW52g25O6NW5q9xSOZXeCbVQbliqdKoRHkUrq5SpSe2
X7q6TWXn+5NparosqNqXu6THd7aYs8mTe28nd+5L051X6zjsLWnxKcCs2x6HE6v4GyiTTVZPI31F
fJF/TAryYUjU7TK6Nl3t0B6aqQlpu9hpn7R02VXD2tQp6cmUdUK465Eylk1ltd61E8/IWtqUr+Vw
6MJ8bauxO9OyPtIqlBnnKxjYCHyY/ZinVVzqi1rgd2JBJJXan9bz0p4iRehJhCS8Q2rs9rOt8xTp
8awr1u6QOPfRo5Gls3XoYqmRPOvB8Y/VItCOT/lHhFufJa1PR7z8SpfuqjNK3hsizQmLHn2SInE7
XNdvAx6qm2VJ6B5ifUgN9SpDox3SfNDhjOmc+XRaV8gHdGpOimqlOOUKsWx1O6Lza98Od+US8j2y
armcyz52e1pMJmQ2ELSkdu3H/ToRe+GwuGwg578Bt+r3SOT4NV0Xto9ktC5rx6Q6qW3d7diQTOmA
SXc/cFLv15acLq2rU9p1N2PjyM6rQe8qPH1A+TplyEG118TzYyLGW8TQR1/SI1p8/i7ibkkpraeU
01hnjvHkZc/4u3yxKBMQhmkFIOiDqqAO24HuAkbqIqqx2ANIUHdM8ulKcoPf1YvfMITUNBuYWM5i
yCNPJ5KrOSum6l0lxzplA2vvh1xW96HvmzPdtzIFiJXv3JRMB6jp8VAP8GzR0v2yBnQp88q9Aaw/
74rSA7KiCU9j16vLburiJ4uW5lMkmF6KwFzGAWGlvTDrroEogkwezCiz0nKf5XWrdCrmqriY5lDj
s4HkeE7LYRWXRPvxoArfIgiJ4n0Qc/JK4F5lNSWzByM6lOV9keynuhovJO8ZeIzNi9R53pGUrRHK
4Dy6S6ewPGO8zfe55+0+H3z+XnsTrmK9mmq/Dt7aNGibXIZC8VNACvURI+f3Zm7yrIncsX3Zz7/a
lpBXuC3Cu9ibeNKV0v8ifHBpA7lwV6y6zKKMwy5hncmQXE/rFlBYO03JGXKQwDpM/InL+ZB1faiy
Kl/ygzNYgViNPy6s+SyHRqVDn8dXtUjQyz63/aGhrj96Uk7ZGOs8A8zwcnbVgSXJsSCFyBq1fqz6
3nW7yk5NNkffZyuucWrKoTm0DIXM9TU7rm59OZtyOfYugTIw5vTAm2F6vdaA8erJDVC5JvVqib65
9tUQTxStk4806Etsu+E+SgMARCzhoDtRHMYm79KE+iLte2N2Y79CiANXn04KXUEFda+snMe00+OS
Dijy97Sbj3Oci91A1+tFUHk5G4LToFR1XCw+imiGrMH93k2uuPfzcqQBSt7kXbOfTDXuZzTPZ2bC
QzZWQ34afX5hCn/Fcs53MlfV6bKK+TyvVKnDrkrKGu8FXa90DdkVn8sxEWbaV13Z4O5Yt7Eq3lBR
+R2E8BCLFDbMpiLVSVJASSg8QmmtUbG0mYzNMp/OgH/XCw5Qpc6qoq35fhmqaTerjlQpH+u5alKo
26PbtcLUJB2KqVxuy1rFiaWC5o6cQDX8ZW7ZmwTp6dBaPWYFG+N1Ltd1j5d1uCwq7g7VxNnLwNcP
fqVmv3biymiXZNUawlWpLdk1mlevvOz452F2S1YRu37GAw4vYyuTg8HTfV8sZB85mV6qaaI7qSQ7
YzN0Pykvh9c6NuQiSuGvCoAqe5KPdLck8hNTKE99O1Y3MRRLZpKeUaj3+VmbGJEWFUJZ7QebTZOZ
s7xTJZTKrjnOgZkjUvqtTsKc8pqdrxSAdtNUd5LEKWW+7S8FrrPGsduyIcMuD0afLcUq7L7CG+gv
lj58RiyGO1nz6iJGOwCOH9gJFYaf9pW+RtOoUeoByyS7egr16brmagCQwJYLZvrkTde06y9Nj5qX
Q9neQgNatHtH/NilMaz8fLG52xlb3vq2haqf+PZOTmLLWXkIh9Ga6dBj1H8E+CL2hND5KuR6zQAD
XVFT8Ve0WoshxaShZ4hpv5PLCpE22vhejHE89x21F2szqS7zS2he1dZLnq2Klp+tH1CR5pWZDy0u
oRQg3UubQmvoAAc0Wt2pAkHimAqOr8xYqF9CL7uPK23t57V0qEunnLIEUr7UNhtRtG8tgP49x6s6
z11whwES417h9dQsuU27CE2WM2t9aYoxfsRhxTvhJa1TbkuT9VUVXUpg8Ve+AFBSOVVC42t0eAtz
tr7I98F5u1KXAnoO65LNJq5TvaNDGNPeD9Ov5dC2J5IGc9L72J3Mib2v59Wkw5JLaB+Hi7ofW+iz
enUlWjS9LsrQXdFKr7s6ekC3FUtSXji173NqdpVW+RkI9g4av3wndekOSdWq00YkRZ9+P/V8RB/c
um7pDbz6gU349vW/37oW/nwZg/7+4za6/v3by99m3j+8C5iSbco4PL1pY32+vQtW/8oCbUzLoy9/
oH3+DbHzMEL/NxcfsT6PKMjfeLWNJSHsh5zPEybzd+bny3NfeR8hXmhJqeBSUaExQ8C2PvA+WJIX
MAoEzk9Tzpn4jvaRGLgeJqmgRGHyOweE1QsN8BTIc0wk1pLI/w0JRGEM/B0HtK0IvJYWmBIpNIW5
ymMOqMFVD8xNze8VzsOo96RjXdJAoZzM+p7zsatvWNLz4WD9MixsF8jMyzlLXI4+F7ZnNskcmWt5
pksOjWitE+tPom6b4WXD2y5ZUlfPvPvMa+A53C4RoqloVkjJ8L2EFDxeNeUsmxuleJff0pZ6cVkI
A0khbbEZQBTW8b59VWIUIuCEhvd1lzpoqNoLLBcPIhdti5dz0lJb/ZoMExRomAF8O+3wJ0wZkN2P
dKSRJgyaSKYFmA8ONTzWkcStGUtRqvs8Olv5E2gaG3bSsGno5ck6FAHIqdV0jfm1Qbkh+eHHy2Mg
dh+vLyWVlABfSMFSIMzj9deKqkEgYe4qXNPaZMFRTstUa5L46tDPsegD8AShYGWasGTt7OvIKFBi
GWariPQsiNIONdAwnvb4UnPl4dqPhQQX/l5GCfCEMgUuBFyi3tzysYxzaRJS9jS5E0k/IQKAThbS
HxrFAkWp7YMQn2qO8nD643Wf2GZblwGhSgiHgwzAvz1ZtxsXJ11C1R2gjQYoigl1zfChZDmxRRor
M5pXNoeDOyEtS0eISH+8/GMKFYhcGDQq4HKJZkDHQgw93nYBLE+C5pLeJbKRngJaR4LfQCAl4dSt
RjaXJsEOv6S1X8brekBoLdOhNA0o5ceSbGTt72QuSMIJzEWBGN7O3RBOnygiCIOqpbb5LdRey/uj
812bL/skbwe9HBfVz2CVHy/5x83DASDBBLR9X0Z+6PHmS1nmTbWg/o6JCFF+WLAA7HzgfRwHtjcq
Z+JTP4LWgZITUopPDi1TrwGRQmmOf+EI+EkmAwVoBPORLVAppFP1RJpCrxXXXUg+l6aXbXIyh3IL
iHZ2JZwIGmPF1o1hGBbSpbMmFKTiBpXjdduJaslsgnt7rduy7e3Oc9eTq3Yydvj8Y51t+fR7M2FM
EWOIcSwhh1PxJJeMMVc98uv8ee5DD06AxhqBstAcKU/SuadTct2R2m9BE6LbPkxXjH+hrG2V36Xg
TGmEKYO0AvWIIfj+2HJxWWfTr7w+kTbpa57JtpX0k+jrEjb/4w3/cSk4ZgTDegHDLQlGfrLhNift
MhaiOHkIionX26Zm4lv4+PFSf3ABjAVMRygSGoYrDBL2420pT4awDMJ9tg1PoDJVkJPXmE4LCgs/
pzmHajYUY1/ftBW3UCf6ru0xP1FJlUx16kuoIVs9W0p4yhoApedsrjvX/kWyxE8jB2bfMOUhQioC
fivEE/3PNNpOA1L8POREAF9YhaFrxtd+DaazWfSLB+ES2U5wzS2+BTpU1euSXEegnE8H3TdVkbXr
ipbztvQ25KnVQKyEbOQoaQA76mJtMziCNEOiJ0m1YHuGVt3AW2uTwwjlrzSPHzkU5F+B1TZMAreC
ORKE4GPNQ7xZP9mp+yS54xXPOqQ4BFiej1r3GV5lAgUrXx5qQjMyuDZ+SZIdzgHpp3MMVPjDGOlf
pyn2tDYRwFAa0gOGQ1dbenziFvVcD21euu5T10Nu8Hs61Iq9JLikyzkdxgXUofOpWd+35bwsMh2B
zPLQVSASxVXh1zw56VtWre/7ZBzEpTJigz0zm9pGH+uRb+ZxA9XgQsskgTvq+qpe36+NqGG8gZpm
K8UGtA8GclaX8CMFBL6+V+08g+0or4BIS4cVFQHGGXygw0HIcbNdPRcGYJP/srxWRbLEVLm5glc4
gEQguUnshnhCx9v6Zh6E9d1BTz2erhl1a7jo+zrvoaNse9JmSZG38wnMI2Lx0Sqbs/cTmjA4mVQF
oKfJWwfA68dR+bQwgfYljDW34wRScIqfuAYF0q3Aums+rbgd+gJCH8luSKOrXHNKRx8h/f14xac5
lkjIsAQDGsEwK/3DikOPhjK2NH6k67g5YxzZltTJIGuAJGLyXHzKK7qCEwKBEYbipYTEAn76YzE2
kP5dlgXsLoUgEsoxh1OWDLD/46BY6TT6RIv2fctsG2ga3MiTe+dLD9morAeLoY+TzryeBlVAxulK
7op9oQKZXKokcCdTGkjhz5tcieuZ9o0CPihiMV0FlSCTeb7CPAqcCJVphVhuYK6ZC7wFe4nAD91U
AmY6zas6bJE/MQ4kN6CYjR2tezpPxx/v+GleUxTKLoAo2DXslkKn83jHtchLG/0g300jTI71nvc9
AWgOzAP4LdvG0CcljjO47VxrCh9F+ILXE9FtLg2Tr0jy63wWm0sTb1aYl5mO0C1F+nVA+OCbqdsm
aXypIery2G6dAl5UC9EpsYcw+vGWyJPMpgDXAeG+TcfBgnCm6Umq9tS2q6sseadCSSG2QldsAoSE
jlvofoljODmwgGx5OW8hDrlySyk9zCTqm6TE0JzgmW8/OV8P9U2jKxgtmdhsevBLdOIy9zPcZUq6
bXGBccxwqBPZ00OneqAFsgXqBWz3L7b2BDvD1jSgAIIhVAADAIp9bK0w11g2o1veAW+/ZarQe3Ct
tVmNuw1I1cSmCzAa63tJ7FYf28RhMMgs2qZYgJ8XOBQHTZMxvgPs3YM6YI5KwfvotEI2sSbR4GIs
Nt2W3UZImyeGdBHSWgCcBQuakCP4Bp0jBlW0BQNVBJiswcSZN2MFIVFqUsG3B/1sqbCGo4Y/6u2e
xKgCuACYUZLtQIVGfwDwOK7A6wufvJ1a6SA7PIB2Uqp5gimpImVh/yotPClH25KMQruCoCwhAVjw
sdpR5QAYd7N8O4wYPCQsYRvkQu0H/bCqY47v85i4eUhFQxdQeDPlFiALJD3QUuznJryWYlB5dcgD
U5AMICCnqx4OeEEFaBMI/DBbKFRfzVb4aEGVc6MsxApE0WaOop43QySVwfChl0pPV8i1DiThdQ21
qRZh675/rG2mKWzud+QJh17EVgQgSWDMAAU97dcA5A5JgeblbVkuosnTMNa0y/KI8upSkJX1y96X
vegUjHaIrkpgyL3xZ6iB8xZwwgPQTnLeF23CXuZtKWnmo5uLW2QadBLzkYldLa1r7ljVrP1V60QL
fx8DDgzEV2zCaF53qrKaA9MI+HEYDzFyNV32vsxnlwLj1uILinqsd9b2GmfVHMY+T92s/FqlpZ16
BnOfuZ4gGKa1j0uTzgmvWHXQBI/sWjRhYUWGZgzE5rHTscQ54Le8CKehlIDMMrnCUZcVmnVwxe50
rpd8TP3QVeIwaVnQHW+TeX0bhSPm/ciaIt9RFgjOFui63ZKKIsAITBsCU62CN8WJJDTsvENxPc+1
ReiIIy7JoUgGVaJ9V7uWvYOjCEWdvNNwBGB+O4eZhpfJEGxyBRVDjne8F6J/t8qpsDDAdQ6Xwxs9
w4zzmBvgbOB4CVOtSzXgdlJmsoeJj/qM20rZu5J0bpp34CqLv9djiBFo7ibCfPck5NZztYPuhjfi
mLdJLS7hoERS18dJdGRoyvtSWRpAyzOmMKd+CbwpHFo4rLgfuhLGCygItLeWdZ08HXVuyubC8rn2
xb6aihCni8jzAo4MJY7BTPWKw/DNnYqKlYU6gK8IYG2B8gbGOGsGZaJOi4TBwGlX5v1aLaexGJLS
HKNpodpktY4MEuzUmZF/cMko+HAKzhGTPIsUYAu+HDtAXToNC1WzeNVArwMf4eHHxJgGriENXAXM
j9zA/Gc4cqIJnOARfVeQEzwniZTZUvF6lMfZVriFMyBs2uoi4omB7RSUQ1G5mXMY5eqs4qXmBQyU
utjJ11WeVLE5yJompDutx0Wr6ZWoKDc69VpvTIvsAy/r97LI82Q9Z6wZQFPJ4iFlv4Ss7Ut+ntC8
l80FNt7g5jWQ2ZXK97GCRFDsYZRGQXZIWZtIy5Q0iOxRUS7G71BXV73a2YASbj+QgsBBGjjq0mj9
Djh377MeunvQLFGjgQqSYVFuLwH5AbKk3usN07NygN1nXYktFYeqjJvGaBNq+HBDGZJr28ot5bMJ
Boky0zE4cIDVAt44Bhiqwn3dw1ZLmPCA+nwF/aaEWjLksFpTYmidLTabeXDHSsJ/wc286dkyXQFD
loxJD6ZIbK1Kdu89NDT+APM3QFpZVHiRPjOq5HDSBlx+9OP7UNnRWNBXUq7uWI4rw/NLVclNZAOW
7tZrAZ4FK1C45D/nybw5mOiTzfJ8SeC3RrebaqYJw61QYpWPIMNkB1g2+7qfvqfUfwYasYTf+Nw5
cV1zlsPQmUUNtFbayRKDLr56T74OGl4pq2TbXB6WL8oYwWv67CvG1Xzl2zc68PolRTDkuf6q6uTh
9t+U/HAf8B+kfilJ14IA2Cbl9Lk2ojP90Vi6wKY9WeGvwaUFoYVB19CAF06n/MFQbp0CuBp03mNf
nFqsl5ynuC6nRbzSLZwJWq8n0jZwC+mAOewzIG/ySac1gjFWhLMnnMCPjSyQ/6wfNOg6iCDIaw97
KomBHi3rnBURnywjDF0gaB5M++AeIq8b0I9gBp7Yc9lsm5/FAjPmQ4H7bZmSlQJ+XJxHsny3JoaN
4Qx2Sjf1PjjSCiepQErY5PYWbPoBnoPzmBS8awjlJvqDQpM1rvDFwXCZyX2CuK2r05VwOXfHYuPp
0D6a0UFM66rY+Jwhgn3NJIn/jEVhwX0GDogVNt9PAHZfDcDQby8k0/YBo1QFH41FWzi0K9/ktyOc
8YnvxqZoCnOwhYL3lp7igp7A4QKJwzl98BVTwfkNefyqcl1NPYgzG1rDS6ACOFi86kwNdX7CfhXo
HSC3Sk27zifBwuR9KHJYnFelg5YpNB0wtg0QBkDWgJnK8VS6Ygvn/0vclzVXimtr/iJuAGLSSz8A
e7S9PTttvyjSmVWAhEAIBBK/vj/svLer8nTX6Rv90BkVlVGZtjeDtLTWN5XB+Yo/E84kPNsLNIvW
nQkdW9sfIVvwpSxaGrVyhp6kAhgaUAjF/LyehhG/oWmM24scDP7t5AJoMPaXAADYAIaivcxiYgAF
Fs3x6UFd9fPLptrAFMDcuq39haKU870lQ4gKk+m6NdmulThiodbzOkbHU0xxVNk3H/II1Juq7Xsh
jr9Acj61teZ7U7eYd384CDgIOSpe43EcyOeeGSCLxQMbGVQD6wups36Zngey1EtynL5u3dJqxCMC
Nb8K3JGoljHeJasfoMpNOtoeX2DVtmqAV21L/AsAy0ax4AkEJtzud2qaEL9pLHB8/dAA4PWgUVyB
lkMtLDqaA7JwibwhKtD4isQF2ww7x2bEuvoCWdYgbjUDETtoFp4qNqz4GesXoMgwlgMLHeJIAAVm
gcDoKyVmJ4hzWwAT8ZUUybafpmhpQC1UkNuiVJKEOZx5o0Olge6KQG4ljgY6Szzf0GQCDANvoTmM
r7RrcZdvC9oz5p0XNkLRcKGEb9Brb3Dc3aSCkWS6jwBjObazjHuu3ieLgn6iBHQRQPOaAgRK3qOK
QOOR4zCkePmrF624q6ST27EhY7YtNx2CaQ7LryfJpx74Omn8hsznZYVEJb0Xq1m8R41mGqjCqsBI
v6PeYn15i1rxBDj02dsyUhA4D3uMlxtK1TboV9FZU9kv6j2hrh6Cj8i2SXtJkkFBaBKF/Th5fy5N
wC3b4UQjbZyP0K0OXpG1QapfgEguYnryq4FXVcFiR2r7sKTobYafdG4gRHsbwbpr/6CFmSUtvHAd
xcsK4W/UQ3qTYODIpyDo0VOmaUxNYLDKJadhMeMPvXTO0wV8my1/3cnXuxwUB+wNZRlx2219lpu2
nbf6R121VRN0/9vmbUa5fUX3yUlASbn9WRz4Hr4CKtHtCxkBOiF3mNw3xqaBRAVbuUK3yC7r5AK1
49io266kcvubX0sWPSUqEY2BNYPY+ET5t3LqVYW2TpMUvL/2sztTpxW488XvwAlEboVCGCKUbtvl
lbducOAI9gu/RWjLptOw+ljfkQ9W5QLccrty0YA/hdTz84NiTXGkDVgqm4Byo1m6hq+pyHmnTHQP
sny7P/EFNA5ZsEHsXjtsIOSoEx1Fpazk0LO8HhLjPZomVvj6aQE3OZ+bsNrauDqy+AyokLfLMp8b
zusFzpGcxVB7o5UJN/K07Ba7rcmUraFoNpFIJyEA5S124/7rgQAH3oqeyJKtxYrGwONXdUhaiOj/
ebz6baAHloP6gBUcorglwb/AyvUEZgR4dfhY932Cq06rymI3LD3K7OBF2w5qZwAvUAY1w3bt//zx
2+D6l9lu+3hYjpPY3/yt+PzfBlttbO8tYwqo6qs0cmDAuArMAdhJ//xRvwHo2E1+CjsGQJmY4N+/
WxcWqDwzhlbyP9eIL2zfF4NiUXSbUjBxqMhJvb1UA/kTFkmkI7yyX8Xxn6/l7xBC7MPLhn82Zyj4
FCy/8O/zPJtJCPiWV48UXGHy3sTB1o+PY5aS3Qqd6r99zv/6gbAJAThIMhoCXKS/4YogafyglT57
GGyHg6ISOPFPqRMoc7929j/fYLDBdv/rxW53COzWj9MgzMIAJNtvH2hbHlXd1GLI+qoYS73Jc3II
0Vwc7200ZvOeK7bqe7MQx0tpuq2eEzhIHr1xhfzy36Bywd9XOq4Io1RGcXilNI4A0f0GNDrqe0vq
yPDQfm2qBX0d9rg1gqGuN9nc4BXUkYGytqRwcuAKBq/eLoQrMpgVymBM9vtYkj4GG4XS4gqU+gFf
jv3BgkvjSEiGYvli6dRXmf3nx/r7a8SLAzXmx2BMYIbMfueOce4OU2i9+VKPYqtM62cjpEaI4e+d
l5kI/u3/e6grBgGSRLGPF7n92lzMf1+nqUU3Ema+ufw69izUpzz3e1TWPtdjU/23oLXYB+QPHxPu
bzO0R/9SDsjCgERDfXj5OpbQJG9vIxUt9kU3QlZV/7tV8XesFsMeFBoUZDw+Dx0zatDf77Dzp5px
q+gPnwPQ/bUAw0RsTZUmchu8lmzuZOHLSIdpnuoWnEDeomkbiwkel/SZLz7KxT8/+F8Skb/sIKB9
oEAphDufgoHsd8LP98GspNCUHvQa+jUUerHdVBIGARqm/3NcOxDtRT9WQEdpLtmKeS+f4moK5BXO
W9jDqqIXCtjNdRgBPfDvJIurqj86nO5xf4E9QwTWFSwEafQ2DoPEIKN5GHXDTrZmDSfIpf1klGWm
Y4Bl18QGPUnu6BcjJxKME+SWdTIY7I2o4NKBlMfMSRMA1eCQkBwxKqSNLFuPK9SzXy1G6uHb6hyC
0O1losfOUO6Tz0L0NSyIz6e51DJE8cVwtx3kyxx6aEl7WLxxbIcGjxtNUmLSCxnbrR3zvroTBXoT
781XkOc1uRgnGUBsN2raNWWi0pab/D9BiwEHX53/akU+eyBwYwue7zpk2zGcDjMZTpgORBLC9QIz
zaOE6BRnvQ++oamK1kokqByAyLe8fYZZgVPIr91EI3Xiie9t4/w4ayCl7muSoosbyVDWwkgAp8BQ
UvAEOa+nrGeFZ/pq8WU+EKiawjs6UJUuu2rA9hyeYkfntX8CY7BxUuji/DC59NMIGuCpUcCLqxLr
HDKHfa2HIOCFDNA2/ukwPI7ZOU7sEr4HsXVTdonkwtR9RykX4Y53o+djlsXWt1MBZyHY8F3XO7xb
+CnCVbvc94AtzAWaK3gLCxc5tlwLOk7jmoNQXhrMwzTTYDab2h8Pkd9Oy0fiS+HqkkVombtcpp3U
rx2wE8/kML5spNmvajKA0a6S60yi8vJ9V7dJaNAHf3ZKgK63Ts9103ZsfC2N9rOf69JWYOjSFEod
qDW1n8gAtajqU1xGKKAFXoQ30yeU4T57VB31oMpu4iqGnadaHmPXxLx0zcIOTTSTY+OT9SS1nY/A
IvqHVCdhYWlcX9JmamFti2b9xLCoj1EV92OO3Vd/cK3a18pv+rIz8PvlrNbRHuMqQKEQ7rNM+e+9
wHbsFpVcQ2gNb2NU13i7vqf3PLXRjveNuV15O/k79NXTLnOwdGHFJvJHrcwjvKDqSkdeBTX7OO3i
ESAyBDLVce4NLWu6wAen6gHMvGp+NtDXl22tqtxFXVfGjA7nbA3lHvpU8LidiiP86Mx1RcS7dL/g
R54yTFQf2sJiA+UC+zlQmDCFDVr4EymP9zX3+0cVAV3PW4AsI5TnffW82DX73npdjGHcyKclC5ud
H07+Gf5jmIl6zyPXEYC2vZ5GWKF5yu4B/zXQUU2E/oSQP8JEEqjgYQ553eyV67xdMMrpYZwjQAYo
BeXorDmTUTvoZ+WSFSylMH+9NnNI3QkaAvNjDCMe7HqjYOOsGlk7iGDj7I9silNZeszTZ0khKCij
YOL3diYCk47sr+JxCmB/yOr+u89HdW2RBnE1JsG2Qlm8saDVvJwtGtIbPxXzCfi1d25gZwzLDNXv
Z7AspIMAOgtqDL7Ke1vUsPwxeJ4twiZYv48j70NoAhRkjes6YuXWrWpzKLm0KdW6CHtOTAX5vh/A
8uiCFIUYQ1ExLwQiZ2jBW3XWdtD7UJkQ/kUJwwmJX+LF/fANY5cowPaZRzOVAAf9Jq+snNMydj3Z
RenUXVQd6TenLLoqHwQ11NNGQMUgChgNYzgHDIm+g1vucxK23aHHqJ+HvpzubdCJ+xGuHFGIaaqe
h9oNr9oqGeaDNRCeB1pxuD79FpxpBtQMG8/WawE73nIHz2bdFt068+9cqjUHTSNfuh7GBaXm4J6C
BjipEA4So312jpou+j5mib3mQOxnEAeRwYeyKWdQI2OmNNV1knkwrLSBoN+1h7akzNBhQfDPx+Eu
WRKxR6GH2482a3qcgr6+g9IG6oyl1s+wJqvDbGxw4GpOvmsCUw8m3ed1kGt2GFTkcj7I6g+HB3Ko
p9SYHRo59zhpeO5yHQ3gXEU15X49z6cENobDgE4yyKt0pM+0m+gHsYo8cc36j3md1z8MFng5p314
E0EacPBxUpSDHaZHdIjQXC/dfO3pUbyvft8dSBswKMYACF9q50c4yywqks+bDIhOLJJjCmqlUGPH
DyI2+hmaM4Lrn8Nz4HdkzxMyvgFZG+5oV+tj4Fr6KKVer6qRDzubouRikIVDtYP/5KxNtNx1I9NP
OsuiH3A1oTiEg5svkZPYPEClbgMymSur0+XULBb6895k3YElMiox4EL5CeCCnlZPs2uG8na/hln9
nAH8eBvWbHrCgV8dsdnSmzXwJqiQkmbfUhZfg6MOSDFJ2pbZ6jqC9a67/Vp5/Z0AiH5X2V4NBbQd
/l4vfHhTk4mg14/X9VrTyFxBaiQw38v+qSIrlajZ0u5IKrJjANaumNUa3WZzRYCta++nx0Jo465d
HK0NLZy06FbL1ACUzq5FTOZ02vkw48CM11LFrhdPVXfASdqLF7nupZ30d3xPBai2CV5GiQ6Gm5Rf
LOWQhcYqaM60V+G78ZhZirZe/BuIdcxzE87zcKjhTogKWgfpVcR6ne2pD5PJWdaZKsHEwuQzg7Eu
M7rC3AU7CZ1zSVh36T0w9lfOG1I868RfJn090BlUTWB1sJw6GDhuiY28+7SjjSoSq+t+V1OlH3jV
zHIH0tbVV7IRfQPTYhdDqclY4B3SeRzXB5d12tSHrfXwSzrYHsZnPLV+qcQZNu5Et/BNonMpYmnY
fAO8g48FMUH1tKQr7C293ybXkBGyoFwCtIhXE0bp6SVuML9p1BGtpjhB41R1EAYd5ylJz3Fo/Y4/
rcSxcM6dHTbrYYhi55+yCJj+YWhdp8t6HmPzSL0KNswlrFqqc+2xqhWFF1H72BDoXvKwjtr73gXe
elgSzIWwdQ2hf71QbrsCtlg/vUlblNMSEre17IFNnXk4NUUSpOI8ec6O/LZ1XkJXgsff+VaWQFqk
2HRWKozl7TRFPJtKl/CkDQGRjz32QwaCsjCwAMtdFJi2vhY1+NVcdgBqi3WyQ5fDWQzqJjVcHLsm
ivtdBarvRjQAOktuG3skVRRkZZL5dQpQi+vgJCqtQCiaOHVICgB/nUzhdPFiatNCchaNeRoJAjAN
qNtLoDz9c4bVqCRaIeSg71lAdjA1hSYs0MLVXl+AXYeYbIGnOnlwXtSnaMxM5pq2QCWd8AU9fNu2
+YEiNGTJrlatgvVjCCzdCZkGab1Toe3j+Cbw5sQ8g46V7Mg3Q3k1z+/rWlfPVa3eK6pijpyCRT4u
UGfsWMb0AY6gwUeRSDQIrHS9al3YXjRpzH6uNS3UoFaVI6gCBhopY/mouzYptU6QepA1EerrPMkf
U8XWfdq3IOIqy27AEWZ+EdhxGcoVh010R8eaPMJZqHXZzEBrsB6wYHIo2pafQa/EvRq6MduNaVpd
j30HJ+2AMIadsdXMTsB9qy1cwNKT7OE0C7uh3YuBxY+d8IMdner+SjD4OkNho6tQgXbsqxH0M8VY
VIYhm793JjWH1YZhm/spDuES1rFh3Kkg6S9QAC7TSemF5RS5DLYYRMWLKBlnBT+/ZFCBQtJoTmOC
m9s5wNSPK0NQHANzPRxgkJtLjU255KsT+oJTHod/k4i2bDj6C1wCe8Cp0yAxgyaF6VT9wpsqeAd2
ZveQ3cAG7FO5T1XK7zzu62KWSf3qd/K55dByVRjc9mnI+Fu/hLBIxgS2X+IzfTYhgXuVacuzogG8
eWYqxE1XPjDqxs4FRLjklmMsOc9L0PwQNUnfBauCVxGQ5XoG91rGauhPBKDvC+DzUGw1zaqccH+4
SRgj6FtRHLdFGP2IxCbSdZ3cTm0bjh/9nHnNrk0aUJmAg/vkBOt+0xejbuwEtmjtAfelCw8K0qKO
5InX8PimVWP4Udf1BNt0i2tARkdaw4mKn1sAwMKaqJ2KTzIxYVpihJ9bjV5LVGep+umbwtRWF0IR
4r/j4F00fIYwBh69SSTlpLh3bIY4fN6Y/30Au5XJG+ep2zi2/MPAVYbjAZPnvjcMeiYYSMk1yDd9
pRxkIbmu0NJc29GoDxFOFj55AIVz3syt/TFNDnsFmxJzmlHAIX/O4J3mHJzavOv4TM6AmSuInhq7
opmH8POPCCJQtpdpPV1FDvNb7qEdmcqWDV68g3EOql1/neOXaWzbt1TNthAjGUtENAz+xSxp8Ah+
LKPQ9aCHy5NpqdsDPMfTGdWvW3Z2qGvEOli6OUfX0esvpF4Cr4AdFcogJ/1Y7bSa4XyApgSLqIhq
WfNIzPtqTkCGSNgvBZo0vdvG2LlgbmhC9NSkY+trN5pO3IZ9ABMupgomUNJo0q+q0IGpWnfw/JB3
0W1iCMtyEQwN+d5C+OnB1ehllsOOqzth/RtR90lPC0zbNlK5WWs5miLFgRu7sgYDlbW5gR47cmU3
OyYFMjgYIJ1iNJYG6q6doVonuYVQm5q9NmpoXqtKRH1VLtgqIELgEiKdzmc79MmEIBCRdCdTG0/+
OQ6Ip4l3NRRMEv7lAWzZI/NDsCcHBanT1JXaRZ7P77hRAu8h8iB4MhxaZKD4M+T3uP0/pEdTJLWo
kXeupKq28SuSK8L68Qtu9dRGGUwt3cDNMGBWXSHobCPfwfhvTAb24Zr+rCLm2+QAZfSK/TYEI23e
jFpqr867DAJ8D5Mt40uCIwLleHoxNQCF7HpCQ2kvPqe+iwpTjWYQhxX8FN4Wjjze8w+SmW6WZdxO
xnVXxOD21hxBqGE4FpCtEMkeyRSrJtklkJo2MF0aM7geSqJmQo+D2aEa9kplHPXYm/pSQEd0E0KO
hdYdjuPD6igMiVMWHZoplc4p4KgzsNCmgCjKtEu0qzqLFJydWqCZocAOuj67XtH6wYvttQkDjzUz
qhDDEQ002sHuSaIDmDv5ojLTPnvQx0x52MMUl0cGe2cHvYj86XeblRr69VqLXZ+MtC5nDaWJzddw
AH24JsZ96uTPtKnmO8Cd8xFIbnPd+4wUIkzMDQyxDqkmREJuNVNQucprHzm1S3oa0MKlOemU26IT
FtEd9ORDh2gzeD5hGprFT7X6yOxgOpJI1cA5apBAsrqHsfEWiwbBg5M6RRRFgWyTOD7oJJpkyWRm
P7yVWafyoFqG4CETjYhLRAB3P7QPCjqH0RmjQbd6M6YRzYN6h3ZCj0dTx2L+CRvphrigow67YhU1
cmRwdDFvL02QQV4TDjCuMj+CaTVy/ngMxj59QyBFBMAyZWHVFwAUmxgTaurGi8wS35ShH5vpFeIF
CB9yraCTK6DKGGY0SEEIZRDArUuFyVvm0YA+/MaCMrP5QkS6S0XSnr1q7CFGNzHsEVDHKQnxRegM
Yle6mIJU8qb6AOcBXkxqKy8nUMcdB0Qc8cIAMPtYITnA2mD03nh+j/tEbEUSKETi4GWXCJbI6I5D
HfGHB/kRwEOuKoRCQRL2juFyqe9TLvXWdZGwOaKDSc4aeQzNB0okga19jvhDvxB2A6Fj9bPSAZ58
tqwWgjPkGOViXRubq8ZfnjMbm7tFIx7lomCvA7+byh7VNJWwG4iYPgSAD9OS8n45BQAtmnKBuuXb
QiL4G2MBB3UXcQ6BoY4fB1b1+yns/NdEj0FOUygJa92u0NiPq8vhy3IXeD3DpoQhfobZrIXrP6fN
TOdTlWjoy8ZuhaCzYovF5dJ2EzdgGi5Ul7pwD44HTKlPYHgsq5nMKL0eHAtNPqkUAkFSjQOaAqRG
3RCjzHUVBnNW+nGl0j2kDOppsekE3fDU4S7B58OOruusyiUa8NvB2zreMYsyxDR4zjV5IhiFoEQM
TY2IioxDOwW45G6VQADyNVEq2YkZErmS+BImeqQJAKGIIYiD8EOqcibqz2WsO5jfR1ssU+zeUlSL
+cpOnVZlO8zZwxhrWJ4nL0ZKhQdVzpnIsL8hLQuvsroVKYQ+zMlcB4xeeV4dfri2EWfrqfEOajte
QMUVfoevxXRgClIKQ308co00gahxpVkcH/NWZwgfMXWTtai/mrRXPAhdvJ+SJX7xkEVlL0CuBAEY
0CNBo1UyeGsoNAu5hJTi0kMj4u/SJXYYCmgIX8LAfORbyIDXTwJ5RkuBcxNdHfrzsiZIatqeW3K7
kAUwNAl7dslaSV4H6CSqHMlkb2SU/auGvTyvGwTfpNBEQupUzVjyLczx3gIruxitV3joPG60gUFn
BO7y3lXGg08fm7rUjUhvJzP15yke4NbQqbgGLpAePeZnL0CMmxTLoEo+VLiSnY388WHWLjyJsUdk
EZ+zZevWfAnxC0K18nQcs+NI6i4pV+qhcZINtYcO2QbtA1y8TakBbpUaSz0qBhKbHdqX4KpzfQ11
3xK81szZV8qmIFej8WHpjMVOZi37E8Jgv4ziaHrO0O4fgogFHz005K8+viXOPYsHB9H+K1wz2Y0F
TX9Q84Rdl5nvkBhPd8r4juXZ1PsB9sF6RysPCWA6iOQB54FGZFaGVJYshbwE3329DKH+xgF2lJnF
oII4o27NbR30L17WRo+8JpEsIqD6J6W6AGQWtJKCEET4AP3XO6GAB+kPHFBCziVYbPiQXjHR9lI9
6GhEOsztxOsBVX7Msk1dpAd4O0DzW8flAK4BlGF/GzmIYdxhCeG2CEvS+3aqT76pJV9PkGK76Zk1
dol/xF3UiyOiAeQUFSzS/uSV2RxHi0bxEtCjwGsHhQOnQYPIHkjnghVtY+Y75AuIRPv2ZJwFipkn
oY33UdQt2XvSdROKyqBEa1vUsbj24xJ9HpQGpeeSqoIkJYJKCoJitPHQRTl4tLFpIESPYog5a9X/
4Q+eS8cSlCSkdrtRIXwICSFrUwnofVTFNhk41uAAGqTi1eoP9zPJJowwDbGJ1i99trCZl6BSM8x9
MP00ll8470ekdoxLkiXBzlfEjMOHEescOIReVKpxxdJHaMnyFdkhw3xksG9yWgCx3u4kShDf0B7q
ys7p8M0gPQQpfg3LBP4OavYUkSTeNGJgvkJSD2uTwvo0S+f9P9Nzf+dhwRqmYLThnaVgKqGX3jz4
f41BbGIHE0/VpD9FrzZCQ35JJKSgLV6414OW+jdE5d/Z6+0TYeMGWbl5h0GObhEDf/1EgHPZ5MNZ
8If8+sT5S39C4k6DxB7TOjKQi82+9WCOaDhIwa9b/pWXcPfFPP4W3/Dbf/6P/1MIw18zGP6fIh/+
/6U5/C3E9K9pDrAkbeKG/2LN/yXD8/F/m4q8BUH8+tZfkQ4pUtzxo2DwguVxc3j9Z6KDh/xpEPox
zB2b3e3zb/4ryPM/0HqBWgsxwCBvM8VCA3P7GewZ/ocPWiBOY2gB4hDb8r8T6hB/JgL8hW7GykL/
C6ofPxM2LNDhvy0wTHWd5k1/xMYKlh2tBVnQvjf0UG/+wKQLgdZ3Fc/uaUPWOQ8bZPotCDcs57bO
slIDRHzirCHfEtAJdxATdY/zmCDNDhLoO7UShJekKAVHBVodEAqe0VXjzT3Y/a5HU2BFIks0yzin
gUBQcp21Xn0RQe+BbYek52yQwzfsBrTyaFGdW4JCmKS2JdiH7s9RGnA4OPYjuKDGCNkP3N6JmkWI
nYDabIdSRs4avkIEvyVxx0uQ0GF9mu0ICrF3yU0IpBtRcCEjJ4NZEeJAuOCobfxuhyii+c2XuCiY
Ktn0Bz4lmNEjdDAiMMSfkTzDwFnjB7duR11MTpZ1iS7gcejFDrNADJIxo+mOrL78s8ELP8YstndJ
Fy/VDkw1+7kmMaZxgTn6m1q9FD8XV/YNMRbjt27xBUKVfIQlgmS9XQzrntSY9bfTqGd3ZQfwCCUk
gcCAGBJT0eVIUA2FH8Dika+1yu6twHUNCUCRnAeMSXSNDRChCAz0/dqs6j2osuyOtT3UdjhK/aBk
KENdSdul36eZHBFOl55ACalbjPD0LkYYQX3NUZaPI57ffu4Heg2AZzisdb1c14aGe1vPkPM2MSC6
IBiyey/CauGiltAYZsg/DSpZSKaDJ9Yj2BPoCzl7bROdrEn7W6EHDMprJB2CZXlwjsZlKYZWmKhs
4jAej6snJ9xzgFDBrhk+llUOb1tqwDeFEZgUdIVdswDjO/6EchPJNxNkbuihHb23qsLg4yL6GCLP
5t6S1SIe1UJ+X8QzeQ+ZHcccKy+GYrT2lu/ZKoA6jQG9VpgIEMPl/ArZTrxrjiwdpvVkjAvdoQGD
dR0yb17AAKdyRxBv2EE4SCifTpjaYui2F2Ue0oDG4romlt6pzAtAqcFJ89wFLrqpwcUvFUAwgA15
hlNyjYFq65UcKut8yqBx4AtcmB4ehD66uOmzt2Hu59yb6DIUmHoIw/vxtggo0LPDskMSQ7bHuLOG
5giCwpvOU4I26tQOg2u+hWoL7YvxCxQxls9ryirv0S16LELBbtByzFfNPI3f6kFeYCyorluDZvAH
jz2wUnlIZB9550r6aVemYes/xzAN7JvVgRxYp3XHwOHufQjqc2hDW8gzq+WlmTDueAgduhnRPaGj
mB64CeqyaRViNlIO12GOFgMpTwmrkiO2t/fUVYQdeq1XjUmfSFVAWKeAmYZos2B13ntTOFY/4w7X
cHR+gwy02YSmdJNFJ5D5/NQbdD6Odg/9CqxkizLjM0ZhCk/0edmCzlILZCLaws+G3h4WxKH8jFdU
mpYhKJitB5sFiEzbwtOcmlIonO3jhAiXEvLUQzbx+CXQUEpwYwygXYPsUCSyBbAQQpuAkDZvgyWq
CPDbvEW4ZVuYG+tGpGvG3ZW/Jb1xl0KxGrI3mD+XI/Lk2sduS4bjW0ac2yCOaMuNC7YEuQEuV6CH
SJWLkvXSDJk7tGD8inrLngN0FcBdhu8KBGLTms+QOoG4up4hHsu16e2q9M20pdqpLd9OfCbdbZl3
/DP9bsvBS7ZEPPz/cD7olpHXNUjLaz5z87YEvW7L0uuhuD4iDLBB74ekPb5l7rnWzblJq/e+QeBY
FSD5SmwZfSE1SOubev0NXN9y9LcsP270hIWxIE4PGX9GJ+3B1dztJr0ET3MQsncioCrOLUOUMCBa
yXMvC/2TSfpFHImM4qtuaOBYh563QfBVj1HBiOicAUkqNs/UvVFI/23gcy65RG86xZHEqkjW9OI+
owfnzxjCbEskpF/ZhJjiyJZXiLO3vqw0Gz66XiA8DJkX4hXCIbkPzKxzJPVkezlOwOLXWb0BsfC/
0S0RcYIEuujhmbx0WYiEYCAAR0lkdg8/d3czbkmK8GvDabWFKwJYMftqS1zUn+GLxm5BjMCeq2tk
NyOesdqSGttpC20UnwGOw5blGC2YSeMt33Hekh4JaFno/2oL4FshgyztWXYAOyDOsCxhLkQCCPSL
xnuZlD9+w4rrhrIxi7ryiX5ItjhJuwVLEi66MpvwpE2LZYDgSR+oPQx2dXQMQzgZ5zHCrLlFVZIt
tNJILcsEHhjoIT+TLTV0kOfuM++Sb9GXyRaC2ddmRnoegjExwFU7RQFTDix896j5s9lyNJMwsbmH
wRPoefzcRWBlsKcERkAkcM5bFue6pXJWOjpYwt8ZhB8QisUIVYymfGXI8iSNe3Wzo6AQkPOZpvr7
IBGyOhP/hFhysdMBUkErBuxXcOSX4n+hw4/zZ3xouCWJrlumaDsmmPW2nNEOgaNdNXXX8n+ydybN
cRvdtv0vbw4FukQzeBNUX2yKPSVNEJQoom8Tie7X3wXK/p5EyWL4G764EbZDtiWiCk3i5Dl7rz3D
IC26BUdqvqJJkRaAKZVGMV9GaHY3NRBTxYZ/qtaUUtQXyWyxJV2Ip66RzshvdBq6/rK4ZgLlTEyL
dtXZrQyQskFOLcPkCZXSnWY61doa4KvGC2m1wtz1jS7fjeqNlxAYq9cmzMk191OZGzp0GYit48Ju
xSs1n9c6PFcaVJ+qiFbZzLx1WJivjC3rTb9wYD16Qvt0YcNafX0QqCiD1DHuk4Ufi80P+MfClKWp
6O/MFM5srae7FhjusQJBay8sWmOh0mILWKmFU0sb2EbuqKpbOKb9KnkF2oYL25bZbr8RTtXRRoB8
C/+TJo3mfQ2B4hoLHVdvQAhYCzG3AJ3bgNCFRfS1WJi6yQxdt144u/VC3FWgd91iADJqPMtXKK9a
+LxGucAxa+jU0q6BBDUMNPqF6EvF4t4Y2hSt43xIt2ybxxPt3/AKicax5aJXOXa0WEdxIe2VWJjB
6UIPnuLRXLcLUdgCLYz63bkJxxj37ZAIFWCBrm6YDVSrFCyx2zt8OzjF9kIs1hrYxdKZ8fklu6XY
bIzyVLldtLJBHmNtfRFJtG/wrgWxpp/CQZ7mHD1L3MlVK5EB1MXnNvcREsnxbpDqqja6U6eVF1Rr
DJIcAIB5F46MhBWQ9R4J55TymDP/YHoorAShCsIlcV4uSGengJcfO21gTq6g/ZcV85XJPOXsdTfz
rzZ+/x9j/P5x42foOk70f973/Se17P8R/L7/kb+jG2xSazwYCQ5KbYMmCdLiv6MbvA82yngLubOJ
MgHJ8w/RDR90Rsuu7+m4FFBD0gj4e8enfzAhuvnI3Bx2izTW/s2O72fnBUkOwlkk+oapm4vE+G0L
IzVq05aQLvcgWG3Q3+k075Vvy7sfzslfXYMfIyN+7pR8Pwy7NcZ+dC088y0scDbQ8qGW0vZo+o07
zOX0iJXunYoBUNE7PZJFq/3TFpZ4AGBZ8ClYTlDGLiCBH8IpuBYYGXsr3E9G5Z90p+0vUHyjrpvZ
PdVOwR7tz1/OMn79eu4C2BM6KAwDaM0iL//hkGMmRWO4bbhPphYScthU3TmKP9aLCg2ToJs7+A86
hgNzqyvWZGZw8M9gkSMU3TUiAi/f9/YQqJFXeJ0m7d6vRsqayW/1L+WYLNog1miGCf5umNtkB3bd
pA6DCk8XubjOM3hCudZ290bnlEcoPgC/Q3Rg4dQll3ZEkbm2ojLeTQ093iSS7AQ7WVybWOW+oaCd
H+LMbh/cOrrQ1ZRsBjeHeoo6az/zKr4gA8TxVnFqqWtTquJltubqxFY+vTf1JA1KPcy3oolLuu8F
vOSqpMarQL82c2PuvF7HJACtZGPEyAXyzpJnrtFVl8yIcA/Sb33S80jb586i/2i1Yd9Qo0aBPfqh
Q7/PrL5KD2ajMxcjWsI5VoHeDAwpWs/e6tJsPyWZ5g/ZGpK4K5kyTUM0yE8+W8RJnsdlnW7dcqG4
Dq9EV/2V7qovoFfVuvWndIG/kpZh3vi0FEFJ69J/Tj3ICgEOTJixhTlRAjIDHrctlGWkm0iRv2Rx
7okVUsb8pL8SaJFfV+fugqWdFkCtt6BqszBpUZQsys5Xkq2NpuGEF/ImpqOwCsd0uokX9K1cILhQ
RPptNerd1usXRu4IguK5XcC5MQTdqU3rdYSL6yzygbsHxixi8jA4OZQS+UWzgHhh3GnXbIXnc/2V
0ytHI0MO0+vQe5M01AOtwhq3wH1D2CI4GgD+WlOSnetppJ4j6XRfslcy8BzNUIK1BRjMKZCAD5yv
TZevBjQUl2WuM+9282d9AQ47kIfDBUGcZdG9L2nYNwueWFtAxezPRyYVAzWxaesrSAzs7uruLH1l
HI8L7tjRvfQJk07Ib3Y/WwsUGQ3AhJQRUHI4gEx2YCeLV4qytwCV/Z6nZ2QQARjRRrsOd3lcAMyC
je0F3Jn5S7fgmbmy4kuN8PXE5AZnzoJxpnjSQMx7Nw3do42C9ayp1rqEu29uzAUErS1I6MF3htvy
FRNtAIyeIEeXQ/HovrKkE8Q/vR10CLKmr+UrcZrXM31s5zuKenrlUs9MbtfZK60aKTtbsOmVYu29
Eq3z73jrGF2cHoSv3GtKzwWCPTIBBIk9a1WzVlMv0zsbf3XU5QFdLK8f7typize+Id1oLdCIoJgL
ceAEotGdwO+8stwNPWaLj6NmQ7LA1mUijfEGqbOz1iZvK1OZNDa++Q5bczbM0U2fiYV5USd9dOk0
KAaDqmjL4SpCWuNZQe00Mj7zaWigxsXRLD6ZNYJLrD9lqMWboYWG+JDimxVbpCXCfXZHVCXovIEy
HLOJvUd7mxWYQ5j0+DL7pIk6u/X7Itm1xOMsB3PFvte7/MENJ20xkprhFAzKsdgH9TSuhrkfVCA0
NnKiW9pxZticG+Mo9mahLQkjGfEn62L2jTszriJKw2b5z27ohLcUT8NX2o9ITkpQ6ltEdtahyume
BcRyTLhUcvtQS1JemL745HmouVwVTcgoH5UQwQ+2jRzQpQ26NRxZrV9zTkTtE1MgdW/ZttDG0sLQ
/4w0s1g11G+3s4RGA/JZU0w7+6Ggs2TX32xGCOd8ELJeMjy7CIj8Yl5jy8/jTQvF6YCs2j/lInGe
8mJpIVponbahdItrbchcJNlY/ssVqCv+n1iyT5C75g+W3o1XeZY6sGlmEj8ikkLqQFJGsP2viGzh
uc3X/1sF/nOw8Q8lnaFb5g9VwS/t//9Epf7yZ/6uA/UP/Ai6+LzmX1v41Ah/14HuB978DoF5ALXw
J7qUF393/g3qQMOnVccHgOxjUb/9VQea9gf6/QAr6dS7bJR98W/qwGVU9VPR5MCMJrYPv7fvWBiB
f65gomHUZ6+uFLsyFXWrPPNp3GJy8c9tBZwhQI1ZEjkC1WTtx2gIfjhX75eHQgdyB6ya88NoFgjt
m0EaYrgZb9PY7QZl9uh+CgeKhpmvJ5xj+//iUL6HERTWH6fuzaFai7afUYhuZxvUUblpQOqQMQkk
ntH8F9+KU+lbDrW984v5dTbYU0623eEOG9m2W3OzbjscFt3ovodl/dnVLF5PIGQwskosbgrAcz9f
vrGHhpULTqCfhD7YUvMaxZXzMhKgFpVhunIrCx8raxtbfFpHfz6l3IM/3jt/HXyZWnEX07peCvIf
ql9SoFB/1l3HxNN2lpdVvClRcP07EypHESb3Jd1qDEfMW98cRfJCkn0TKpwnNmMV2ywRg4mxcZd4
iQJr5p+/1M+T1uWMCvrMHtuixdrqvJ20iqY3rdjo1A7GAdalrP2Gf/vFi+hrYKE+o3VWv7ON+PU0
Ymo3fVMsXGhDf+uyDeMsHcinUrtUF4Li3s+5WH61+fP3erM7ev1epo2j1HOJDcRC/PPFslWI1afJ
1M4iRyywNO0c5NdpMkz8bnoh3vlOvzuLPx7tzUVjO4zZCSIfuwAKg5AyIuqLDm7OgmL3/S5os+zL
n7/gG+7i9yu34KUXXz0297dL2RRjXERg2O2M2LFPdmXnDxHmqQOKVG+PwTJbq+bG7SePYRJZZA7A
wiMi3b2K2grnkN8jJDeHoB3c+us4Wtphgu8emGHX3C5eSBTIEZ31Zn5nYTJ+c/2Z6LN5BIsNFvft
HefJyDEr1Bq7BOwo4UDLu58MNUF6lIaYOpE412pwMmuatfXGzEf7s46Q7gq9X33pdjNw/DryT+gG
oneeBfHbj7bsbHnCBX8v//+HJzz1AdLO6EZ3SFdQb8VinbRo3bAXdBtoYfIeTBAmjcHB71PlMwlz
ZdqeyxBBxLoYO3q5SLozWy7JcqUeWEYdrsPSA1FtRtNZpMz20nRm7TBnpKg1fQenx11Ye5iyHtSQ
0L3GBrDyLXqhra25W8YqCT3e1tsoxjddRlsVmaVadaHwwRXCSLWzezV48jKzJyuYrDnbMplGqKd1
p8p3532TuJgcbbROY5iH5zri2UeNgeMuLTNtobC8ZJN106FjQbMXZXtA+N2Jn1xu/3y3/vqAAN6g
MOCpx4LuvqUaolUWSgzLRZfxpZapGJKYfjCS8U7NYb1RClfrf3FEsUgMUA0s683P19LH44pwP+t2
bRgiX7Q3uRF99Uv7vLUIUkNn9PHPx3vTG2HB8ZY+FjNNkicofd4oCiS5egCzVUfSGEYUkzbHIUKH
ufHM9j0u6a+3qYdGwjHBIvn6IpX4+atFirjKoa94C6KbOqu0xjhUg3LfOYG/PQr5F5QpRBdwDn8+
CvgM5s4ge0gPa/UW14Kv7cF/eVd/Pm/Gz0yCZR3j23h0DRF8IAEVb46TJdpsOLUvdyOW+3VF6trW
GQtS7yS4RZvtASUFN77uWtGx9R5bM9pVdpa8tywt7bIfKsPXj0EJg/oEUolhvCXzNk2Fq653sXWP
ubsZGj/fhkPabe2hS7yVBRv/YJR4i1q9+vbaiievY9hFQu8v4Iyzk8ug5fz51Ji//Uyua9FZpf8p
3lYcESlcCDUtuUMCWR70Vmx8XWGpKbvmMpS1WsW4/z7lgkcZds90UouejJwDkB5eidakzL8Bn+ov
Mw/hyDx8Vil6KQaB9e0EuC+ouwRxBtS0YzlhEtS794qL33+B1y4lJT3P/5uGIXZav5jYmu/seLqJ
6FZs1WBH9zGrGCYqN12H9IRWhet0vLHa4ghX/slL3DsYRP5B1WG4Qv3db2K98q+r2a3uPBp5swgh
6BLEtR3qaFoPTLx4V3Q5qEIEw3++BG/JLt9vix++wZu7c+jQ80fVJHeTlkbHcPZLpKdjSQSYvu6S
lkVe4fpKU/1A5Ga/kjWq8T9/BOu3dwEdcjj40GV+CQjwJtaSSSi5uKo6/CJ05L5QVl25tmRm5evP
Vd6Pjy649q9ygaj10Qp3drzGzo1yP5JbU2dfjx7fXWyuA5ogU9WrmAPuRoGA204j49tUGgZLpXtL
mNNGgOBdO5r/iAkC+20vSCUWRr7MwZ/cXr91Jg6EA1Ct6sGX4p1z/mvphgqfFjNEFIF4bNmQ/vgW
FpBCMH6wIDRp/liGWD3TfK3NSH5QiVjv1Im/WbYdamB2njCOqRXf7CgkdIWyZdHZ1VH54hPJwVu7
T+nKzv47R1p+0psFhiNBJPJtm4Tot4U9TW2FWF1wJ7XRHW6z6BEEL5GpxcRuAlo3PkHd0bwjfPL3
Ove/efs6Os1r8Eu8mCi8fz6jXZQ0eOVAVih3+hR23tXoNgvc9iV3uy9seZ31n2/Z19rzl+8qyJsx
0Lki9ntzCXH+yDFJuGXZhpc3yqLumUKC4Ep0GLCvv+khQVpJTr7jVFPc2F6y6mXUrok1fOfp+e3N
JBybNwtJNDClf/7qiSLfGVeu3A1e1a312nUCO2bISLZttBJx+vLnb/6bl6aDopDLbLD3ZpP/8+Ec
SCNRQTDBbpracRcR3rCa4XG+s0f87fk16GRwJ3F6be9NBZBKI6qAZsgde2R4of2IF6hENuyEnnYY
JDbbqMefA9023wwh6jO6AfkGaeDZjH/hnef11025x1iPapkZnuuJt8/rMNFjhtDEh+kBfMQRwjHZ
zpjHSduNCtx3tSzKXex2JlFXSn/nsXo7lFpWaNZFh5NN3e7Zb+81mtSY40q93YGAjr/UbstQAWdP
d5KJIYoAVDQIBay8NEy1yWfa1DtNLtZ6WgNPKRo3zlYDNN6LPrbwKppdp4zvaro/3xm/WWjg5YKc
49GnznmLXoo1L5lE6TQ7ZwzbrbLnfkPjlYYsPI53TslvDoWg1HYJn6YNx9n5+SZMUkPWTes2u24O
ixeCrlA+lnGBdMbR5fO//lrUoDD1nKWl9suqVpf13NWe3eyIBG+vIUg422pywzN4wk9/PtJvFjGO
RFuEEhFF+tt9ozmHUVopjpRYekTMY1nfFhEIH95uc4D13Q7sCj7Knw/621PJ/pqxNuELv5DkokgH
hREL8lOxFK0KJjTMjgv0FLop3zkUanquy5tVk0pD933m4EQpvK24PSycKpoNbhG71cnhmCaoL0ls
D+hsGC/kK6eV5tqhJs+xo/SDtmXnqMbNDFypuEZvwsOVWPQYD6Gc8gezRqu8RiLhwWTJkawGXdjE
T0TDaRcZIza5jeJ8GSbAhMZzyVeyVq5ToW72ezEYWyis5L+8TiWY97rzBkYgYpQoi407nMhEP+Y2
I6otqO7R2VgYQc2PPqbq4psDWMuMApzXTnzGvNIKF+dOG9/LvDKmQ47bDihJYhRAJ/XaOBbzOGo7
qbJeXoqiVN6FjXczvHakkZdb/l0btsUAXWRkpuEj4Sqz3o4uPLcU7hqdJIG1SiAk7IEqhMe21Ko9
wQFlGExRa2KHjpOHAr8czkZlV+kBKWNUrzwF8XY7ZckUbQroPO152rOdhK7g10O+k3LwGbb2Yhox
gU2hflZoMtTpOxS1ua4LsRRXRIibTy7okYlhTDcSygnW9rYWiebuQFal09WAJusWhkLbbYBg+O4N
GQIeHv6pj9SBInbcNt7oJ1sb1xJYHjKs5xV0HX9XoverNjlSNmyRmumTviSFd4+SFN1fXlRL4HLc
G4hsahTGnrqmz7tVvagfcbznH3PUoDcdQOggLNJxry1JqFbjn1Q+kVQokSy75Q28oaCHB7/JZgby
pp0NwP2yYhup/mj107Aya/mUEtAcCGWGa5WO1ha5+LNtaQPKK8Khpd26O0cO+sa3E2dn+zMKyAER
JykC0RkKpvGL2zUD8mWCyUu3f5obh1mYNcILGRH4JfmDrmPEBTZ7Jfyi3cB/Sa4Q488rpSO19Io8
vrAGrge7BYZzSfgwzpbYCc24TpK4xhg/hofQt7PVmGaKokK6ZBbbYi2lO19jBzo0HSI6lLoYZ+Zs
0XQTYmy3x2xEFjXrGTyZDkRyiqseFWcGTs5CosuVvQo9+6bQ4nFjDF68ned2Xk1ap9ahCbFipnS9
gedRfy49qZ+XiNFR4TbOmsl2++JoiJW0rq/XHg1r1IoVSbM5VmAXMcMB6bB5gEmNVnvsj6YxbrG3
GNtMTB8LXTUfyyTcu8K+TdT0UaCu3ww6fsRWhR+L1+DSCN3koVduue2XXFPYjXeZT9KpXDJPUW95
Gz0lBxUqNWLaJRsVskB9A+O8v2qiFvOhGnkvEqaKf98N8iVfdSJoVS6Jq96SvQoLt9iXhde/2BKb
IviwJaU1+57Zqv6KcKXSXBJdqyXdNXsNejW5eR4L5Dfj2m2WUFhzyYdl6D58qpfMWGI2liB2cmS9
zMAaRkaKtmTMOgZps/yi2ow8EJvwu6TB+y5wYAK8yB0mM7QRP8yLEAIp+ZZZPtoIzeQz79xFPDG6
c1bvrSxHDl14iwt+qgwXEZvmdGmQuR4ORnS7QjvSntVJca8aQmZbzlTQZWW+nr2iv3s1Uph5at6F
RZklh4F0go3wk+bSGBDDVkk/YKxDOH2ME6nDfgupJ+nv1ht31vOzmpfs1w7tq7PJJ6zH6SAS63wk
dOrW7rPwxae5jwamRJxDvHGvr+fJG++ZMxUvbd06pMkU0vgMZRE5BUCFEzP9evFkDmtJOMCuo2K5
8yY7/dRLfs6k5eMGX2NznJc0oGQs7QOKKvlIF44xSCrjeYtUlzshtvzmI7EPzVfAUNk2G7Xmo9tg
Hwbv1JExhSR3m+CefhRVg+vUrYZh7YQC24GaJQ9Hbmpilel2to4cRxAtbuIbaUQGfGg0N+xK/Xab
sW8q9gAp+P0dBvSHJhyieeMhkCWqJBrCBGALfvdVwWjwUMO/W+5BbThGhJjc6kWcB5XbKnOLlrTW
Hkrf5iu6debHZ5E581GdrH/ozVENFyQ4RKfEa7w1MYnzRUXK97kd2/xURvxg+RLntu9MMQdUIs3R
qeP4lA4S5weDyQ2NM3GKWh5V4H/FvJ3VmG3JSMFaiS0tOuV53RM8IGJx4iFqeKi4ujThm2NW+LBz
47j+0vZRi+EeQ4dMON9Jmk1QAcpp54Hi3yP7mDDtms11Ldol2JUd5qp05hq1RIOSkjOb7MVY8GM1
NV4ZmC+PtZH653Mv6y/dVLcfezSbm9l1m6+VEbVNMJO4BkYGgs0RdMq0U34nn/1BipM9NxoBfpUf
ncZkIbsNDvjyZyJRbYb3tTlY4PCsARzXucFruV4DF4pWGvBDsqXKOEUOrVQoMQPoxl1tTAh3RBXe
106MVEKo6rMTOdm6w6QOngYjv4EYlSJSKMvcRIQ1IMzSw3Wkqf6sLfjyOK/Ge+ICWRejMNlbNX+6
1rXopHwizoPYI8sDJZXHxMJq8gPZa9ij8HRk6TrJhvAYFx2/gfgDL4iiISdrfa4rrAY857SxSvk4
TTSt8TjKZzeyxSoMp/xgtN1ylytggsxcTHELKa9/sKsOTflQ8SFzga3I69r6yUpj51bDMwMJshzi
E+j40kBqW7Yf82YerzxHqgcdSc1NslxuNOHeucBIdAMakQNl2rT1XReBMUVGfLKBW915KQ4wneS5
F31Gnq+NtoCg1HrhjVmk9qHR4/LcsQZ+YjVnmGL08Z6gTvk8Dz2eEmRuMt5ooP1eXJQkwAxUHFYB
/RaJVcXRkBU5WoVAC21VoRGc7oQ3dsyWK6iVbKZD0fcQqmLFnTRrTcvS69jcaaxZ8QnVRGXAx5yr
Kw1+DUSQKeda62TfAH2zKq9cQbd8qTyNPVOvF5j5i6F50arUeLCjelj3gzS+OX2qFDL8sblmtZhf
KjOtCUIxSyQ/bSrUN2JNZsE1Q9it1TWnxeFNLnf6kBltsIgY72Yz1278Tmc1cx2kTLXXXBOAQ+O/
MevLrp/qT/BRmmuj86ITgGJsDL7y1on0rAPrmA+PhUDLAxSu7rFBUq9fI7qWrPFVVohDNVWcPM9y
L9gTh9tahe1ifDNd+qadhTEgtLzPs/S6y7Coo10PnHVvw347NLw2z63WzhDfuFFy5dgYvOrSlvdA
YqA4zfFLF1X8J1nX9Trsa+uL8CNMx3U+r0DsIbS3IHXhpXJ2BucrYKJpr7Ou5TnsYGjdkCuDMS9n
1wAqIXww88he5Vp1CwbiondZEkddT9jLQIAalJ/CIPeOWKZJxSnqlsNmzkkfCuMydhETOdbMeF1P
tIvRgd9TTiK8dUKzWox7KmLRLebAKBk2Nig4D5Aoj/00AVzi2bzQo6E9LyO3PEZxCeiUnI4tqqYh
oIX6BP+zORALNd5kVW89A884NolusKR5/MOSzaZ0jHo1dvbZOKb2I/U2NnqiMr6QQcOcqepAaGrm
oQkrl2lZTEHap9X06JGieKOX8bAl+GPvVHmz9gctiYKkqfYwKZ7o/xWfgHXNaJkqThI6zYiFnh3O
ysW2Fi8wHnnINB28WYjCPCvseiuVIpQhVKAycrO45hcuTflQu1ON5rDU+dGNgtWMfyp0r5SO/JzG
9AT/I7Sf/MR3HhzZ5fskcR/GVC92tEtj6kBKOdz/E0rWZIgvEsK+F+vPIbRm40ush8MWsJO+I2kK
FVKCfG/oeRjJYeqg1NAqjKbJOaO4sB9TW0AQGKstjxMLcJWyO42cxt9hlvZfoC+Zj2NtEzJd+DOq
hcK+A6CTrkZq2K1g7eKryfzBEK57PZFstxW9HAkvoi4MYLySvjKO9beZUZO5qiNUr03KbZCUhJ6A
FSiBcNb1FAf4iLC11CAhGCAE/gz9QLkOBT0i2ad0GrNjNJT7LgPnGwhbO1fzaBGi5D11iVZseRRx
tc8phRqUqA0hWJcYkcL7PKsoM+x+m7EEpkHtdcmNp7fzGgyWdyanZEGxxJtYYE2B9SZORS2gzseD
bzC0yOfDNFWLSlnjtVN4WsYDh4y3jkYwdqkVVyQWzUSekePBthSSMo8RM7T+AsRC+rEwbWcnDBrw
tNZg0zYz2bTQ67XxygfvdD7RzGZX5/agtxDvZUd/SPQbgZiyBUK7D/tu1Xsyu8i5ymeyHECo2FXO
cHToQNfK7py+LwFiMt2TReV/9JmZss95aqtSrYpYzMDzYailbhl7Qd93xsdxsttDZbpfjNn5FrZV
85mKNf+cg7lg0ZLaPTE72hZPVLTpXFVck6LnYSBpDYbefjeTkwaEg3JoxKlDkvIR6uxgr3tXl+7e
zQyDd4ztVCcNmGEUlBNWUdo3qAVNL0VxrUgnmblHRUpeSVpem41XXDsJfWTwXiygBEh1z7k0EVZj
P3wG3gGoytT4gQ0qgKNo0+p2sk1v+NhS8XDdiHbaFrEDWqzXHOuQ1x5vFJ/oEt6W9M7m3IBXHNGQ
PFQ4w+6oj9mZZkVsH6NslM9FVnXPUkmaCHJCPJ3hgcUTOnfhZ12mBkriljd9ZU/jlWzG8LOZgRZb
EcmJGbWeQ/mMahKNvDmT87aZM1He5s3IwiDjcTHmRuRgbm1/oKOhxpjbIyZmZQyqMq9uY2SpUHph
yn3GXc6f8esxb8l/8iEN2aXObVRa8MLWveRTblK86YR1odJyA9skNCdIE7uUZ8ksOvaNetkb6KOx
x0Rbild+8qx5Y3WwSeHx1rFN2MYOUgQlQMeENETMXvjnaazjIXbagqI1Dx2ukkbqhgM3W4Wf+7bH
bhkp4CJBGAl0jUpxVNVYE9xJPBCfv59M0WsRMBvGk8kKiSXKNNfA1xewn6h2FmlhKzDg2MboBXHq
8eOXtwL9WLnLk5R2D8qChA0mHNx9bdAFOmEhG40tiGJxNsFduRUDigouIfNWVOLNotN0Bf2Qttaz
9EyiYuh3BaL0+MLvu/6ld+iNBsoUdXzhaAbUl6k3d6Uqy8fC8ImScf0Gb2Xt6XdDXMuJ3EvbCE+2
4kvvzV7nM1KV86mTMuTiOdNYasz/yNpYcU14dun9x9OavgxnsYdjgdetNOVzwu6FnJCBiniSvfyW
pDLNd75qGwYYfpGkOz1L4AnmOs9PMHA5531J/w9/K67igPuQik7Edp0ecEXQRAGJmqcsLgnQHZ4p
Nty8hHl/rQq1EK1KeGFkQc9E+p3iHs5as5SQuVuaYIrQBt4bQIYxyFb6kZl0ux8KZV0XkTeeo2VK
HiBJDveDafff2+r/60S6m+pv//f//KMTyaQ6YV70z1akiwTUPH/VdfIjuuKvP/e3DtX7YJCpYOM7
QvxloOb5jw7VNz6gOuIpWqAUfwtQ+eVfglNL/2DQgEXFAUOemZnw/o3gFI7Lz11drEeL4hU5kmNZ
S5Y83+3HcWbiQl/MKOUOBS73C0Q281YzJWvpXNTeWnSxvu8aASPJJC0WN0aDCZoNnVmek9s43c+h
YqsGupOGKmpntoG+MVXwFkJzvGoT9uQuNMdPc50BOgOmliiSLhN3UoChanNjGd18gbRH3/MpebdO
MYHtlz1Rnd/cdOlGUE6DMKdDIIMUbefNQsGhrA/HHeoy3gAun7e2sGC7vR0eK7H4dZxyLM/5mOxz
QoJ3nxjyzVtPp19aKs06TDT7jMCJba2s9/l3fbwRzko7eq/C+UlDH/sM1jhytoNP9+ZB70mq3BQq
GlHdZ7EmPsW6PyGj8wdApvSGrAyd/kCW8XDVmC4CfjfyhgjzMjvZbZVNRnQzRLqz1fOsaOwgwanv
bU3JQGqtxcwvDoa9/E682j7GgZZ8rp2z+AngKmEtwLePzQDCD5YDmn2z5aF8c4wooSZ0QoYebL2j
L8U8RafenapNpS8+R+lOzUK1a7yPNBE6DTUoiKShbNydQqze8W8EyvXtV5E2/aXrMYCliUIeXQ6S
BBaFWa2HMOx5/177HpQfvMb6hSG9fAfgsm4Bj6363GnYVw/bxm7qqybOTG6Y2iWJSQEVZZwVXves
q/dZLTLYUnDkcTTFK1BV8HPh7H3TyjG98STGFUImmzXxAMQm0O8/dIQMfkrFgr6O42qduG15oNPU
He0w35uGkd/EeZpd9zDLSoh2kbsit3qnGYNzBEV7GP3pzi1bXOKa78svomKHXGSxux4tK4EF7BQb
feiKM1fPJeQD8FPxnOT3VU+Tq+FdAuah8r86EQVo0IZtekXN0QDmNQRxp/WkXwLOoOPQpYZ2LGNn
aY3py65P1hCmGhKXAbvfpVptfnKcqI6oa7OvCSLJB8fjobLpemzRu9kHWqU9sMKxOLTW8C0Mpfc0
g5fd+HWF57mPo+4JTugmnfGiGfFgB1k9nNESF+ydYQwwq7YKQmVD4rwiOztUvuFcsMsxPuFi8SDa
lfBxTUC5zH3zQ2lP/ooJg7yD+RSdrEFU+wwW59lAl/oyJzBvX0S1uK7J+LxUfZ1+bOjAfOKK5oif
lHWmqjnf836l1THb+VfqeyfEHxy5x6S15iucPf150VFFFkkNlCWsPfdmSjv8t0gnWVasMbnwpta6
pmJz4E7zSOzzsQ01SvUkOZZOZJ2Up+R5D8v4cZQ6SE/CG3XYxH1y0cVZc6cyNdwmZFserSzCHDUm
/ieKtvSh7Z3urBOVrxEi5KZHNJmzuTWKuLgSADsO9TwODBwZzcHm9LZoDMWL6Ntmx0xlehxTQLqR
rx3KrC4OnQgvcjjxa3oduF989hhGGR1Mvz6bhE5Ki48pJ7PVMxYzM7Boz+519j1BKepqbcAi3LUJ
2Q5mrKNrIlL0S02Oxhl2ObDsNpwwp7SH67QSzWVMEsQei6J1TQTq9FFVyfxVhEZ/zQkJT9DZ1ePs
TsYKiQ3RLxJFZlWM6X7I7XRX26kDLlBV2T1Jn/mOy87Tog0NHaCsfrZoLO/oGkMtHEMd2pwz2kFT
tN2Va/QlqXTF5KxSs48DTwrzZV7gzig8QvrpOp0D36TfRlLyRRwWV9Df/EuzMqOPJqEvDBf8huzG
SesDsGf6BQ4s/cLvMv9Sqwrzehp7kKyGnPxz0ogpjfLxlDf4GAODB/WoVGSvZ3txNoRDNx5IvomO
bETLdeQx3uJklBeq6RB8Wiw1ZV6eaY5Ij2ZjGyh7SBtd4S0PV7Jxpq9xOoBcGDT8+YGSabqXQCW+
QFDcjDpbLN4l/gYbqPk5VX1yyKVgUGMnyZ3RpvImcgGImB0gTE01M1DbKWvu5f+wd2a7dSNZFv2V
/gEaZHAMoNEPdx41WZKtfCHkITnPM7++V1w5q2Q505nVDXQVGiWgDGTZugMZJE/ss8/aeSevRtud
z6id2jPiHklkhjHcpVEBNoSrxz3lwzB9mZChJsjNlb3LYQcdtCDrt/jF+qu+rc2DSEW+8aKqehxA
L96M9uSvJqufMXyP4S1PtvLJgcfxyWtz91em/5gvc9omQK0PvpBPEa+taJaEw5aIv153hKVur9Dm
WhBKapZNEsO99wy86shlaf9cZp6RIoIRYLGk0I4PaWhVjwCR2nXhlsw22VnkL20nTn7NibpFxe6r
D14AvXkNmDf7ZAaBt83Z+Jw7shyPvZfToIE/tA+lt5NdItiJCp5vVJxtetVauryOgRGdmVRs19D+
igMwlPbstxoEdiuxr4YU+Uvr8+4D3S5Q8qXsVTsOXCognqG7LYMG6Kwmp6+62aXdQpLhly8kx/iY
Dq12H4a281RFBbeehIGGRdGwK1c37dIh+MP31/jFi2twVeZVpPs5t6WeYTIvnWg5+jbwDTgnak0M
kbkUkkSLzAiL5Vi43nPCVnND6OSzBXD+rAH4eO8FZHSgfJqnAe2L2+AkbmDa6wTO5Wd1Ag9VaiI2
tQiNE/lFMq7EuYM3sw9EAaIyzIubIhDmg+u1PWOTpNzg2LTxphJoSJIdPluHh2OaAAgFSFfup1lv
bqHWWZ/bsCYRwWhLZtGGXr5nx1yqFigzyiEKvu3HobXMtNK6SfwKsUT0o7xNg9zdDiEP2UEHzuXX
A6c9s/RzpRvn1nLGg2yFx/SOVn0Nu4idAhYSucM8z94d9XvZpA0BGP7UAANLyxumBKtdHAqxG4HY
LWc6xMthmOVM5GjtfqAWEPcj/CQA8thcfvUyrXvKCs/e+En5kdY2KbqxvDVF3QDzKnRsgNQpzY72
F0pXDJ3xMJS1xhSsaKKly+CIz0O7mj9HZQ1dg7bpcBAoZnbB421KvIClaTVALBP7xqc23RgRD+uO
Kdd4M9A8g8tP8AWqFDfhKzPoqlVT1Y+YbLLrHtWaPPpZt7Y872hBWl2ySlt0cQ1a7E4UqXeN/2Xk
qeBGTxRoTrMEZEsBMvm7roz9ZRAmUixcAyFkD1rZWCrMz81QlH2I7X2M7YWrF5SvPePbiZYMd9AV
wcEyiL139Cm/RrUauE5Mp2ZxSKiE6LRry0rEFmLIjCtAUExD/h/huQp9eN8zd/2gJ0X6wGbO2xCg
OcPH8KvqukxaeZwTh2olsP297pZdtgj0mDGEpOAJtvAA7UewcObVGJjxIW4lfN+oNyIY6oEsdlkl
guarmcVuQ4M+IQXUgxQP/sXv6Y6NrVcf7DSsbh2tMRkvr6crWdXGCvB9sGyDijZiPszrgML/4+x4
x9hy7gMnGladINsksg2+pXXIEtf4JXItsSBLFueH76BpupnzEZi72E8avYF+CM1V1WnwRcz5uQ6n
T5Gr3XoljXjG2JxVOuMpbBB1l2yOh61ualjg2YcDNBPHKDWydRoHD5wWE+aXR85HQzqImVLcwCm7
Bv1rnhvbesJGD5KDISxMIKD8iTipl2WWcmAyUpPTbIL4ZJqMvABUQ2iuTOXd2MBxnA5e1F+H6E2P
JlkJyRJBhZA5GmMbbDBiOWtET/gJuiqpHC0qEc041GPom7H5NGli3DK8j1YmvS2xK+716ODaKp08
Oecsv2etcdcgKv37rG2cXQk6l5iORj+HWRqt+mCwMGbUPOZAue2j0vU2U4P+VjY+nCgLQzUU/eAK
SZUnOxl81zSL0lXspetobjP2CWXdLglU+zPDzxtDqGJS0IilD2cp4xr7w+83huD6gPqSF7GH28S2
ThtdvCuzx13a7hI6xnpefS6ppXIe2XryJxbNN8amy5tjR1UsDBvXu3zz5nOU1840l9HeGIv680wG
56mM0vDao4d/92p3fvNiYHoNxXjjiVRvZTIYaDLfqTPy89YTGVVRTKJHxluVosrXXCNE+Ob0x7/+
/H3euiIvbwTSEcQiA5bGD+muSUHPoE7cQDnHp03o1YrzRCM1zaP2BtxYIk+9DPWIk549l27Ajprp
8PAaiVxtrv2QT/fzj/TjKSbUkHFTHH8ee9q3jq5Ob72wZZexh4w/n/WsBtAd0wKBcQZWcaUHYf15
7HrOs1H7h8t7/1s/+jP9iOXMnMEf60dXBQjE/1ii3KdRjgnx76PMzBmrX/0NYWq/w03qwAh11AQR
zai/SUie9c4UinKDzVLZb01O/G9KkvNOjbNwWcG0YdDR4bd+U5bMd/xTsPQQW2wdj5v5jyhLrv7D
NWxYkFJBmToMFesg2r+/gbjJyHYjpWHBgwYl1JBqAw6rD7+V6AkuW2NAAkri6SC697iWAmufi1x6
FLBEWSzF4MTjBiZkRp6AXQTVTsOeBwUbcHKmkwxmoupHtneaFJuOe6RxhXZr7VtYlIJqlTyrtKQd
0EcGNvYhToH1XXqdgAq8k6SL/ZQ3HuA4MB31uofKgFqbG97JCIX1jHhgXGWSEJllgffNWUC09Mqt
QH6u1+S9ql8xffYwSRxNN6JqGZFjboe8Q+wEWBkbb7wLRls+QuQb74jyNPd+kqEkmyX+metA5EmB
XEUq4sGRbgNii1Z9mmf0Uoww1+BsBWmkmrhw99MRISzpJF+jlFZNNS2CesdognGPxmg/u2Icb4pC
63YmLuGHeaA1koMThB2u04lycO1cBaLi+3NX8R8JW+KlK7B9KiGEVtC2lHPzJa4j1YmwKPWiJi2f
TL9SiBGz5p9ZzD4dQejYz1PA7y26gA9gGwOfdkh5N90MBLzZkKdmZ5JHT1t95FtbCe/pJSZDQPQy
4cymNrDajpr1yrGi7IgtLbwyEy0+UcmQG0kSyxlqbc+wikz2eeTyO66mjieu5BggPqEBzop1zf/z
ckJTHf71KmDc+lF06gz3E04DTmnTfHTou4+ngZutsRoTERMgxDxFdKthBKEImGJehaKOPz3iXOYl
A7IclyHW+IzhqKFGDoSN2EtXo/m+rdqMxIqSjpL+oXYay9wAe9EKapv519DvOBJ6n8vHKR3u2rmx
NwwTOHTTfSyBs2jiW/RJabGnInG+NDJxn5NT9qT0RlYtrVhcTwwFb1AjeaXZF/zphj6fLVSLqMW0
dhOCaaSD0vasBiptzqw0W7J4L5RbeEuddU5d7Iw0XhsWnyZoRvm94NJzh7L9wpMJwi21Of16NKph
5cqRE1zQIBELQPeNo7IcqIVw6icgI2WakibPEmWYnMvyVJTMFe7cGCivgo6ay2kw+dxg46KZ1AJ/
vMP4jKkVTgsrxje65ss4Wrwl2Rmcu16tk0nSsOvUKcLIZ+4zm22wZ6imXEuO4hZakFxTnEXbqe/l
mj50+VRTkz9eljCuVY4vrPxjoS72WC1S3+nHu8HsOCSDCKabER3mJptFcbQwDyUbBnwlYpzy1bdF
aZrLMvVYMB0l/DHFvsIKUJdEl+LMojvJwZvYL23RXs19ZETV0+zW9a6yyyyELuMY99ZQ+I9EPvWI
VjQuYdVXzC+ktcvF6RSTXM/CA2gQ2kPPOFPG19Eh6UbNyAmtoOZzPehECJHhyUXeJD3Hh8gSWJsE
p20nfeYOgnPR3LthIU9DkWK7qghCxz4x8QoFRixSQNE7iHF0yee6QbsNXKLnAKGuW7pqK7Ir3Z1j
1zpiMy0quxoZPyO2pmbPkfB9zbEOhs1MExSKDRcFAmGd8YFQlce7TBRDeDc1Y3kO4k6uL61ac+Ja
JpfL2ntM5cp1ZqS8zsWhkiRAKOKWW4au+8Y9sTUdRzCzxruShR6RUJNUT4nuVzuAOcHWb0Nx72L3
uiJqa/A3XhjX8/sGyJq1G4nG2pszXxheECtKk7RgV1j7wBLr81weyJRFiCOmNw0PmY9RLdYxnHSW
SKBfDpylNMJC0ZC/gk3Xn1hTOGRZ4JMzc1prsomfdZI7MLUwS3ZfdROEbBvVbZXQFgUwheDHRrNp
5brIWaUDggWpc05lXEXoqvdZZvB5ML5gKu2lWjmuQfgfTCnMeksR0CIOSAEEcWizupWriMlY+Viz
TYqPVtnVu85wsc1f1rwlLH5Jb/nOS8Fe31T2B0RXAkcebZvtKdBiddtjXJ/snJ4OzYhiQWzDoibZ
h3xZU61HOTUec4qefERe5US+3NKYviHouXQHlpLte3W3h6NVwZ1ARCTYxdCMG8vh6kqhixD5MnB4
CfvaXK64rPesxyFvR2Tuyq7DzeXOWhSh4SA3eNWjEZl5/jgEwZR8sAeT+0RqqbuU0Q9YG8PWfgZU
rfJhquzWCEnLQ2P6koekwNUlaT4LD4GChzPtFGQRtn1XQMi5kUHV5Ar2Cq8EmhPSAQivxRROJOxC
GR5WRtBRQmC2yPGLARCQx4wWM1qI648QyJpIprfk936NCYd1PaiNWvDIo7Te5a2dcYpynasm6Ubu
tVyTpB9yi8HDNhDIRM+6dr4UefZYBEZ9kP7YkQrHUOhIHWLW9yBTkNXVg6hx8vQeN3555Bnj3Ri5
q/tcu72JmGxGuJqM9gorD+aNLiUb0wvCh8itbISz3P+lajGiiqI6Nbokl6d1yVJEk4c1lxkZsDWy
yvZN2JVHXAEYEW70ED4Izt0POXjasmyqjea4cKqJL4sz984XjLN+mJy0JHzNLegC7Q2jyLir4kJX
KMPVbOodcwB6ma0Y1YZb5DatHdBrsOJlWYhsBwkc+nZklR4JL4m5SXLRy4VLt03vxuFgE0IH2sod
YAkL8u+mzeTQe99JliXjW01njxz+UB6Bkc7X3ti6B8YCeMxFY7WLRq1sF9lgPFhGj8TGTvoah7V3
IBOP1WuQtuiEHrGNXlxCqC5HgKiJ25EW0utnBqkxVDWaPT6njEM8TG72YMVulZ4It7Buq4ToGrrx
5BFjcZVg2sz+12aq5afQQ0RlLEIsZhbZurLdaOXVU71hNlbu9L7qV9PYEhHjlWO4tKwY94DZxGeP
sZHpzPFyvsTwu7DcDj7P8Uhfk3T4QDp3uUloQG1df/ilhwdqR7H7CXVkugttsMpGWokN4UvkcbV2
fduwa6L8ySGVjtn4Oe7EvUY2LYJY05w9kjtvadTZywLLDaNImrX1Ze+eShmRy1U195XstHhRO1RG
6yarCki8PrcocKJLGxsD2V20OeH+GgfR1Bpd0wIHmuysU2EiV3LQ8nWfVPb70SHIZqwqb40/BtY8
d6wFKyS5sap45VJ1anNiXPMQmCj5+nwTeJqzT2tzug2Y3TBzM98Jram3nnpCmBOWzTGQ3Y5WMUoN
iPinxqdhh9NSnufYvu0ipo7oxel3CbS0UzGl7YMYhXYiVzklRs8jIXvBXIPzqe1TGNy+EPOhHXOy
GKO2+BgriYNeBj4j1rdI7pWxlYQCU7vSaYQuefK6qLsWeYz2tImxVe4H5tiewax+xC2OqciAC73s
67rZaC7LBj+dytJBsN3ioQiXtpcA8E2jgHGElAdRELb7Pre/lGFgrQW90KVR6qm6Wxn7Ka7NZ7/W
y2rlF834kYp4TXVdUwmSQLCaEj1ZtxVamF9xR+HOX2frqDAwuEXC3enNaG6xi0+rRkwTJ43IQzD8
5AgsSpPoro4biVdz7Fpbv+uHJDUQ99J6ohbH4BvfRb4BNt2IMwuG8dz04NQVWT2MYawTeI3PE1Ud
m0zoA2EvFI8dKIbGjamOnJ1He+xRSxrh8djzhbOIFNG9Bu1eK8a7S5QV9gWui8hsh8fS8dL9rKjw
UvHhZ0WKp+PFf8ZutHEUR34IYOevjBe+fPRCm086hZ6XikIPQvsq7NvmA2y47pjV3tlJwKnz8PLf
Z53QGbhqYOJ27F0gMFcKdd84ZafvSbmCyQwaYoaHz11LbkxpKk5+bChofsDGzb/2MV5TzSqu/nhB
7PsX3L7/jb0/XEj89gXL774w+sUF2B+80PuBH3TmkxdmPHVFF9Pu8kiIDTbuwOzAsdLVEFtCrxyh
g1kCj9VDsv2aUSK5DuuQagvbHYWI01s8m5jdT6eDjuHpbhKw0alFYShXWBDom1Gfvdrx/44m9YMw
wzAfG3vBBlq4bKPV378ivWCxTiPwBzFRARKrWFYU5vhhtiA0f7Smea42ViapRoocK6ODxZOH788/
wI9iFQxVLFrSYGbW5FO8GeEdQscoZtEGTAJIJlmwdAXRqpOGL64MhEo8g4FfMusYhcGxLf05X5dO
418FeYvjXO+MK1KUqCp//ql+57BI0zMx4OC8tH7Qq3Kz84swxoSbY1/b0q0iL2KMCmrSns0xlgJB
5dNlgNhXWh+UTz9/98sM7KsBSHUweHtH/Y8S/AcGBx7HhDYTWaH2lLIVivHC0NRscDbGnJBwsjWq
6MEz7xPX1/aGKr8hk1oxHfuqFNew2YHdL/SkDcJdq3bQZRXk8a/ovOxhchXE8icfWLBMvv/A+HAN
2zWl0Bm2favv9TKINJOMrR0ONwxtchq7Zhk6CQHktS3h2ucgu9bO2FTPmZVMd1WLVlGF7OWjYqzv
srx6MY0RORR8pcOlpoby11qroTSf7z8RwBvTwmxEBJfBY/j7ha3ZlTZ31A27OtYoGxmsG+9aJKnH
BomHsA8CqZEUBDY7VEsmZnr2F/nA0M7WoLsAlbsp1R6MI/vzQ/WWYsG5RUBTE7SOZzjwAd8Izm6v
04qqq3BHJAQVKr7eQnUlh6EmwdJljCZ/TwKWZ+0nyEroCWbRJIfeEv1dZ/WYk8J+kI+6PrFbxt5B
XWy0bGO1iE0UjkbKd3C/1Ny+ioyoldaTS50rW8UEUpq69didsU1hib1sSqNsGO+6WakA+VSOdyHU
SjjrMRMgqo57jnLE4pyZgSRhNKBkB/TzwyHeTDOrw+EKGnHGhZkt3yIZQkOroql3ta0Z2twDRcGE
9sEjLII1M/LpufHL0yS8XnufixnxZMSD/BxN2LvejxIf4vvAxCu0tGdGv2IAX9xeLcGfIGsZaL3I
Q6Yo1cmu8XufuqEL4O4HKGDLyC17jOR9Ve/mKePdbZEg3jj4O1khbAheZsT/rUT/iRJtmpBFXq2L
H2ia919zxiqbrzQ6/i5Cf/ut33yMmBXVPebSJeLFvrE0pf4OPDd9I5Rf+ED8+VqA5hLDwoyMYXEH
ULL1bwK09Q6SENQoQFU2SCG4Ef/1n9/dW14y0H7/XsMN5c3NxoOvR+/IQgl1GFt/i2N0sRpp4WDn
e41ETqPcMtISxD0htwO2nRYLnrFQl8FwalWlljXVtDJU9YYi5O6qzGLQy/abbC0gQ101quIj9CFZ
QzDCqxI4kGWG2lxngTN+zEZq7dWE2fNZqhpSqGqykzZRSarCdH0Xs1BJzWkig9iEbqwcVZEaqjal
7uoQvAARw26ndMXVzlxFSIBkmnuUtvFUfLTY5qNJN9m+GwO2aJGz6RrXXeltry97ssmv6dB4u5z8
+XsRmpTRfWNRUoOKLD6GRldtRa/Nh+ZSfAd0BT75l5KcMT/K86wOgnNRk4GYsAM6jfGs33VDLVZ5
6t72nSHPNJ2rlZcFwS9p2FAgkgyym92OkcGI/ArgLfUWCSzfDRGdW7WLKMrC3dfo+RtHSwgQIUnj
Gv73IcgT2vxjcqMREbMgAjdZGNPgrVMVWtupnUutm4wUV6Cq9dmyTjIem33XzNrOh8R1sLBfHtKG
2axEVPMy1Ej5aGK9OKOSsWWqmBVTzrLu3oiIp8CU654CP7O3FqLrRpCSyas2823Zi+bsRhoxHWzQ
AHqNn6ekgwE+xER3uUlzOwP5QQB20o3TFeNKK9nvQQ53P3VsAZFJf9GzqNkaJUkmzOiILSKj/9h7
UbGJY9/54pEmP53Jo4rPWOpJTbtsOke1/2RovF9FxLTtqI3rTeWQwzSpHSvTLDx51C6WXav8RE94
+DUYJrmZ9Rw5omLod811Y91a09CkpykuH8LOiB/oVk/PGpGF5iKfbf2sFUl/ZB4IoEmms++KJBvH
MiCOzFH771DtxH21J2cmtjinbNORu9mwa6ZV7eAOJLdjUeGGzc3+WmS1PFpVREJMSSkD8IEUL3fX
aV00bUAeUOOx+0QqwGM6HIjG2cQXIWEea5PgadQFcREaMGFlO3QTcotmRgUWwur0fMk0dIY6iVFg
hY7qrkh2iSBwz9kNI387KpSE0cG8OteOeGY+y/VPFVpVeCyN9IMT1e4dPYmtr3mGticH3PLFFrA9
UsKil0MuP88WoybrwJ/m67kfm5umE14GZc8ktcXKO6z1bfdgl8wW1R4jrN2aaNt7mG7xWtYd+7I0
l4ehcEW2kEw9TasydEqUTY101SWPx2BXWm5SPwiQAgnuFT3J23CVO27hHvLG9hptlTEzpV9zo+S4
Z305b3wcQQxtF4GvP82ElrZLHQ3nqkLlcD/QnxYV7SV7Mm6BuXX+F0adGgQHrGDc4RYhNmFrrRP8
wsq1E1T7DHuARD+GL9CzZVjorYw/uTgMtJ0Hcr7Y20U6aAssZNhg+q7mgavSVazzEGT0pqbSfk6g
wbBSdEzKeyNsUUxzta3JW9f6Mllmm2wJYuvJC5wq0sV6LcJK0hJdJ9e5nfCWcxpQ9GSqKgDuQQcI
ZyrFij4gqXPv4x3bxEf3FrKhLs8CPBOQKWSOe8ubROEsp64KzfaIGmbrq6JAWQ/c0aVVQfDt9dg7
44b0Vf4Twj/KiM0xXjoIvPfp4IljjXelvthhdBzrctgql/iZ8WxGBiMwHiBA/JWdYFtbis7E+myI
cAvpwdsWmKpvcpGe5kAaLum1dnEaQzs8+iW5zMXQWiFuN8/louojtICO+G0cv444eIhBtpbDGsEB
xv0LT8y6RjbRNniK9PduWsZrRzSzscRjq1Hk5vmVG3bFnde7zlXrkGBoM6ROqJEpjxMbnkWqbDd0
gIJtW9M9wuHWpfoia+bpczVVn3hG1VeU1PjR2VkswT+QvS70Sn8Pj8Xf4HX0HmyMQ7eWpfk8HPJ0
nwZuc83oubZRsySHnnSIzzNN5JvJN1aN6wR7bp3+DsFF/4iBJ1o1uFeeeqNioKf1RbmL6RwcGX2c
z3ShmXauRialSW7+JRQmAVlV0ZNoMW7grcMtafU5XraQestF3JvWGorCfANtKl5jpto2pGk/gMdr
Ybj2HZV8Pm/tPrMrIhAJE5wbrV8OKYO5tKjseFWPwjuiM5f0J0xyciFiLgben8KSNFyhaDAB9NOb
cgqGZT+HyRqKRLB1+AIbzGI9YtBghdwaZ+ujibzLs9CW5XPvifZsuLPxte9EsbFBta4Twzd2TlOZ
H9Rw4lrIIliVdCo2zPaV6zrH65joQ/XYcR2eqX7rG9R5eQKziUkuzOMT6VZsRM0QiGHBDJ4tUmeX
zv0v5M9HJ0ZEww8+DtIr3zfoD8eNQyWQKaupV+B1ykz9qsF60i4jrvwbmznALSMf9TPkmGXVMJoO
iKTFVY6SuLAyz9lnOJ9uExqsRyNOik8DzfRFOWb6OpkKfR/qwQe/zh2axySbpeSAYbyezDVporW3
0A3t45j7+noIi+o85nI6mlqjZgjqoFqNmlmuLILG4sVotA+aQHFfdU1AAqNFO4L4aTLl+9GRywrn
HJHbHqnieSBaZrI9wQiCnrxMJOgvAwpTV/e4lf3IfhYjAISRfhx8ET3mTlDXcM25qlCe3PcmeqFK
VwiyKAjvG2cqo9tL0fr/pr7/9kVU+b2+UPBvu6/1dPeVPkH7t4JX/e0NwdjtffE/+0e/VdK//0Lf
Cvw/2zEoIvabHcPlQ10+8c9eI2Uyt+2+MFhlmu/gZEnG2Az98kPVThZ08O2v4f6Q1GRRexuMOKkf
9geYZV4dpD86DD//hi/H8+f/5rtv8Lno8ladhyAq8tc7IKHYXt/5d/7gGLx5hVfHQL5DBbGxzPDl
Xn95Kd/pBhWcoTPupH7Yl/9Tvvwfj7/9jn3pD77+m9d49fXtdzZyLkQ8dmXfvuXro+DKd+AJUdkc
52WJ/LOWwJtv8PVydaowaZYuy/avrIE3L/HqIIh3Lqnlgrrt968DBzeWbjLmyy728vOvthS4gBVM
8X91FAQ53EwgMgYJtvH1GvDEO1VbIX3TLFA/L8f7//428OYEvloDaKp/8Ubw5jW+WwT48xiawYd5
+eF6/+4omO8gCSoyKK6Qf8mjwA76h3HYf/h+wKWgMke8bzc9+XYtSEQmJHdLcMjVz7/c/eD3pLR/
+CjYXPAsA5CYL9+Sa+u7teC8QzgXsCy/3TBerr2/dEX8hX9EpaH+1ef063P9X/8NAAD//w==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FE13FC6E-21ED-4E76-8785-A2B5D1D56B8D}">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FE46BDEF-F149-4294-86C3-72229CEBB03C}">
          <cx:tx>
            <cx:txData>
              <cx:f>_xlchart.v5.7</cx:f>
              <cx:v>Total Revenue</cx:v>
            </cx:txData>
          </cx:tx>
          <cx:dataId val="0"/>
          <cx:layoutPr>
            <cx:geography viewedRegionType="dataOnly" cultureLanguage="en-US" cultureRegion="US" attribution="Powered by Bing">
              <cx:geoCache provider="{E9337A44-BEBE-4D9F-B70C-5C5E7DAFC167}">
                <cx:binary>1Htpc9VGt+5fofh8RXoe3jo5VUfagycM2ECALypjO1Jr6FZLLbWkX3+XMCHYyUtyqt5bt5JQ2dlb
Q69e47Oe1fzX7fyv2+b+pn82t40d/nU7//y8DKH7108/DbflfXszvGjNbe8G92t4cevan9yvv5rb
+5/u+ptobPETQZj9dFve9OF+fv7f/wVvK+7dhbu9CcbZN+N9v1zdD2MThh9c+9NLz27uWmN3Zgi9
uQ345+cvzTBsf7rOPH92b4MJy9ulu//5+aMbnz/76enr/rD0swakC+MdPEvJC0mQkorrr/88f9Y4
W3y9nCj9QnBBECMEfflH/Lb25U0Lz/9Nob6IdHN3198PA2zsy+eThx/tAq5dP39260YbNgUWoMuf
n7+zJtzfPbsON+F+eP7MDC57uCFz21bewROw958em+APP4A2ntzynZWequ6vLv3BSP/T3Hy+aW9+
U9J/xkBCMCKQfjAAfWIg8UIxRClB5JsBH5zjwUB/Q6A/N863B58Y5n8u/pGGOTSuN3f/QcMQ9YJr
zjGh+olFyAumJGVE0W8W+94if0OSP7fItwefWOTwz7TIpetD+Sy76V1j7H/QMJS/4FRTySl6iAj5
2D5Sv8CKUyWE+NOU9vfl+nMzPX3+ibUus39k/BzvXV+Y/6SZyAvBFFFKfk1cT8yk6AvGGJUMqT8N
o78h0J/b59uDTwxz/J9/pGGu3fj/JozoC42oZgTjb/p/hAzQC6XBOBjjhzB7ggz+vlx/bqanzz+x
1vU/I4xufwhhvkdxj+7836I4/YIjyiXiYITvjaT1C4QVZRh9xXcQZN/XoieQ6t/L8+c2evL4oy38
M/Da23trAZPe3/+ml/8AYuOAyCCnIfU1cZHHNlHiBWWUcPYbooPr39vkb4n05/b47tEn4fL28v9P
cvv3UPtbV7K7CTf7L+3Md2j7x1e/7B76rCeP/qgretDw6d3PzzF0Muy7ANte8sgA3wrEH565vxnC
z88TBamPIayZRAQzxah6/izeP1ziLwCpM4KkFFRIrOCS3YAOtFr8+bNhS9bwv+gFRCsTgB+VxFyR
b53ja9cshbPftv/1+zM7tq+dsWH4+blCADi7h/u2/XCmpRbwL0cCM0a4gIW625sraE/hdvx/NHFW
5U41J1QVH2NdzmkYarcXEn2wibjup+TEotF/UC3+sMSID6NcDsM8nYVFqv2aeHJKY7ucDo1eU4sj
P9Vj3Rz7BXU7mXibhUn3vy75JHaulGrn1IAukqLpPkFCQlcJWchxTcK4o01cs04Zc8gTO+/HQl5V
k1Gv42p2tQrtuY0mwtvGJqXR+/2QELJbIuvPUOgzP7WvloHwtAsspFUzn/aDXN/wIec7J6PM8BLH
t8ToOiuWOT8tTdmlLMFv4kr5cQjFL4K1JiUxNkfZNuXLgAw+ryjIhJA1r7EY+j1PhH+tqNwz07wf
5yUd6bymixf8pJXTjRtxlU50iruedfNnY3VxXke2plSvLu0aL458iGjfs14eo12GLLJm3jeU3oVq
pgc2knxnasHSXI43ZFpiloTprNJ1e2iNj7tqtea4BlvswappLKW9av1wCM1yWF3yKl+qZj8mfj7p
qI7pLB2+0h1pPoSJd7/wqTq0Or5ZcWivaq7UhWlUP6aVknWd5WPzsu9oEfdETSjz1tcfxtWZNzUt
2SkdkpBRaueYdsXUX3ua5NeEYX7O6mWVadLy/qQIwl/kZWcuAbXHD7kmw53mQr+fW1rb1Lkx7oST
6qKcdLsfYs1O/dioNzLGOrUNrYu0IRM/CVR1H6WppMgqOTXvbW35OW9KfUSkwZfMrkimK25cfShQ
119IT9SuMxSD8jQZcVqO3qcD6exZP+R5la4O2TOfrKNPvbLSp6apY5Ji15pLFJw7XxTFBxJl9UmS
KRG7OS/snhOTv69I464Vzdv93Bp3jWuHL6mY3TmLlb4o5rn61HV5YlKNpSkOpl7xoa2SeR8QnV8v
fDKXY6gLm44Fm/dA0YD9Ytuf0BDzJuVmWna9V+zGI9q8X8yCPvejpKcJpWOVFUDvnBS9g3vKaX4N
CkyyaV7MmkK7j99OjtuzOcArJRmXcYdssbwmBbgmH/OlPuHDBJv3S7FcyQaBjK1D81UtRnc+OC7q
jC5gh0418EIc5tLvm97Y/TK1y24ObfexhPg7GqFB3fM8ql0+m0GksgzN+w5bc7l4NtwZv05HPNLu
ns/9/DofXffqi2RVXnXqMI0YXt8QIt8Ua5lkhvdcZDQv1Rs2gw+yJLS/Nm3Jziy349uhYjFzYhEi
M9vGA22Xq2Xk4Z2cW7ixyStyyidIIjtF3bJHepiOVWTVpy+eVvEAq62FnsYUL4SfmznqvWLavYqd
Lsu0LKox46tv3jMdyS/RJsbtQ8vkm54X7NTV+XyF5+h2fR9IRopRspNuAqOOI7NnSbuC1Ugeu0MT
23AXZGkuLXLilcJiOfc5Jlc5qtRV9Em7L8Ej63TVPP+kSe/TyNvSpDaf4UWTghXlYutDU5TJtVv9
dFxF5a594fXRNUHvv1irja27NsUyqGyocxsyHCaVuQo0t0jGL7AfWJ4K1ZTTThTw+jEuRSabGbx+
hf8YpT6qni0Z8c5kQ7VeDra8nPzyekyGt5MvXDpx98kalRatWDKtXpIwvkKxeF1OqE6bUJ60Vf8r
j/pcU9ekIdGZJfJqHuiBTuUxiPV90Q9ix9GsLoSAF3Y539dDkpJucZki1l0FqGNjSqgbj9hgccW6
6t2AK3wpJsjhNVbFTsiOZlhalpl2uTSz3sW52g25O6NW5q9xSOZXeCbVQbliqdKoRHkUrq5SpSe2
X7q6TWXn+5NparosqNqXu6THd7aYs8mTe28nd+5L051X6zjsLWnxKcCs2x6HE6v4GyiTTVZPI31F
fJF/TAryYUjU7TK6Nl3t0B6aqQlpu9hpn7R02VXD2tQp6cmUdUK465Eylk1ltd61E8/IWtqUr+Vw
6MJ8bauxO9OyPtIqlBnnKxjYCHyY/ZinVVzqi1rgd2JBJJXan9bz0p4iRehJhCS8Q2rs9rOt8xTp
8awr1u6QOPfRo5Gls3XoYqmRPOvB8Y/VItCOT/lHhFufJa1PR7z8SpfuqjNK3hsizQmLHn2SInE7
XNdvAx6qm2VJ6B5ifUgN9SpDox3SfNDhjOmc+XRaV8gHdGpOimqlOOUKsWx1O6Lza98Od+US8j2y
armcyz52e1pMJmQ2ELSkdu3H/ToRe+GwuGwg578Bt+r3SOT4NV0Xto9ktC5rx6Q6qW3d7diQTOmA
SXc/cFLv15acLq2rU9p1N2PjyM6rQe8qPH1A+TplyEG118TzYyLGW8TQR1/SI1p8/i7ibkkpraeU
01hnjvHkZc/4u3yxKBMQhmkFIOiDqqAO24HuAkbqIqqx2ANIUHdM8ulKcoPf1YvfMITUNBuYWM5i
yCNPJ5KrOSum6l0lxzplA2vvh1xW96HvmzPdtzIFiJXv3JRMB6jp8VAP8GzR0v2yBnQp88q9Aaw/
74rSA7KiCU9j16vLburiJ4uW5lMkmF6KwFzGAWGlvTDrroEogkwezCiz0nKf5XWrdCrmqriY5lDj
s4HkeE7LYRWXRPvxoArfIgiJ4n0Qc/JK4F5lNSWzByM6lOV9keynuhovJO8ZeIzNi9R53pGUrRHK
4Dy6S6ewPGO8zfe55+0+H3z+XnsTrmK9mmq/Dt7aNGibXIZC8VNACvURI+f3Zm7yrIncsX3Zz7/a
lpBXuC3Cu9ibeNKV0v8ifHBpA7lwV6y6zKKMwy5hncmQXE/rFlBYO03JGXKQwDpM/InL+ZB1faiy
Kl/ygzNYgViNPy6s+SyHRqVDn8dXtUjQyz63/aGhrj96Uk7ZGOs8A8zwcnbVgSXJsSCFyBq1fqz6
3nW7yk5NNkffZyuucWrKoTm0DIXM9TU7rm59OZtyOfYugTIw5vTAm2F6vdaA8erJDVC5JvVqib65
9tUQTxStk4806Etsu+E+SgMARCzhoDtRHMYm79KE+iLte2N2Y79CiANXn04KXUEFda+snMe00+OS
Dijy97Sbj3Oci91A1+tFUHk5G4LToFR1XCw+imiGrMH93k2uuPfzcqQBSt7kXbOfTDXuZzTPZ2bC
QzZWQ34afX5hCn/Fcs53MlfV6bKK+TyvVKnDrkrKGu8FXa90DdkVn8sxEWbaV13Z4O5Yt7Eq3lBR
+R2E8BCLFDbMpiLVSVJASSg8QmmtUbG0mYzNMp/OgH/XCw5Qpc6qoq35fhmqaTerjlQpH+u5alKo
26PbtcLUJB2KqVxuy1rFiaWC5o6cQDX8ZW7ZmwTp6dBaPWYFG+N1Ltd1j5d1uCwq7g7VxNnLwNcP
fqVmv3biymiXZNUawlWpLdk1mlevvOz452F2S1YRu37GAw4vYyuTg8HTfV8sZB85mV6qaaI7qSQ7
YzN0Pykvh9c6NuQiSuGvCoAqe5KPdLck8hNTKE99O1Y3MRRLZpKeUaj3+VmbGJEWFUJZ7QebTZOZ
s7xTJZTKrjnOgZkjUvqtTsKc8pqdrxSAdtNUd5LEKWW+7S8FrrPGsduyIcMuD0afLcUq7L7CG+gv
lj58RiyGO1nz6iJGOwCOH9gJFYaf9pW+RtOoUeoByyS7egr16brmagCQwJYLZvrkTde06y9Nj5qX
Q9neQgNatHtH/NilMaz8fLG52xlb3vq2haqf+PZOTmLLWXkIh9Ga6dBj1H8E+CL2hND5KuR6zQAD
XVFT8Ve0WoshxaShZ4hpv5PLCpE22vhejHE89x21F2szqS7zS2he1dZLnq2Klp+tH1CR5pWZDy0u
oRQg3UubQmvoAAc0Wt2pAkHimAqOr8xYqF9CL7uPK23t57V0qEunnLIEUr7UNhtRtG8tgP49x6s6
z11whwES417h9dQsuU27CE2WM2t9aYoxfsRhxTvhJa1TbkuT9VUVXUpg8Ve+AFBSOVVC42t0eAtz
tr7I98F5u1KXAnoO65LNJq5TvaNDGNPeD9Ov5dC2J5IGc9L72J3Mib2v59Wkw5JLaB+Hi7ofW+iz
enUlWjS9LsrQXdFKr7s6ekC3FUtSXji173NqdpVW+RkI9g4av3wndekOSdWq00YkRZ9+P/V8RB/c
um7pDbz6gU349vW/37oW/nwZg/7+4za6/v3by99m3j+8C5iSbco4PL1pY32+vQtW/8oCbUzLoy9/
oH3+DbHzMEL/NxcfsT6PKMjfeLWNJSHsh5zPEybzd+bny3NfeR8hXmhJqeBSUaExQ8C2PvA+WJIX
MAoEzk9Tzpn4jvaRGLgeJqmgRGHyOweE1QsN8BTIc0wk1pLI/w0JRGEM/B0HtK0IvJYWmBIpNIW5
ymMOqMFVD8xNze8VzsOo96RjXdJAoZzM+p7zsatvWNLz4WD9MixsF8jMyzlLXI4+F7ZnNskcmWt5
pksOjWitE+tPom6b4WXD2y5ZUlfPvPvMa+A53C4RoqloVkjJ8L2EFDxeNeUsmxuleJff0pZ6cVkI
A0khbbEZQBTW8b59VWIUIuCEhvd1lzpoqNoLLBcPIhdti5dz0lJb/ZoMExRomAF8O+3wJ0wZkN2P
dKSRJgyaSKYFmA8ONTzWkcStGUtRqvs8Olv5E2gaG3bSsGno5ck6FAHIqdV0jfm1Qbkh+eHHy2Mg
dh+vLyWVlABfSMFSIMzj9deKqkEgYe4qXNPaZMFRTstUa5L46tDPsegD8AShYGWasGTt7OvIKFBi
GWariPQsiNIONdAwnvb4UnPl4dqPhQQX/l5GCfCEMgUuBFyi3tzysYxzaRJS9jS5E0k/IQKAThbS
HxrFAkWp7YMQn2qO8nD643Wf2GZblwGhSgiHgwzAvz1ZtxsXJ11C1R2gjQYoigl1zfChZDmxRRor
M5pXNoeDOyEtS0eISH+8/GMKFYhcGDQq4HKJZkDHQgw93nYBLE+C5pLeJbKRngJaR4LfQCAl4dSt
RjaXJsEOv6S1X8brekBoLdOhNA0o5ceSbGTt72QuSMIJzEWBGN7O3RBOnygiCIOqpbb5LdRey/uj
812bL/skbwe9HBfVz2CVHy/5x83DASDBBLR9X0Z+6PHmS1nmTbWg/o6JCFF+WLAA7HzgfRwHtjcq
Z+JTP4LWgZITUopPDi1TrwGRQmmOf+EI+EkmAwVoBPORLVAppFP1RJpCrxXXXUg+l6aXbXIyh3IL
iHZ2JZwIGmPF1o1hGBbSpbMmFKTiBpXjdduJaslsgnt7rduy7e3Oc9eTq3Yydvj8Y51t+fR7M2FM
EWOIcSwhh1PxJJeMMVc98uv8ee5DD06AxhqBstAcKU/SuadTct2R2m9BE6LbPkxXjH+hrG2V36Xg
TGmEKYO0AvWIIfj+2HJxWWfTr7w+kTbpa57JtpX0k+jrEjb/4w3/cSk4ZgTDegHDLQlGfrLhNift
MhaiOHkIionX26Zm4lv4+PFSf3ABjAVMRygSGoYrDBL2420pT4awDMJ9tg1PoDJVkJPXmE4LCgs/
pzmHajYUY1/ftBW3UCf6ru0xP1FJlUx16kuoIVs9W0p4yhoApedsrjvX/kWyxE8jB2bfMOUhQioC
fivEE/3PNNpOA1L8POREAF9YhaFrxtd+DaazWfSLB+ES2U5wzS2+BTpU1euSXEegnE8H3TdVkbXr
ipbztvQ25KnVQKyEbOQoaQA76mJtMziCNEOiJ0m1YHuGVt3AW2uTwwjlrzSPHzkU5F+B1TZMAreC
ORKE4GPNQ7xZP9mp+yS54xXPOqQ4BFiej1r3GV5lAgUrXx5qQjMyuDZ+SZIdzgHpp3MMVPjDGOlf
pyn2tDYRwFAa0gOGQ1dbenziFvVcD21euu5T10Nu8Hs61Iq9JLikyzkdxgXUofOpWd+35bwsMh2B
zPLQVSASxVXh1zw56VtWre/7ZBzEpTJigz0zm9pGH+uRb+ZxA9XgQsskgTvq+qpe36+NqGG8gZpm
K8UGtA8GclaX8CMFBL6+V+08g+0or4BIS4cVFQHGGXygw0HIcbNdPRcGYJP/srxWRbLEVLm5glc4
gEQguUnshnhCx9v6Zh6E9d1BTz2erhl1a7jo+zrvoaNse9JmSZG38wnMI2Lx0Sqbs/cTmjA4mVQF
oKfJWwfA68dR+bQwgfYljDW34wRScIqfuAYF0q3Aums+rbgd+gJCH8luSKOrXHNKRx8h/f14xac5
lkjIsAQDGsEwK/3DikOPhjK2NH6k67g5YxzZltTJIGuAJGLyXHzKK7qCEwKBEYbipYTEAn76YzE2
kP5dlgXsLoUgEsoxh1OWDLD/46BY6TT6RIv2fctsG2ga3MiTe+dLD9morAeLoY+TzryeBlVAxulK
7op9oQKZXKokcCdTGkjhz5tcieuZ9o0CPihiMV0FlSCTeb7CPAqcCJVphVhuYK6ZC7wFe4nAD91U
AmY6zas6bJE/MQ4kN6CYjR2tezpPxx/v+GleUxTKLoAo2DXslkKn83jHtchLG/0g300jTI71nvc9
AWgOzAP4LdvG0CcljjO47VxrCh9F+ILXE9FtLg2Tr0jy63wWm0sTb1aYl5mO0C1F+nVA+OCbqdsm
aXypIery2G6dAl5UC9EpsYcw+vGWyJPMpgDXAeG+TcfBgnCm6Umq9tS2q6sseadCSSG2QldsAoSE
jlvofoljODmwgGx5OW8hDrlySyk9zCTqm6TE0JzgmW8/OV8P9U2jKxgtmdhsevBLdOIy9zPcZUq6
bXGBccxwqBPZ00OneqAFsgXqBWz3L7b2BDvD1jSgAIIhVAADAIp9bK0w11g2o1veAW+/ZarQe3Ct
tVmNuw1I1cSmCzAa63tJ7FYf28RhMMgs2qZYgJ8XOBQHTZMxvgPs3YM6YI5KwfvotEI2sSbR4GIs
Nt2W3UZImyeGdBHSWgCcBQuakCP4Bp0jBlW0BQNVBJiswcSZN2MFIVFqUsG3B/1sqbCGo4Y/6u2e
xKgCuACYUZLtQIVGfwDwOK7A6wufvJ1a6SA7PIB2Uqp5gimpImVh/yotPClH25KMQruCoCwhAVjw
sdpR5QAYd7N8O4wYPCQsYRvkQu0H/bCqY47v85i4eUhFQxdQeDPlFiALJD3QUuznJryWYlB5dcgD
U5AMICCnqx4OeEEFaBMI/DBbKFRfzVb4aEGVc6MsxApE0WaOop43QySVwfChl0pPV8i1DiThdQ21
qRZh675/rG2mKWzud+QJh17EVgQgSWDMAAU97dcA5A5JgeblbVkuosnTMNa0y/KI8upSkJX1y96X
vegUjHaIrkpgyL3xZ6iB8xZwwgPQTnLeF23CXuZtKWnmo5uLW2QadBLzkYldLa1r7ljVrP1V60QL
fx8DDgzEV2zCaF53qrKaA9MI+HEYDzFyNV32vsxnlwLj1uILinqsd9b2GmfVHMY+T92s/FqlpZ16
BnOfuZ4gGKa1j0uTzgmvWHXQBI/sWjRhYUWGZgzE5rHTscQ54Le8CKehlIDMMrnCUZcVmnVwxe50
rpd8TP3QVeIwaVnQHW+TeX0bhSPm/ciaIt9RFgjOFui63ZKKIsAITBsCU62CN8WJJDTsvENxPc+1
ReiIIy7JoUgGVaJ9V7uWvYOjCEWdvNNwBGB+O4eZhpfJEGxyBRVDjne8F6J/t8qpsDDAdQ6Xwxs9
w4zzmBvgbOB4CVOtSzXgdlJmsoeJj/qM20rZu5J0bpp34CqLv9djiBFo7ibCfPck5NZztYPuhjfi
mLdJLS7hoERS18dJdGRoyvtSWRpAyzOmMKd+CbwpHFo4rLgfuhLGCygItLeWdZ08HXVuyubC8rn2
xb6aihCni8jzAo4MJY7BTPWKw/DNnYqKlYU6gK8IYG2B8gbGOGsGZaJOi4TBwGlX5v1aLaexGJLS
HKNpodpktY4MEuzUmZF/cMko+HAKzhGTPIsUYAu+HDtAXToNC1WzeNVArwMf4eHHxJgGriENXAXM
j9zA/Gc4cqIJnOARfVeQEzwniZTZUvF6lMfZVriFMyBs2uoi4omB7RSUQ1G5mXMY5eqs4qXmBQyU
utjJ11WeVLE5yJompDutx0Wr6ZWoKDc69VpvTIvsAy/r97LI82Q9Z6wZQFPJ4iFlv4Ss7Ut+ntC8
l80FNt7g5jWQ2ZXK97GCRFDsYZRGQXZIWZtIy5Q0iOxRUS7G71BXV73a2YASbj+QgsBBGjjq0mj9
Djh377MeunvQLFGjgQqSYVFuLwH5AbKk3usN07NygN1nXYktFYeqjJvGaBNq+HBDGZJr28ot5bMJ
Boky0zE4cIDVAt44Bhiqwn3dw1ZLmPCA+nwF/aaEWjLksFpTYmidLTabeXDHSsJ/wc286dkyXQFD
loxJD6ZIbK1Kdu89NDT+APM3QFpZVHiRPjOq5HDSBlx+9OP7UNnRWNBXUq7uWI4rw/NLVclNZAOW
7tZrAZ4FK1C45D/nybw5mOiTzfJ8SeC3RrebaqYJw61QYpWPIMNkB1g2+7qfvqfUfwYasYTf+Nw5
cV1zlsPQmUUNtFbayRKDLr56T74OGl4pq2TbXB6WL8oYwWv67CvG1Xzl2zc68PolRTDkuf6q6uTh
9t+U/HAf8B+kfilJ14IA2Cbl9Lk2ojP90Vi6wKY9WeGvwaUFoYVB19CAF06n/MFQbp0CuBp03mNf
nFqsl5ynuC6nRbzSLZwJWq8n0jZwC+mAOewzIG/ySac1gjFWhLMnnMCPjSyQ/6wfNOg6iCDIaw97
KomBHi3rnBURnywjDF0gaB5M++AeIq8b0I9gBp7Yc9lsm5/FAjPmQ4H7bZmSlQJ+XJxHsny3JoaN
4Qx2Sjf1PjjSCiepQErY5PYWbPoBnoPzmBS8awjlJvqDQpM1rvDFwXCZyX2CuK2r05VwOXfHYuPp
0D6a0UFM66rY+Jwhgn3NJIn/jEVhwX0GDogVNt9PAHZfDcDQby8k0/YBo1QFH41FWzi0K9/ktyOc
8YnvxqZoCnOwhYL3lp7igp7A4QKJwzl98BVTwfkNefyqcl1NPYgzG1rDS6ACOFi86kwNdX7CfhXo
HSC3Sk27zifBwuR9KHJYnFelg5YpNB0wtg0QBkDWgJnK8VS6Ygvn/0vclzVXimtr/iJuAGLSSz8A
e7S9PTttvyjSmVWAhEAIBBK/vj/svLer8nTX6Rv90BkVlVGZtjeDtLTWN5XB+Yo/E84kPNsLNIvW
nQkdW9sfIVvwpSxaGrVyhp6kAhgaUAjF/LyehhG/oWmM24scDP7t5AJoMPaXAADYAIaivcxiYgAF
Fs3x6UFd9fPLptrAFMDcuq39haKU870lQ4gKk+m6NdmulThiodbzOkbHU0xxVNk3H/II1Juq7Xsh
jr9Acj61teZ7U7eYd384CDgIOSpe43EcyOeeGSCLxQMbGVQD6wups36Zngey1EtynL5u3dJqxCMC
Nb8K3JGoljHeJasfoMpNOtoeX2DVtmqAV21L/AsAy0ax4AkEJtzud2qaEL9pLHB8/dAA4PWgUVyB
lkMtLDqaA7JwibwhKtD4isQF2ww7x2bEuvoCWdYgbjUDETtoFp4qNqz4GesXoMgwlgMLHeJIAAVm
gcDoKyVmJ4hzWwAT8ZUUybafpmhpQC1UkNuiVJKEOZx5o0Olge6KQG4ljgY6Szzf0GQCDANvoTmM
r7RrcZdvC9oz5p0XNkLRcKGEb9Brb3Dc3aSCkWS6jwBjObazjHuu3ieLgn6iBHQRQPOaAgRK3qOK
QOOR4zCkePmrF624q6ST27EhY7YtNx2CaQ7LryfJpx74Omn8hsznZYVEJb0Xq1m8R41mGqjCqsBI
v6PeYn15i1rxBDj02dsyUhA4D3uMlxtK1TboV9FZU9kv6j2hrh6Cj8i2SXtJkkFBaBKF/Th5fy5N
wC3b4UQjbZyP0K0OXpG1QapfgEguYnryq4FXVcFiR2r7sKTobYafdG4gRHsbwbpr/6CFmSUtvHAd
xcsK4W/UQ3qTYODIpyDo0VOmaUxNYLDKJadhMeMPvXTO0wV8my1/3cnXuxwUB+wNZRlx2219lpu2
nbf6R121VRN0/9vmbUa5fUX3yUlASbn9WRz4Hr4CKtHtCxkBOiF3mNw3xqaBRAVbuUK3yC7r5AK1
49io266kcvubX0sWPSUqEY2BNYPY+ET5t3LqVYW2TpMUvL/2sztTpxW488XvwAlEboVCGCKUbtvl
lbducOAI9gu/RWjLptOw+ljfkQ9W5QLccrty0YA/hdTz84NiTXGkDVgqm4Byo1m6hq+pyHmnTHQP
sny7P/EFNA5ZsEHsXjtsIOSoEx1Fpazk0LO8HhLjPZomVvj6aQE3OZ+bsNrauDqy+AyokLfLMp8b
zusFzpGcxVB7o5UJN/K07Ba7rcmUraFoNpFIJyEA5S124/7rgQAH3oqeyJKtxYrGwONXdUhaiOj/
ebz6baAHloP6gBUcorglwb/AyvUEZgR4dfhY932Cq06rymI3LD3K7OBF2w5qZwAvUAY1w3bt//zx
2+D6l9lu+3hYjpPY3/yt+PzfBlttbO8tYwqo6qs0cmDAuArMAdhJ//xRvwHo2E1+CjsGQJmY4N+/
WxcWqDwzhlbyP9eIL2zfF4NiUXSbUjBxqMhJvb1UA/kTFkmkI7yyX8Xxn6/l7xBC7MPLhn82Zyj4
FCy/8O/zPJtJCPiWV48UXGHy3sTB1o+PY5aS3Qqd6r99zv/6gbAJAThIMhoCXKS/4YogafyglT57
GGyHg6ISOPFPqRMoc7929j/fYLDBdv/rxW53COzWj9MgzMIAJNtvH2hbHlXd1GLI+qoYS73Jc3II
0Vwc7200ZvOeK7bqe7MQx0tpuq2eEzhIHr1xhfzy36Bywd9XOq4Io1RGcXilNI4A0f0GNDrqe0vq
yPDQfm2qBX0d9rg1gqGuN9nc4BXUkYGytqRwcuAKBq/eLoQrMpgVymBM9vtYkj4GG4XS4gqU+gFf
jv3BgkvjSEiGYvli6dRXmf3nx/r7a8SLAzXmx2BMYIbMfueOce4OU2i9+VKPYqtM62cjpEaI4e+d
l5kI/u3/e6grBgGSRLGPF7n92lzMf1+nqUU3Ema+ufw69izUpzz3e1TWPtdjU/23oLXYB+QPHxPu
bzO0R/9SDsjCgERDfXj5OpbQJG9vIxUt9kU3QlZV/7tV8XesFsMeFBoUZDw+Dx0zatDf77Dzp5px
q+gPnwPQ/bUAw0RsTZUmchu8lmzuZOHLSIdpnuoWnEDeomkbiwkel/SZLz7KxT8/+F8Skb/sIKB9
oEAphDufgoHsd8LP98GspNCUHvQa+jUUerHdVBIGARqm/3NcOxDtRT9WQEdpLtmKeS+f4moK5BXO
W9jDqqIXCtjNdRgBPfDvJIurqj86nO5xf4E9QwTWFSwEafQ2DoPEIKN5GHXDTrZmDSfIpf1klGWm
Y4Bl18QGPUnu6BcjJxKME+SWdTIY7I2o4NKBlMfMSRMA1eCQkBwxKqSNLFuPK9SzXy1G6uHb6hyC
0O1losfOUO6Tz0L0NSyIz6e51DJE8cVwtx3kyxx6aEl7WLxxbIcGjxtNUmLSCxnbrR3zvroTBXoT
781XkOc1uRgnGUBsN2raNWWi0pab/D9BiwEHX53/akU+eyBwYwue7zpk2zGcDjMZTpgORBLC9QIz
zaOE6BRnvQ++oamK1kokqByAyLe8fYZZgVPIr91EI3Xiie9t4/w4ayCl7muSoosbyVDWwkgAp8BQ
UvAEOa+nrGeFZ/pq8WU+EKiawjs6UJUuu2rA9hyeYkfntX8CY7BxUuji/DC59NMIGuCpUcCLqxLr
HDKHfa2HIOCFDNA2/ukwPI7ZOU7sEr4HsXVTdonkwtR9RykX4Y53o+djlsXWt1MBZyHY8F3XO7xb
+CnCVbvc94AtzAWaK3gLCxc5tlwLOk7jmoNQXhrMwzTTYDab2h8Pkd9Oy0fiS+HqkkVombtcpp3U
rx2wE8/kML5spNmvajKA0a6S60yi8vJ9V7dJaNAHf3ZKgK63Ts9103ZsfC2N9rOf69JWYOjSFEod
qDW1n8gAtajqU1xGKKAFXoQ30yeU4T57VB31oMpu4iqGnadaHmPXxLx0zcIOTTSTY+OT9SS1nY/A
IvqHVCdhYWlcX9JmamFti2b9xLCoj1EV92OO3Vd/cK3a18pv+rIz8PvlrNbRHuMqQKEQ7rNM+e+9
wHbsFpVcQ2gNb2NU13i7vqf3PLXRjveNuV15O/k79NXTLnOwdGHFJvJHrcwjvKDqSkdeBTX7OO3i
ESAyBDLVce4NLWu6wAen6gHMvGp+NtDXl22tqtxFXVfGjA7nbA3lHvpU8LidiiP86Mx1RcS7dL/g
R54yTFQf2sJiA+UC+zlQmDCFDVr4EymP9zX3+0cVAV3PW4AsI5TnffW82DX73npdjGHcyKclC5ud
H07+Gf5jmIl6zyPXEYC2vZ5GWKF5yu4B/zXQUU2E/oSQP8JEEqjgYQ553eyV67xdMMrpYZwjQAYo
BeXorDmTUTvoZ+WSFSylMH+9NnNI3QkaAvNjDCMe7HqjYOOsGlk7iGDj7I9silNZeszTZ0khKCij
YOL3diYCk47sr+JxCmB/yOr+u89HdW2RBnE1JsG2Qlm8saDVvJwtGtIbPxXzCfi1d25gZwzLDNXv
Z7AspIMAOgtqDL7Ke1vUsPwxeJ4twiZYv48j70NoAhRkjes6YuXWrWpzKLm0KdW6CHtOTAX5vh/A
8uiCFIUYQ1ExLwQiZ2jBW3XWdtD7UJkQ/kUJwwmJX+LF/fANY5cowPaZRzOVAAf9Jq+snNMydj3Z
RenUXVQd6TenLLoqHwQ11NNGQMUgChgNYzgHDIm+g1vucxK23aHHqJ+HvpzubdCJ+xGuHFGIaaqe
h9oNr9oqGeaDNRCeB1pxuD79FpxpBtQMG8/WawE73nIHz2bdFt068+9cqjUHTSNfuh7GBaXm4J6C
BjipEA4So312jpou+j5mib3mQOxnEAeRwYeyKWdQI2OmNNV1knkwrLSBoN+1h7akzNBhQfDPx+Eu
WRKxR6GH2482a3qcgr6+g9IG6oyl1s+wJqvDbGxw4GpOvmsCUw8m3ed1kGt2GFTkcj7I6g+HB3Ko
p9SYHRo59zhpeO5yHQ3gXEU15X49z6cENobDgE4yyKt0pM+0m+gHsYo8cc36j3md1z8MFng5p314
E0EacPBxUpSDHaZHdIjQXC/dfO3pUbyvft8dSBswKMYACF9q50c4yywqks+bDIhOLJJjCmqlUGPH
DyI2+hmaM4Lrn8Nz4HdkzxMyvgFZG+5oV+tj4Fr6KKVer6qRDzubouRikIVDtYP/5KxNtNx1I9NP
OsuiH3A1oTiEg5svkZPYPEClbgMymSur0+XULBb6895k3YElMiox4EL5CeCCnlZPs2uG8na/hln9
nAH8eBvWbHrCgV8dsdnSmzXwJqiQkmbfUhZfg6MOSDFJ2pbZ6jqC9a67/Vp5/Z0AiH5X2V4NBbQd
/l4vfHhTk4mg14/X9VrTyFxBaiQw38v+qSIrlajZ0u5IKrJjANaumNUa3WZzRYCta++nx0Jo465d
HK0NLZy06FbL1ACUzq5FTOZ02vkw48CM11LFrhdPVXfASdqLF7nupZ30d3xPBai2CV5GiQ6Gm5Rf
LOWQhcYqaM60V+G78ZhZirZe/BuIdcxzE87zcKjhTogKWgfpVcR6ne2pD5PJWdaZKsHEwuQzg7Eu
M7rC3AU7CZ1zSVh36T0w9lfOG1I868RfJn090BlUTWB1sJw6GDhuiY28+7SjjSoSq+t+V1OlH3jV
zHIH0tbVV7IRfQPTYhdDqclY4B3SeRzXB5d12tSHrfXwSzrYHsZnPLV+qcQZNu5Et/BNonMpYmnY
fAO8g48FMUH1tKQr7C293ybXkBGyoFwCtIhXE0bp6SVuML9p1BGtpjhB41R1EAYd5ylJz3Fo/Y4/
rcSxcM6dHTbrYYhi55+yCJj+YWhdp8t6HmPzSL0KNswlrFqqc+2xqhWFF1H72BDoXvKwjtr73gXe
elgSzIWwdQ2hf71QbrsCtlg/vUlblNMSEre17IFNnXk4NUUSpOI8ec6O/LZ1XkJXgsff+VaWQFqk
2HRWKozl7TRFPJtKl/CkDQGRjz32QwaCsjCwAMtdFJi2vhY1+NVcdgBqi3WyQ5fDWQzqJjVcHLsm
ivtdBarvRjQAOktuG3skVRRkZZL5dQpQi+vgJCqtQCiaOHVICgB/nUzhdPFiatNCchaNeRoJAjAN
qNtLoDz9c4bVqCRaIeSg71lAdjA1hSYs0MLVXl+AXYeYbIGnOnlwXtSnaMxM5pq2QCWd8AU9fNu2
+YEiNGTJrlatgvVjCCzdCZkGab1Toe3j+Cbw5sQ8g46V7Mg3Q3k1z+/rWlfPVa3eK6pijpyCRT4u
UGfsWMb0AY6gwUeRSDQIrHS9al3YXjRpzH6uNS3UoFaVI6gCBhopY/mouzYptU6QepA1EerrPMkf
U8XWfdq3IOIqy27AEWZ+EdhxGcoVh010R8eaPMJZqHXZzEBrsB6wYHIo2pafQa/EvRq6MduNaVpd
j30HJ+2AMIadsdXMTsB9qy1cwNKT7OE0C7uh3YuBxY+d8IMdner+SjD4OkNho6tQgXbsqxH0M8VY
VIYhm793JjWH1YZhm/spDuES1rFh3Kkg6S9QAC7TSemF5RS5DLYYRMWLKBlnBT+/ZFCBQtJoTmOC
m9s5wNSPK0NQHANzPRxgkJtLjU255KsT+oJTHod/k4i2bDj6C1wCe8Cp0yAxgyaF6VT9wpsqeAd2
ZveQ3cAG7FO5T1XK7zzu62KWSf3qd/K55dByVRjc9mnI+Fu/hLBIxgS2X+IzfTYhgXuVacuzogG8
eWYqxE1XPjDqxs4FRLjklmMsOc9L0PwQNUnfBauCVxGQ5XoG91rGauhPBKDvC+DzUGw1zaqccH+4
SRgj6FtRHLdFGP2IxCbSdZ3cTm0bjh/9nHnNrk0aUJmAg/vkBOt+0xejbuwEtmjtAfelCw8K0qKO
5InX8PimVWP4Udf1BNt0i2tARkdaw4mKn1sAwMKaqJ2KTzIxYVpihJ9bjV5LVGep+umbwtRWF0IR
4r/j4F00fIYwBh69SSTlpLh3bIY4fN6Y/30Au5XJG+ep2zi2/MPAVYbjAZPnvjcMeiYYSMk1yDd9
pRxkIbmu0NJc29GoDxFOFj55AIVz3syt/TFNDnsFmxJzmlHAIX/O4J3mHJzavOv4TM6AmSuInhq7
opmH8POPCCJQtpdpPV1FDvNb7qEdmcqWDV68g3EOql1/neOXaWzbt1TNthAjGUtENAz+xSxp8Ah+
LKPQ9aCHy5NpqdsDPMfTGdWvW3Z2qGvEOli6OUfX0esvpF4Cr4AdFcogJ/1Y7bSa4XyApgSLqIhq
WfNIzPtqTkCGSNgvBZo0vdvG2LlgbmhC9NSkY+trN5pO3IZ9ABMupgomUNJo0q+q0IGpWnfw/JB3
0W1iCMtyEQwN+d5C+OnB1ehllsOOqzth/RtR90lPC0zbNlK5WWs5miLFgRu7sgYDlbW5gR47cmU3
OyYFMjgYIJ1iNJYG6q6doVonuYVQm5q9NmpoXqtKRH1VLtgqIELgEiKdzmc79MmEIBCRdCdTG0/+
OQ6Ip4l3NRRMEv7lAWzZI/NDsCcHBanT1JXaRZ7P77hRAu8h8iB4MhxaZKD4M+T3uP0/pEdTJLWo
kXeupKq28SuSK8L68Qtu9dRGGUwt3cDNMGBWXSHobCPfwfhvTAb24Zr+rCLm2+QAZfSK/TYEI23e
jFpqr867DAJ8D5Mt40uCIwLleHoxNQCF7HpCQ2kvPqe+iwpTjWYQhxX8FN4Wjjze8w+SmW6WZdxO
xnVXxOD21hxBqGE4FpCtEMkeyRSrJtklkJo2MF0aM7geSqJmQo+D2aEa9kplHPXYm/pSQEd0E0KO
hdYdjuPD6igMiVMWHZoplc4p4KgzsNCmgCjKtEu0qzqLFJydWqCZocAOuj67XtH6wYvttQkDjzUz
qhDDEQ002sHuSaIDmDv5ojLTPnvQx0x52MMUl0cGe2cHvYj86XeblRr69VqLXZ+MtC5nDaWJzddw
AH24JsZ96uTPtKnmO8Cd8xFIbnPd+4wUIkzMDQyxDqkmREJuNVNQucprHzm1S3oa0MKlOemU26IT
FtEd9ORDh2gzeD5hGprFT7X6yOxgOpJI1cA5apBAsrqHsfEWiwbBg5M6RRRFgWyTOD7oJJpkyWRm
P7yVWafyoFqG4CETjYhLRAB3P7QPCjqH0RmjQbd6M6YRzYN6h3ZCj0dTx2L+CRvphrigow67YhU1
cmRwdDFvL02QQV4TDjCuMj+CaTVy/ngMxj59QyBFBMAyZWHVFwAUmxgTaurGi8wS35ShH5vpFeIF
CB9yraCTK6DKGGY0SEEIZRDArUuFyVvm0YA+/MaCMrP5QkS6S0XSnr1q7CFGNzHsEVDHKQnxRegM
Yle6mIJU8qb6AOcBXkxqKy8nUMcdB0Qc8cIAMPtYITnA2mD03nh+j/tEbEUSKETi4GWXCJbI6I5D
HfGHB/kRwEOuKoRCQRL2juFyqe9TLvXWdZGwOaKDSc4aeQzNB0okga19jvhDvxB2A6Fj9bPSAZ58
tqwWgjPkGOViXRubq8ZfnjMbm7tFIx7lomCvA7+byh7VNJWwG4iYPgSAD9OS8n45BQAtmnKBuuXb
QiL4G2MBB3UXcQ6BoY4fB1b1+yns/NdEj0FOUygJa92u0NiPq8vhy3IXeD3DpoQhfobZrIXrP6fN
TOdTlWjoy8ZuhaCzYovF5dJ2EzdgGi5Ul7pwD44HTKlPYHgsq5nMKL0eHAtNPqkUAkFSjQOaAqRG
3RCjzHUVBnNW+nGl0j2kDOppsekE3fDU4S7B58OOruusyiUa8NvB2zreMYsyxDR4zjV5IhiFoEQM
TY2IioxDOwW45G6VQADyNVEq2YkZErmS+BImeqQJAKGIIYiD8EOqcibqz2WsO5jfR1ssU+zeUlSL
+cpOnVZlO8zZwxhrWJ4nL0ZKhQdVzpnIsL8hLQuvsroVKYQ+zMlcB4xeeV4dfri2EWfrqfEOajte
QMUVfoevxXRgClIKQ308co00gahxpVkcH/NWZwgfMXWTtai/mrRXPAhdvJ+SJX7xkEVlL0CuBAEY
0CNBo1UyeGsoNAu5hJTi0kMj4u/SJXYYCmgIX8LAfORbyIDXTwJ5RkuBcxNdHfrzsiZIatqeW3K7
kAUwNAl7dslaSV4H6CSqHMlkb2SU/auGvTyvGwTfpNBEQupUzVjyLczx3gIruxitV3joPG60gUFn
BO7y3lXGg08fm7rUjUhvJzP15yke4NbQqbgGLpAePeZnL0CMmxTLoEo+VLiSnY388WHWLjyJsUdk
EZ+zZevWfAnxC0K18nQcs+NI6i4pV+qhcZINtYcO2QbtA1y8TakBbpUaSz0qBhKbHdqX4KpzfQ11
3xK81szZV8qmIFej8WHpjMVOZi37E8Jgv4ziaHrO0O4fgogFHz005K8+viXOPYsHB9H+K1wz2Y0F
TX9Q84Rdl5nvkBhPd8r4juXZ1PsB9sF6RysPCWA6iOQB54FGZFaGVJYshbwE3329DKH+xgF2lJnF
oII4o27NbR30L17WRo+8JpEsIqD6J6W6AGQWtJKCEET4AP3XO6GAB+kPHFBCziVYbPiQXjHR9lI9
6GhEOsztxOsBVX7Msk1dpAd4O0DzW8flAK4BlGF/GzmIYdxhCeG2CEvS+3aqT76pJV9PkGK76Zk1
dol/xF3UiyOiAeQUFSzS/uSV2RxHi0bxEtCjwGsHhQOnQYPIHkjnghVtY+Y75AuIRPv2ZJwFipkn
oY33UdQt2XvSdROKyqBEa1vUsbj24xJ9HpQGpeeSqoIkJYJKCoJitPHQRTl4tLFpIESPYog5a9X/
4Q+eS8cSlCSkdrtRIXwICSFrUwnofVTFNhk41uAAGqTi1eoP9zPJJowwDbGJ1i99trCZl6BSM8x9
MP00ll8470ekdoxLkiXBzlfEjMOHEescOIReVKpxxdJHaMnyFdkhw3xksG9yWgCx3u4kShDf0B7q
ys7p8M0gPQQpfg3LBP4OavYUkSTeNGJgvkJSD2uTwvo0S+f9P9Nzf+dhwRqmYLThnaVgKqGX3jz4
f41BbGIHE0/VpD9FrzZCQ35JJKSgLV6414OW+jdE5d/Z6+0TYeMGWbl5h0GObhEDf/1EgHPZ5MNZ
8If8+sT5S39C4k6DxB7TOjKQi82+9WCOaDhIwa9b/pWXcPfFPP4W3/Dbf/6P/1MIw18zGP6fIh/+
/6U5/C3E9K9pDrAkbeKG/2LN/yXD8/F/m4q8BUH8+tZfkQ4pUtzxo2DwguVxc3j9Z6KDh/xpEPox
zB2b3e3zb/4ryPM/0HqBWgsxwCBvM8VCA3P7GewZ/ocPWiBOY2gB4hDb8r8T6hB/JgL8hW7GykL/
C6ofPxM2LNDhvy0wTHWd5k1/xMYKlh2tBVnQvjf0UG/+wKQLgdZ3Fc/uaUPWOQ8bZPotCDcs57bO
slIDRHzirCHfEtAJdxATdY/zmCDNDhLoO7UShJekKAVHBVodEAqe0VXjzT3Y/a5HU2BFIks0yzin
gUBQcp21Xn0RQe+BbYek52yQwzfsBrTyaFGdW4JCmKS2JdiH7s9RGnA4OPYjuKDGCNkP3N6JmkWI
nYDabIdSRs4avkIEvyVxx0uQ0GF9mu0ICrF3yU0IpBtRcCEjJ4NZEeJAuOCobfxuhyii+c2XuCiY
Ktn0Bz4lmNEjdDAiMMSfkTzDwFnjB7duR11MTpZ1iS7gcejFDrNADJIxo+mOrL78s8ELP8YstndJ
Fy/VDkw1+7kmMaZxgTn6m1q9FD8XV/YNMRbjt27xBUKVfIQlgmS9XQzrntSY9bfTqGd3ZQfwCCUk
gcCAGBJT0eVIUA2FH8Dika+1yu6twHUNCUCRnAeMSXSNDRChCAz0/dqs6j2osuyOtT3UdjhK/aBk
KENdSdul36eZHBFOl55ACalbjPD0LkYYQX3NUZaPI57ffu4Heg2AZzisdb1c14aGe1vPkPM2MSC6
IBiyey/CauGiltAYZsg/DSpZSKaDJ9Yj2BPoCzl7bROdrEn7W6EHDMprJB2CZXlwjsZlKYZWmKhs
4jAej6snJ9xzgFDBrhk+llUOb1tqwDeFEZgUdIVdswDjO/6EchPJNxNkbuihHb23qsLg4yL6GCLP
5t6S1SIe1UJ+X8QzeQ+ZHcccKy+GYrT2lu/ZKoA6jQG9VpgIEMPl/ArZTrxrjiwdpvVkjAvdoQGD
dR0yb17AAKdyRxBv2EE4SCifTpjaYui2F2Ue0oDG4romlt6pzAtAqcFJ89wFLrqpwcUvFUAwgA15
hlNyjYFq65UcKut8yqBx4AtcmB4ehD66uOmzt2Hu59yb6DIUmHoIw/vxtggo0LPDskMSQ7bHuLOG
5giCwpvOU4I26tQOg2u+hWoL7YvxCxQxls9ryirv0S16LELBbtByzFfNPI3f6kFeYCyorluDZvAH
jz2wUnlIZB9550r6aVemYes/xzAN7JvVgRxYp3XHwOHufQjqc2hDW8gzq+WlmTDueAgduhnRPaGj
mB64CeqyaRViNlIO12GOFgMpTwmrkiO2t/fUVYQdeq1XjUmfSFVAWKeAmYZos2B13ntTOFY/4w7X
cHR+gwy02YSmdJNFJ5D5/NQbdD6Odg/9CqxkizLjM0ZhCk/0edmCzlILZCLaws+G3h4WxKH8jFdU
mpYhKJitB5sFiEzbwtOcmlIonO3jhAiXEvLUQzbx+CXQUEpwYwygXYPsUCSyBbAQQpuAkDZvgyWq
CPDbvEW4ZVuYG+tGpGvG3ZW/Jb1xl0KxGrI3mD+XI/Lk2sduS4bjW0ac2yCOaMuNC7YEuQEuV6CH
SJWLkvXSDJk7tGD8inrLngN0FcBdhu8KBGLTms+QOoG4up4hHsu16e2q9M20pdqpLd9OfCbdbZl3
/DP9bsvBS7ZEPPz/cD7olpHXNUjLaz5z87YEvW7L0uuhuD4iDLBB74ekPb5l7rnWzblJq/e+QeBY
FSD5SmwZfSE1SOubev0NXN9y9LcsP270hIWxIE4PGX9GJ+3B1dztJr0ET3MQsncioCrOLUOUMCBa
yXMvC/2TSfpFHImM4qtuaOBYh563QfBVj1HBiOicAUkqNs/UvVFI/23gcy65RG86xZHEqkjW9OI+
owfnzxjCbEskpF/ZhJjiyJZXiLO3vqw0Gz66XiA8DJkX4hXCIbkPzKxzJPVkezlOwOLXWb0BsfC/
0S0RcYIEuujhmbx0WYiEYCAAR0lkdg8/d3czbkmK8GvDabWFKwJYMftqS1zUn+GLxm5BjMCeq2tk
NyOesdqSGttpC20UnwGOw5blGC2YSeMt33Hekh4JaFno/2oL4FshgyztWXYAOyDOsCxhLkQCCPSL
xnuZlD9+w4rrhrIxi7ryiX5ItjhJuwVLEi66MpvwpE2LZYDgSR+oPQx2dXQMQzgZ5zHCrLlFVZIt
tNJILcsEHhjoIT+TLTV0kOfuM++Sb9GXyRaC2ddmRnoegjExwFU7RQFTDix896j5s9lyNJMwsbmH
wRPoefzcRWBlsKcERkAkcM5bFue6pXJWOjpYwt8ZhB8QisUIVYymfGXI8iSNe3Wzo6AQkPOZpvr7
IBGyOhP/hFhysdMBUkErBuxXcOSX4n+hw4/zZ3xouCWJrlumaDsmmPW2nNEOgaNdNXXX8n+ydybN
cRvdtv0vbw4FukQzeBNUX2yKPSVNEJQoom8Tie7X3wXK/p5EyWL4G764EbZDtiWiCk3i5Dl7rz3D
IC26BUdqvqJJkRaAKZVGMV9GaHY3NRBTxYZ/qtaUUtQXyWyxJV2Ip66RzshvdBq6/rK4ZgLlTEyL
dtXZrQyQskFOLcPkCZXSnWY61doa4KvGC2m1wtz1jS7fjeqNlxAYq9cmzMk191OZGzp0GYit48Ju
xSs1n9c6PFcaVJ+qiFbZzLx1WJivjC3rTb9wYD16Qvt0YcNafX0QqCiD1DHuk4Ufi80P+MfClKWp
6O/MFM5srae7FhjusQJBay8sWmOh0mILWKmFU0sb2EbuqKpbOKb9KnkF2oYL25bZbr8RTtXRRoB8
C/+TJo3mfQ2B4hoLHVdvQAhYCzG3AJ3bgNCFRfS1WJi6yQxdt144u/VC3FWgd91iADJqPMtXKK9a
+LxGucAxa+jU0q6BBDUMNPqF6EvF4t4Y2hSt43xIt2ybxxPt3/AKicax5aJXOXa0WEdxIe2VWJjB
6UIPnuLRXLcLUdgCLYz63bkJxxj37ZAIFWCBrm6YDVSrFCyx2zt8OzjF9kIs1hrYxdKZ8fklu6XY
bIzyVLldtLJBHmNtfRFJtG/wrgWxpp/CQZ7mHD1L3MlVK5EB1MXnNvcREsnxbpDqqja6U6eVF1Rr
DJIcAIB5F46MhBWQ9R4J55TymDP/YHoorAShCsIlcV4uSGengJcfO21gTq6g/ZcV85XJPOXsdTfz
rzZ+/x9j/P5x42foOk70f973/Se17P8R/L7/kb+jG2xSazwYCQ5KbYMmCdLiv6MbvA82yngLubOJ
MgHJ8w/RDR90Rsuu7+m4FFBD0gj4e8enfzAhuvnI3Bx2izTW/s2O72fnBUkOwlkk+oapm4vE+G0L
IzVq05aQLvcgWG3Q3+k075Vvy7sfzslfXYMfIyN+7pR8Pwy7NcZ+dC088y0scDbQ8qGW0vZo+o07
zOX0iJXunYoBUNE7PZJFq/3TFpZ4AGBZ8ClYTlDGLiCBH8IpuBYYGXsr3E9G5Z90p+0vUHyjrpvZ
PdVOwR7tz1/OMn79eu4C2BM6KAwDaM0iL//hkGMmRWO4bbhPphYScthU3TmKP9aLCg2ToJs7+A86
hgNzqyvWZGZw8M9gkSMU3TUiAi/f9/YQqJFXeJ0m7d6vRsqayW/1L+WYLNog1miGCf5umNtkB3bd
pA6DCk8XubjOM3hCudZ290bnlEcoPgC/Q3Rg4dQll3ZEkbm2ojLeTQ093iSS7AQ7WVybWOW+oaCd
H+LMbh/cOrrQ1ZRsBjeHeoo6az/zKr4gA8TxVnFqqWtTquJltubqxFY+vTf1JA1KPcy3oolLuu8F
vOSqpMarQL82c2PuvF7HJACtZGPEyAXyzpJnrtFVl8yIcA/Sb33S80jb586i/2i1Yd9Qo0aBPfqh
Q7/PrL5KD2ajMxcjWsI5VoHeDAwpWs/e6tJsPyWZ5g/ZGpK4K5kyTUM0yE8+W8RJnsdlnW7dcqG4
Dq9EV/2V7qovoFfVuvWndIG/kpZh3vi0FEFJ69J/Tj3ICgEOTJixhTlRAjIDHrctlGWkm0iRv2Rx
7okVUsb8pL8SaJFfV+fugqWdFkCtt6BqszBpUZQsys5Xkq2NpuGEF/ImpqOwCsd0uokX9K1cILhQ
RPptNerd1usXRu4IguK5XcC5MQTdqU3rdYSL6yzygbsHxixi8jA4OZQS+UWzgHhh3GnXbIXnc/2V
0ytHI0MO0+vQe5M01AOtwhq3wH1D2CI4GgD+WlOSnetppJ4j6XRfslcy8BzNUIK1BRjMKZCAD5yv
TZevBjQUl2WuM+9282d9AQ47kIfDBUGcZdG9L2nYNwueWFtAxezPRyYVAzWxaesrSAzs7uruLH1l
HI8L7tjRvfQJk07Ib3Y/WwsUGQ3AhJQRUHI4gEx2YCeLV4qytwCV/Z6nZ2QQARjRRrsOd3lcAMyC
je0F3Jn5S7fgmbmy4kuN8PXE5AZnzoJxpnjSQMx7Nw3do42C9ayp1rqEu29uzAUErS1I6MF3htvy
FRNtAIyeIEeXQ/HovrKkE8Q/vR10CLKmr+UrcZrXM31s5zuKenrlUs9MbtfZK60aKTtbsOmVYu29
Eq3z73jrGF2cHoSv3GtKzwWCPTIBBIk9a1WzVlMv0zsbf3XU5QFdLK8f7typize+Id1oLdCIoJgL
ceAEotGdwO+8stwNPWaLj6NmQ7LA1mUijfEGqbOz1iZvK1OZNDa++Q5bczbM0U2fiYV5USd9dOk0
KAaDqmjL4SpCWuNZQe00Mj7zaWigxsXRLD6ZNYJLrD9lqMWboYWG+JDimxVbpCXCfXZHVCXovIEy
HLOJvUd7mxWYQ5j0+DL7pIk6u/X7Itm1xOMsB3PFvte7/MENJ20xkprhFAzKsdgH9TSuhrkfVCA0
NnKiW9pxZticG+Mo9mahLQkjGfEn62L2jTszriJKw2b5z27ohLcUT8NX2o9ITkpQ6ltEdtahyume
BcRyTLhUcvtQS1JemL745HmouVwVTcgoH5UQwQ+2jRzQpQ26NRxZrV9zTkTtE1MgdW/ZttDG0sLQ
/4w0s1g11G+3s4RGA/JZU0w7+6Ggs2TX32xGCOd8ELJeMjy7CIj8Yl5jy8/jTQvF6YCs2j/lInGe
8mJpIVponbahdItrbchcJNlY/ssVqCv+n1iyT5C75g+W3o1XeZY6sGlmEj8ikkLqQFJGsP2viGzh
uc3X/1sF/nOw8Q8lnaFb5g9VwS/t//9Epf7yZ/6uA/UP/Ai6+LzmX1v41Ah/14HuB978DoF5ALXw
J7qUF393/g3qQMOnVccHgOxjUb/9VQea9gf6/QAr6dS7bJR98W/qwGVU9VPR5MCMJrYPv7fvWBiB
f65gomHUZ6+uFLsyFXWrPPNp3GJy8c9tBZwhQI1ZEjkC1WTtx2gIfjhX75eHQgdyB6ya88NoFgjt
m0EaYrgZb9PY7QZl9uh+CgeKhpmvJ5xj+//iUL6HERTWH6fuzaFai7afUYhuZxvUUblpQOqQMQkk
ntH8F9+KU+lbDrW984v5dTbYU0623eEOG9m2W3OzbjscFt3ovodl/dnVLF5PIGQwskosbgrAcz9f
vrGHhpULTqCfhD7YUvMaxZXzMhKgFpVhunIrCx8raxtbfFpHfz6l3IM/3jt/HXyZWnEX07peCvIf
ql9SoFB/1l3HxNN2lpdVvClRcP07EypHESb3Jd1qDEfMW98cRfJCkn0TKpwnNmMV2ywRg4mxcZd4
iQJr5p+/1M+T1uWMCvrMHtuixdrqvJ20iqY3rdjo1A7GAdalrP2Gf/vFi+hrYKE+o3VWv7ON+PU0
Ymo3fVMsXGhDf+uyDeMsHcinUrtUF4Li3s+5WH61+fP3erM7ev1epo2j1HOJDcRC/PPFslWI1afJ
1M4iRyywNO0c5NdpMkz8bnoh3vlOvzuLPx7tzUVjO4zZCSIfuwAKg5AyIuqLDm7OgmL3/S5os+zL
n7/gG+7i9yu34KUXXz0297dL2RRjXERg2O2M2LFPdmXnDxHmqQOKVG+PwTJbq+bG7SePYRJZZA7A
wiMi3b2K2grnkN8jJDeHoB3c+us4Wtphgu8emGHX3C5eSBTIEZ31Zn5nYTJ+c/2Z6LN5BIsNFvft
HefJyDEr1Bq7BOwo4UDLu58MNUF6lIaYOpE412pwMmuatfXGzEf7s46Q7gq9X33pdjNw/DryT+gG
oneeBfHbj7bsbHnCBX8v//+HJzz1AdLO6EZ3SFdQb8VinbRo3bAXdBtoYfIeTBAmjcHB71PlMwlz
ZdqeyxBBxLoYO3q5SLozWy7JcqUeWEYdrsPSA1FtRtNZpMz20nRm7TBnpKg1fQenx11Ye5iyHtSQ
0L3GBrDyLXqhra25W8YqCT3e1tsoxjddRlsVmaVadaHwwRXCSLWzezV48jKzJyuYrDnbMplGqKd1
p8p3532TuJgcbbROY5iH5zri2UeNgeMuLTNtobC8ZJN106FjQbMXZXtA+N2Jn1xu/3y3/vqAAN6g
MOCpx4LuvqUaolUWSgzLRZfxpZapGJKYfjCS8U7NYb1RClfrf3FEsUgMUA0s683P19LH44pwP+t2
bRgiX7Q3uRF99Uv7vLUIUkNn9PHPx3vTG2HB8ZY+FjNNkicofd4oCiS5egCzVUfSGEYUkzbHIUKH
ufHM9j0u6a+3qYdGwjHBIvn6IpX4+atFirjKoa94C6KbOqu0xjhUg3LfOYG/PQr5F5QpRBdwDn8+
CvgM5s4ge0gPa/UW14Kv7cF/eVd/Pm/Gz0yCZR3j23h0DRF8IAEVb46TJdpsOLUvdyOW+3VF6trW
GQtS7yS4RZvtASUFN77uWtGx9R5bM9pVdpa8tywt7bIfKsPXj0EJg/oEUolhvCXzNk2Fq653sXWP
ubsZGj/fhkPabe2hS7yVBRv/YJR4i1q9+vbaiievY9hFQu8v4Iyzk8ug5fz51Ji//Uyua9FZpf8p
3lYcESlcCDUtuUMCWR70Vmx8XWGpKbvmMpS1WsW4/z7lgkcZds90UouejJwDkB5eidakzL8Bn+ov
Mw/hyDx8Vil6KQaB9e0EuC+ouwRxBtS0YzlhEtS794qL33+B1y4lJT3P/5uGIXZav5jYmu/seLqJ
6FZs1WBH9zGrGCYqN12H9IRWhet0vLHa4ghX/slL3DsYRP5B1WG4Qv3db2K98q+r2a3uPBp5swgh
6BLEtR3qaFoPTLx4V3Q5qEIEw3++BG/JLt9vix++wZu7c+jQ80fVJHeTlkbHcPZLpKdjSQSYvu6S
lkVe4fpKU/1A5Ga/kjWq8T9/BOu3dwEdcjj40GV+CQjwJtaSSSi5uKo6/CJ05L5QVl25tmRm5evP
Vd6Pjy649q9ygaj10Qp3drzGzo1yP5JbU2dfjx7fXWyuA5ogU9WrmAPuRoGA204j49tUGgZLpXtL
mNNGgOBdO5r/iAkC+20vSCUWRr7MwZ/cXr91Jg6EA1Ct6sGX4p1z/mvphgqfFjNEFIF4bNmQ/vgW
FpBCMH6wIDRp/liGWD3TfK3NSH5QiVjv1Im/WbYdamB2njCOqRXf7CgkdIWyZdHZ1VH54hPJwVu7
T+nKzv47R1p+0psFhiNBJPJtm4Tot4U9TW2FWF1wJ7XRHW6z6BEEL5GpxcRuAlo3PkHd0bwjfPL3
Ove/efs6Os1r8Eu8mCi8fz6jXZQ0eOVAVih3+hR23tXoNgvc9iV3uy9seZ31n2/Z19rzl+8qyJsx
0Lki9ntzCXH+yDFJuGXZhpc3yqLumUKC4Ep0GLCvv+khQVpJTr7jVFPc2F6y6mXUrok1fOfp+e3N
JBybNwtJNDClf/7qiSLfGVeu3A1e1a312nUCO2bISLZttBJx+vLnb/6bl6aDopDLbLD3ZpP/8+Ec
SCNRQTDBbpracRcR3rCa4XG+s0f87fk16GRwJ3F6be9NBZBKI6qAZsgde2R4of2IF6hENuyEnnYY
JDbbqMefA9023wwh6jO6AfkGaeDZjH/hnef11025x1iPapkZnuuJt8/rMNFjhtDEh+kBfMQRwjHZ
zpjHSduNCtx3tSzKXex2JlFXSn/nsXo7lFpWaNZFh5NN3e7Zb+81mtSY40q93YGAjr/UbstQAWdP
d5KJIYoAVDQIBay8NEy1yWfa1DtNLtZ6WgNPKRo3zlYDNN6LPrbwKppdp4zvaro/3xm/WWjg5YKc
49GnznmLXoo1L5lE6TQ7ZwzbrbLnfkPjlYYsPI53TslvDoWg1HYJn6YNx9n5+SZMUkPWTes2u24O
ixeCrlA+lnGBdMbR5fO//lrUoDD1nKWl9suqVpf13NWe3eyIBG+vIUg422pywzN4wk9/PtJvFjGO
RFuEEhFF+tt9ozmHUVopjpRYekTMY1nfFhEIH95uc4D13Q7sCj7Knw/621PJ/pqxNuELv5DkokgH
hREL8lOxFK0KJjTMjgv0FLop3zkUanquy5tVk0pD933m4EQpvK24PSycKpoNbhG71cnhmCaoL0ls
D+hsGC/kK6eV5tqhJs+xo/SDtmXnqMbNDFypuEZvwsOVWPQYD6Gc8gezRqu8RiLhwWTJkawGXdjE
T0TDaRcZIza5jeJ8GSbAhMZzyVeyVq5ToW72ezEYWyis5L+8TiWY97rzBkYgYpQoi407nMhEP+Y2
I6otqO7R2VgYQc2PPqbq4psDWMuMApzXTnzGvNIKF+dOG9/LvDKmQ47bDihJYhRAJ/XaOBbzOGo7
qbJeXoqiVN6FjXczvHakkZdb/l0btsUAXWRkpuEj4Sqz3o4uPLcU7hqdJIG1SiAk7IEqhMe21Ko9
wQFlGExRa2KHjpOHAr8czkZlV+kBKWNUrzwF8XY7ZckUbQroPO152rOdhK7g10O+k3LwGbb2Yhox
gU2hflZoMtTpOxS1ua4LsRRXRIibTy7okYlhTDcSygnW9rYWiebuQFal09WAJusWhkLbbYBg+O4N
GQIeHv6pj9SBInbcNt7oJ1sb1xJYHjKs5xV0HX9XoverNjlSNmyRmumTviSFd4+SFN1fXlRL4HLc
G4hsahTGnrqmz7tVvagfcbznH3PUoDcdQOggLNJxry1JqFbjn1Q+kVQokSy75Q28oaCHB7/JZgby
pp0NwP2yYhup/mj107Aya/mUEtAcCGWGa5WO1ha5+LNtaQPKK8Khpd26O0cO+sa3E2dn+zMKyAER
JykC0RkKpvGL2zUD8mWCyUu3f5obh1mYNcILGRH4JfmDrmPEBTZ7Jfyi3cB/Sa4Q488rpSO19Io8
vrAGrge7BYZzSfgwzpbYCc24TpK4xhg/hofQt7PVmGaKokK6ZBbbYi2lO19jBzo0HSI6lLoYZ+Zs
0XQTYmy3x2xEFjXrGTyZDkRyiqseFWcGTs5CosuVvQo9+6bQ4nFjDF68ned2Xk1ap9ahCbFipnS9
gedRfy49qZ+XiNFR4TbOmsl2++JoiJW0rq/XHg1r1IoVSbM5VmAXMcMB6bB5gEmNVnvsj6YxbrG3
GNtMTB8LXTUfyyTcu8K+TdT0UaCu3ww6fsRWhR+L1+DSCN3koVduue2XXFPYjXeZT9KpXDJPUW95
Gz0lBxUqNWLaJRsVskB9A+O8v2qiFvOhGnkvEqaKf98N8iVfdSJoVS6Jq96SvQoLt9iXhde/2BKb
IviwJaU1+57Zqv6KcKXSXBJdqyXdNXsNejW5eR4L5Dfj2m2WUFhzyYdl6D58qpfMWGI2liB2cmS9
zMAaRkaKtmTMOgZps/yi2ow8EJvwu6TB+y5wYAK8yB0mM7QRP8yLEAIp+ZZZPtoIzeQz79xFPDG6
c1bvrSxHDl14iwt+qgwXEZvmdGmQuR4ORnS7QjvSntVJca8aQmZbzlTQZWW+nr2iv3s1Uph5at6F
RZklh4F0go3wk+bSGBDDVkk/YKxDOH2ME6nDfgupJ+nv1ht31vOzmpfs1w7tq7PJJ6zH6SAS63wk
dOrW7rPwxae5jwamRJxDvHGvr+fJG++ZMxUvbd06pMkU0vgMZRE5BUCFEzP9evFkDmtJOMCuo2K5
8yY7/dRLfs6k5eMGX2NznJc0oGQs7QOKKvlIF44xSCrjeYtUlzshtvzmI7EPzVfAUNk2G7Xmo9tg
Hwbv1JExhSR3m+CefhRVg+vUrYZh7YQC24GaJQ9Hbmpilel2to4cRxAtbuIbaUQGfGg0N+xK/Xab
sW8q9gAp+P0dBvSHJhyieeMhkCWqJBrCBGALfvdVwWjwUMO/W+5BbThGhJjc6kWcB5XbKnOLlrTW
Hkrf5iu6debHZ5E581GdrH/ozVENFyQ4RKfEa7w1MYnzRUXK97kd2/xURvxg+RLntu9MMQdUIs3R
qeP4lA4S5weDyQ2NM3GKWh5V4H/FvJ3VmG3JSMFaiS0tOuV53RM8IGJx4iFqeKi4ujThm2NW+LBz
47j+0vZRi+EeQ4dMON9Jmk1QAcpp54Hi3yP7mDDtms11Ldol2JUd5qp05hq1RIOSkjOb7MVY8GM1
NV4ZmC+PtZH653Mv6y/dVLcfezSbm9l1m6+VEbVNMJO4BkYGgs0RdMq0U34nn/1BipM9NxoBfpUf
ncZkIbsNDvjyZyJRbYb3tTlY4PCsARzXucFruV4DF4pWGvBDsqXKOEUOrVQoMQPoxl1tTAh3RBXe
106MVEKo6rMTOdm6w6QOngYjv4EYlSJSKMvcRIQ1IMzSw3Wkqf6sLfjyOK/Ge+ICWRejMNlbNX+6
1rXopHwizoPYI8sDJZXHxMJq8gPZa9ij8HRk6TrJhvAYFx2/gfgDL4iiISdrfa4rrAY857SxSvk4
TTSt8TjKZzeyxSoMp/xgtN1ylytggsxcTHELKa9/sKsOTflQ8SFzga3I69r6yUpj51bDMwMJshzi
E+j40kBqW7Yf82YerzxHqgcdSc1NslxuNOHeucBIdAMakQNl2rT1XReBMUVGfLKBW915KQ4wneS5
F31Gnq+NtoCg1HrhjVmk9qHR4/LcsQZ+YjVnmGL08Z6gTvk8Dz2eEmRuMt5ooP1eXJQkwAxUHFYB
/RaJVcXRkBU5WoVAC21VoRGc7oQ3dsyWK6iVbKZD0fcQqmLFnTRrTcvS69jcaaxZ8QnVRGXAx5yr
Kw1+DUSQKeda62TfAH2zKq9cQbd8qTyNPVOvF5j5i6F50arUeLCjelj3gzS+OX2qFDL8sblmtZhf
KjOtCUIxSyQ/bSrUN2JNZsE1Q9it1TWnxeFNLnf6kBltsIgY72Yz1278Tmc1cx2kTLXXXBOAQ+O/
MevLrp/qT/BRmmuj86ITgGJsDL7y1on0rAPrmA+PhUDLAxSu7rFBUq9fI7qWrPFVVohDNVWcPM9y
L9gTh9tahe1ifDNd+qadhTEgtLzPs/S6y7Coo10PnHVvw347NLw2z63WzhDfuFFy5dgYvOrSlvdA
YqA4zfFLF1X8J1nX9Trsa+uL8CNMx3U+r0DsIbS3IHXhpXJ2BucrYKJpr7Ou5TnsYGjdkCuDMS9n
1wAqIXww88he5Vp1CwbiondZEkddT9jLQIAalJ/CIPeOWKZJxSnqlsNmzkkfCuMydhETOdbMeF1P
tIvRgd9TTiK8dUKzWox7KmLRLebAKBk2Nig4D5Aoj/00AVzi2bzQo6E9LyO3PEZxCeiUnI4tqqYh
oIX6BP+zORALNd5kVW89A884NolusKR5/MOSzaZ0jHo1dvbZOKb2I/U2NnqiMr6QQcOcqepAaGrm
oQkrl2lZTEHap9X06JGieKOX8bAl+GPvVHmz9gctiYKkqfYwKZ7o/xWfgHXNaJkqThI6zYiFnh3O
ysW2Fi8wHnnINB28WYjCPCvseiuVIpQhVKAycrO45hcuTflQu1ON5rDU+dGNgtWMfyp0r5SO/JzG
9AT/I7Sf/MR3HhzZ5fskcR/GVC92tEtj6kBKOdz/E0rWZIgvEsK+F+vPIbRm40ush8MWsJO+I2kK
FVKCfG/oeRjJYeqg1NAqjKbJOaO4sB9TW0AQGKstjxMLcJWyO42cxt9hlvZfoC+Zj2NtEzJd+DOq
hcK+A6CTrkZq2K1g7eKryfzBEK57PZFstxW9HAkvoi4MYLySvjKO9beZUZO5qiNUr03KbZCUhJ6A
FSiBcNb1FAf4iLC11CAhGCAE/gz9QLkOBT0i2ad0GrNjNJT7LgPnGwhbO1fzaBGi5D11iVZseRRx
tc8phRqUqA0hWJcYkcL7PKsoM+x+m7EEpkHtdcmNp7fzGgyWdyanZEGxxJtYYE2B9SZORS2gzseD
bzC0yOfDNFWLSlnjtVN4WsYDh4y3jkYwdqkVVyQWzUSekePBthSSMo8RM7T+AsRC+rEwbWcnDBrw
tNZg0zYz2bTQ67XxygfvdD7RzGZX5/agtxDvZUd/SPQbgZiyBUK7D/tu1Xsyu8i5ymeyHECo2FXO
cHToQNfK7py+LwFiMt2TReV/9JmZss95aqtSrYpYzMDzYailbhl7Qd93xsdxsttDZbpfjNn5FrZV
85mKNf+cg7lg0ZLaPTE72hZPVLTpXFVck6LnYSBpDYbefjeTkwaEg3JoxKlDkvIR6uxgr3tXl+7e
zQyDd4ztVCcNmGEUlBNWUdo3qAVNL0VxrUgnmblHRUpeSVpem41XXDsJfWTwXiygBEh1z7k0EVZj
P3wG3gGoytT4gQ0qgKNo0+p2sk1v+NhS8XDdiHbaFrEDWqzXHOuQ1x5vFJ/oEt6W9M7m3IBXHNGQ
PFQ4w+6oj9mZZkVsH6NslM9FVnXPUkmaCHJCPJ3hgcUTOnfhZ12mBkriljd9ZU/jlWzG8LOZgRZb
EcmJGbWeQ/mMahKNvDmT87aZM1He5s3IwiDjcTHmRuRgbm1/oKOhxpjbIyZmZQyqMq9uY2SpUHph
yn3GXc6f8esxb8l/8iEN2aXObVRa8MLWveRTblK86YR1odJyA9skNCdIE7uUZ8ksOvaNetkb6KOx
x0Rbild+8qx5Y3WwSeHx1rFN2MYOUgQlQMeENETMXvjnaazjIXbagqI1Dx2ukkbqhgM3W4Wf+7bH
bhkp4CJBGAl0jUpxVNVYE9xJPBCfv59M0WsRMBvGk8kKiSXKNNfA1xewn6h2FmlhKzDg2MboBXHq
8eOXtwL9WLnLk5R2D8qChA0mHNx9bdAFOmEhG40tiGJxNsFduRUDigouIfNWVOLNotN0Bf2Qttaz
9EyiYuh3BaL0+MLvu/6ld+iNBsoUdXzhaAbUl6k3d6Uqy8fC8ImScf0Gb2Xt6XdDXMuJ3EvbCE+2
4kvvzV7nM1KV86mTMuTiOdNYasz/yNpYcU14dun9x9OavgxnsYdjgdetNOVzwu6FnJCBiniSvfyW
pDLNd75qGwYYfpGkOz1L4AnmOs9PMHA5531J/w9/K67igPuQik7Edp0ecEXQRAGJmqcsLgnQHZ4p
Nty8hHl/rQq1EK1KeGFkQc9E+p3iHs5as5SQuVuaYIrQBt4bQIYxyFb6kZl0ux8KZV0XkTeeo2VK
HiBJDveDafff2+r/60S6m+pv//f//KMTyaQ6YV70z1akiwTUPH/VdfIjuuKvP/e3DtX7YJCpYOM7
QvxloOb5jw7VNz6gOuIpWqAUfwtQ+eVfglNL/2DQgEXFAUOemZnw/o3gFI7Lz11drEeL4hU5kmNZ
S5Y83+3HcWbiQl/MKOUOBS73C0Q281YzJWvpXNTeWnSxvu8aASPJJC0WN0aDCZoNnVmek9s43c+h
YqsGupOGKmpntoG+MVXwFkJzvGoT9uQuNMdPc50BOgOmliiSLhN3UoChanNjGd18gbRH3/MpebdO
MYHtlz1Rnd/cdOlGUE6DMKdDIIMUbefNQsGhrA/HHeoy3gAun7e2sGC7vR0eK7H4dZxyLM/5mOxz
QoJ3nxjyzVtPp19aKs06TDT7jMCJba2s9/l3fbwRzko7eq/C+UlDH/sM1jhytoNP9+ZB70mq3BQq
GlHdZ7EmPsW6PyGj8wdApvSGrAyd/kCW8XDVmC4CfjfyhgjzMjvZbZVNRnQzRLqz1fOsaOwgwanv
bU3JQGqtxcwvDoa9/E682j7GgZZ8rp2z+AngKmEtwLePzQDCD5YDmn2z5aF8c4wooSZ0QoYebL2j
L8U8RafenapNpS8+R+lOzUK1a7yPNBE6DTUoiKShbNydQqze8W8EyvXtV5E2/aXrMYCliUIeXQ6S
BBaFWa2HMOx5/177HpQfvMb6hSG9fAfgsm4Bj6363GnYVw/bxm7qqybOTG6Y2iWJSQEVZZwVXves
q/dZLTLYUnDkcTTFK1BV8HPh7H3TyjG98STGFUImmzXxAMQm0O8/dIQMfkrFgr6O42qduG15oNPU
He0w35uGkd/EeZpd9zDLSoh2kbsit3qnGYNzBEV7GP3pzi1bXOKa78svomKHXGSxux4tK4EF7BQb
feiKM1fPJeQD8FPxnOT3VU+Tq+FdAuah8r86EQVo0IZtekXN0QDmNQRxp/WkXwLOoOPQpYZ2LGNn
aY3py65P1hCmGhKXAbvfpVptfnKcqI6oa7OvCSLJB8fjobLpemzRu9kHWqU9sMKxOLTW8C0Mpfc0
g5fd+HWF57mPo+4JTugmnfGiGfFgB1k9nNESF+ydYQwwq7YKQmVD4rwiOztUvuFcsMsxPuFi8SDa
lfBxTUC5zH3zQ2lP/ooJg7yD+RSdrEFU+wwW59lAl/oyJzBvX0S1uK7J+LxUfZ1+bOjAfOKK5oif
lHWmqjnf836l1THb+VfqeyfEHxy5x6S15iucPf150VFFFkkNlCWsPfdmSjv8t0gnWVasMbnwpta6
pmJz4E7zSOzzsQ01SvUkOZZOZJ2Up+R5D8v4cZQ6SE/CG3XYxH1y0cVZc6cyNdwmZFserSzCHDUm
/ieKtvSh7Z3urBOVrxEi5KZHNJmzuTWKuLgSADsO9TwODBwZzcHm9LZoDMWL6Ntmx0xlehxTQLqR
rx3KrC4OnQgvcjjxa3oduF989hhGGR1Mvz6bhE5Ki48pJ7PVMxYzM7Boz+519j1BKepqbcAi3LUJ
2Q5mrKNrIlL0S02Oxhl2ObDsNpwwp7SH67QSzWVMEsQei6J1TQTq9FFVyfxVhEZ/zQkJT9DZ1ePs
TsYKiQ3RLxJFZlWM6X7I7XRX26kDLlBV2T1Jn/mOy87Tog0NHaCsfrZoLO/oGkMtHEMd2pwz2kFT
tN2Va/QlqXTF5KxSs48DTwrzZV7gzig8QvrpOp0D36TfRlLyRRwWV9Df/EuzMqOPJqEvDBf8huzG
SesDsGf6BQ4s/cLvMv9Sqwrzehp7kKyGnPxz0ogpjfLxlDf4GAODB/WoVGSvZ3txNoRDNx5IvomO
bETLdeQx3uJklBeq6RB8Wiw1ZV6eaY5Ij2ZjGyh7SBtd4S0PV7Jxpq9xOoBcGDT8+YGSabqXQCW+
QFDcjDpbLN4l/gYbqPk5VX1yyKVgUGMnyZ3RpvImcgGImB0gTE01M1DbKWvu5f+wd2a7dSNZFv2V
/gEaZHAMoNEPdx41WZKtfCHkITnPM7++V1w5q2Q505nVDXQVGiWgDGTZugMZJE/ss8/aeSevRtud
z6id2jPiHklkhjHcpVEBNoSrxz3lwzB9mZChJsjNlb3LYQcdtCDrt/jF+qu+rc2DSEW+8aKqehxA
L96M9uSvJqufMXyP4S1PtvLJgcfxyWtz91em/5gvc9omQK0PvpBPEa+taJaEw5aIv153hKVur9Dm
WhBKapZNEsO99wy86shlaf9cZp6RIoIRYLGk0I4PaWhVjwCR2nXhlsw22VnkL20nTn7NibpFxe6r
D14AvXkNmDf7ZAaBt83Z+Jw7shyPvZfToIE/tA+lt5NdItiJCp5vVJxtetVauryOgRGdmVRs19D+
igMwlPbstxoEdiuxr4YU+Uvr8+4D3S5Q8qXsVTsOXCognqG7LYMG6Kwmp6+62aXdQpLhly8kx/iY
Dq12H4a281RFBbeehIGGRdGwK1c37dIh+MP31/jFi2twVeZVpPs5t6WeYTIvnWg5+jbwDTgnak0M
kbkUkkSLzAiL5Vi43nPCVnND6OSzBXD+rAH4eO8FZHSgfJqnAe2L2+AkbmDa6wTO5Wd1Ag9VaiI2
tQiNE/lFMq7EuYM3sw9EAaIyzIubIhDmg+u1PWOTpNzg2LTxphJoSJIdPluHh2OaAAgFSFfup1lv
bqHWWZ/bsCYRwWhLZtGGXr5nx1yqFigzyiEKvu3HobXMtNK6SfwKsUT0o7xNg9zdDiEP2UEHzuXX
A6c9s/RzpRvn1nLGg2yFx/SOVn0Nu4idAhYSucM8z94d9XvZpA0BGP7UAANLyxumBKtdHAqxG4HY
LWc6xMthmOVM5GjtfqAWEPcj/CQA8thcfvUyrXvKCs/e+En5kdY2KbqxvDVF3QDzKnRsgNQpzY72
F0pXDJ3xMJS1xhSsaKKly+CIz0O7mj9HZQ1dg7bpcBAoZnbB421KvIClaTVALBP7xqc23RgRD+uO
Kdd4M9A8g8tP8AWqFDfhKzPoqlVT1Y+YbLLrHtWaPPpZt7Y872hBWl2ySlt0cQ1a7E4UqXeN/2Xk
qeBGTxRoTrMEZEsBMvm7roz9ZRAmUixcAyFkD1rZWCrMz81QlH2I7X2M7YWrF5SvPePbiZYMd9AV
wcEyiL139Cm/RrUauE5Mp2ZxSKiE6LRry0rEFmLIjCtAUExD/h/huQp9eN8zd/2gJ0X6wGbO2xCg
OcPH8KvqukxaeZwTh2olsP297pZdtgj0mDGEpOAJtvAA7UewcObVGJjxIW4lfN+oNyIY6oEsdlkl
guarmcVuQ4M+IQXUgxQP/sXv6Y6NrVcf7DSsbh2tMRkvr6crWdXGCvB9sGyDijZiPszrgML/4+x4
x9hy7gMnGladINsksg2+pXXIEtf4JXItsSBLFueH76BpupnzEZi72E8avYF+CM1V1WnwRcz5uQ6n
T5Gr3XoljXjG2JxVOuMpbBB1l2yOh61ualjg2YcDNBPHKDWydRoHD5wWE+aXR85HQzqImVLcwCm7
Bv1rnhvbesJGD5KDISxMIKD8iTipl2WWcmAyUpPTbIL4ZJqMvABUQ2iuTOXd2MBxnA5e1F+H6E2P
JlkJyRJBhZA5GmMbbDBiOWtET/gJuiqpHC0qEc041GPom7H5NGli3DK8j1YmvS2xK+716ODaKp08
Oecsv2etcdcgKv37rG2cXQk6l5iORj+HWRqt+mCwMGbUPOZAue2j0vU2U4P+VjY+nCgLQzUU/eAK
SZUnOxl81zSL0lXspetobjP2CWXdLglU+zPDzxtDqGJS0IilD2cp4xr7w+83huD6gPqSF7GH28S2
ThtdvCuzx13a7hI6xnpefS6ppXIe2XryJxbNN8amy5tjR1UsDBvXu3zz5nOU1840l9HeGIv680wG
56mM0vDao4d/92p3fvNiYHoNxXjjiVRvZTIYaDLfqTPy89YTGVVRTKJHxluVosrXXCNE+Ob0x7/+
/H3euiIvbwTSEcQiA5bGD+muSUHPoE7cQDnHp03o1YrzRCM1zaP2BtxYIk+9DPWIk549l27Ajprp
8PAaiVxtrv2QT/fzj/TjKSbUkHFTHH8ee9q3jq5Ob72wZZexh4w/n/WsBtAd0wKBcQZWcaUHYf15
7HrOs1H7h8t7/1s/+jP9iOXMnMEf60dXBQjE/1ii3KdRjgnx76PMzBmrX/0NYWq/w03qwAh11AQR
zai/SUie9c4UinKDzVLZb01O/G9KkvNOjbNwWcG0YdDR4bd+U5bMd/xTsPQQW2wdj5v5jyhLrv7D
NWxYkFJBmToMFesg2r+/gbjJyHYjpWHBgwYl1JBqAw6rD7+V6AkuW2NAAkri6SC697iWAmufi1x6
FLBEWSzF4MTjBiZkRp6AXQTVTsOeBwUbcHKmkwxmoupHtneaFJuOe6RxhXZr7VtYlIJqlTyrtKQd
0EcGNvYhToH1XXqdgAq8k6SL/ZQ3HuA4MB31uofKgFqbG97JCIX1jHhgXGWSEJllgffNWUC09Mqt
QH6u1+S9ql8xffYwSRxNN6JqGZFjboe8Q+wEWBkbb7wLRls+QuQb74jyNPd+kqEkmyX+metA5EmB
XEUq4sGRbgNii1Z9mmf0Uoww1+BsBWmkmrhw99MRISzpJF+jlFZNNS2CesdognGPxmg/u2Icb4pC
63YmLuGHeaA1koMThB2u04lycO1cBaLi+3NX8R8JW+KlK7B9KiGEVtC2lHPzJa4j1YmwKPWiJi2f
TL9SiBGz5p9ZzD4dQejYz1PA7y26gA9gGwOfdkh5N90MBLzZkKdmZ5JHT1t95FtbCe/pJSZDQPQy
4cymNrDajpr1yrGi7IgtLbwyEy0+UcmQG0kSyxlqbc+wikz2eeTyO66mjieu5BggPqEBzop1zf/z
ckJTHf71KmDc+lF06gz3E04DTmnTfHTou4+ngZutsRoTERMgxDxFdKthBKEImGJehaKOPz3iXOYl
A7IclyHW+IzhqKFGDoSN2EtXo/m+rdqMxIqSjpL+oXYay9wAe9EKapv519DvOBJ6n8vHKR3u2rmx
NwwTOHTTfSyBs2jiW/RJabGnInG+NDJxn5NT9qT0RlYtrVhcTwwFb1AjeaXZF/zphj6fLVSLqMW0
dhOCaaSD0vasBiptzqw0W7J4L5RbeEuddU5d7Iw0XhsWnyZoRvm94NJzh7L9wpMJwi21Of16NKph
5cqRE1zQIBELQPeNo7IcqIVw6icgI2WakibPEmWYnMvyVJTMFe7cGCivgo6ay2kw+dxg46KZ1AJ/
vMP4jKkVTgsrxje65ss4Wrwl2Rmcu16tk0nSsOvUKcLIZ+4zm22wZ6imXEuO4hZakFxTnEXbqe/l
mj50+VRTkz9eljCuVY4vrPxjoS72WC1S3+nHu8HsOCSDCKabER3mJptFcbQwDyUbBnwlYpzy1bdF
aZrLMvVYMB0l/DHFvsIKUJdEl+LMojvJwZvYL23RXs19ZETV0+zW9a6yyyyELuMY99ZQ+I9EPvWI
VjQuYdVXzC+ktcvF6RSTXM/CA2gQ2kPPOFPG19Eh6UbNyAmtoOZzPehECJHhyUXeJD3Hh8gSWJsE
p20nfeYOgnPR3LthIU9DkWK7qghCxz4x8QoFRixSQNE7iHF0yee6QbsNXKLnAKGuW7pqK7Ir3Z1j
1zpiMy0quxoZPyO2pmbPkfB9zbEOhs1MExSKDRcFAmGd8YFQlce7TBRDeDc1Y3kO4k6uL61ac+Ja
JpfL2ntM5cp1ZqS8zsWhkiRAKOKWW4au+8Y9sTUdRzCzxruShR6RUJNUT4nuVzuAOcHWb0Nx72L3
uiJqa/A3XhjX8/sGyJq1G4nG2pszXxheECtKk7RgV1j7wBLr81weyJRFiCOmNw0PmY9RLdYxnHSW
SKBfDpylNMJC0ZC/gk3Xn1hTOGRZ4JMzc1prsomfdZI7MLUwS3ZfdROEbBvVbZXQFgUwheDHRrNp
5brIWaUDggWpc05lXEXoqvdZZvB5ML5gKu2lWjmuQfgfTCnMeksR0CIOSAEEcWizupWriMlY+Viz
TYqPVtnVu85wsc1f1rwlLH5Jb/nOS8Fe31T2B0RXAkcebZvtKdBiddtjXJ/snJ4OzYhiQWzDoibZ
h3xZU61HOTUec4qefERe5US+3NKYviHouXQHlpLte3W3h6NVwZ1ARCTYxdCMG8vh6kqhixD5MnB4
CfvaXK64rPesxyFvR2Tuyq7DzeXOWhSh4SA3eNWjEZl5/jgEwZR8sAeT+0RqqbuU0Q9YG8PWfgZU
rfJhquzWCEnLQ2P6koekwNUlaT4LD4GChzPtFGQRtn1XQMi5kUHV5Ar2Cq8EmhPSAQivxRROJOxC
GR5WRtBRQmC2yPGLARCQx4wWM1qI648QyJpIprfk936NCYd1PaiNWvDIo7Te5a2dcYpynasm6Ubu
tVyTpB9yi8HDNhDIRM+6dr4UefZYBEZ9kP7YkQrHUOhIHWLW9yBTkNXVg6hx8vQeN3555Bnj3Ri5
q/tcu72JmGxGuJqM9gorD+aNLiUb0wvCh8itbISz3P+lajGiiqI6Nbokl6d1yVJEk4c1lxkZsDWy
yvZN2JVHXAEYEW70ED4Izt0POXjasmyqjea4cKqJL4sz984XjLN+mJy0JHzNLegC7Q2jyLir4kJX
KMPVbOodcwB6ma0Y1YZb5DatHdBrsOJlWYhsBwkc+nZklR4JL4m5SXLRy4VLt03vxuFgE0IH2sod
YAkL8u+mzeTQe99JliXjW01njxz+UB6Bkc7X3ti6B8YCeMxFY7WLRq1sF9lgPFhGj8TGTvoah7V3
IBOP1WuQtuiEHrGNXlxCqC5HgKiJ25EW0utnBqkxVDWaPT6njEM8TG72YMVulZ4It7Buq4ToGrrx
5BFjcZVg2sz+12aq5afQQ0RlLEIsZhbZurLdaOXVU71hNlbu9L7qV9PYEhHjlWO4tKwY94DZxGeP
sZHpzPFyvsTwu7DcDj7P8Uhfk3T4QDp3uUloQG1df/ilhwdqR7H7CXVkugttsMpGWokN4UvkcbV2
fduwa6L8ySGVjtn4Oe7EvUY2LYJY05w9kjtvadTZywLLDaNImrX1Ze+eShmRy1U195XstHhRO1RG
6yarCki8PrcocKJLGxsD2V20OeH+GgfR1Bpd0wIHmuysU2EiV3LQ8nWfVPb70SHIZqwqb40/BtY8
d6wFKyS5sap45VJ1anNiXPMQmCj5+nwTeJqzT2tzug2Y3TBzM98Jram3nnpCmBOWzTGQ3Y5WMUoN
iPinxqdhh9NSnufYvu0ipo7oxel3CbS0UzGl7YMYhXYiVzklRs8jIXvBXIPzqe1TGNy+EPOhHXOy
GKO2+BgriYNeBj4j1rdI7pWxlYQCU7vSaYQuefK6qLsWeYz2tImxVe4H5tiewax+xC2OqciAC73s
67rZaC7LBj+dytJBsN3ioQiXtpcA8E2jgHGElAdRELb7Pre/lGFgrQW90KVR6qm6Wxn7Ka7NZ7/W
y2rlF834kYp4TXVdUwmSQLCaEj1ZtxVamF9xR+HOX2frqDAwuEXC3enNaG6xi0+rRkwTJ43IQzD8
5AgsSpPoro4biVdz7Fpbv+uHJDUQ99J6ohbH4BvfRb4BNt2IMwuG8dz04NQVWT2MYawTeI3PE1Ud
m0zoA2EvFI8dKIbGjamOnJ1He+xRSxrh8djzhbOIFNG9Bu1eK8a7S5QV9gWui8hsh8fS8dL9rKjw
UvHhZ0WKp+PFf8ZutHEUR34IYOevjBe+fPRCm086hZ6XikIPQvsq7NvmA2y47pjV3tlJwKnz8PLf
Z53QGbhqYOJ27F0gMFcKdd84ZafvSbmCyQwaYoaHz11LbkxpKk5+bChofsDGzb/2MV5TzSqu/nhB
7PsX3L7/jb0/XEj89gXL774w+sUF2B+80PuBH3TmkxdmPHVFF9Pu8kiIDTbuwOzAsdLVEFtCrxyh
g1kCj9VDsv2aUSK5DuuQagvbHYWI01s8m5jdT6eDjuHpbhKw0alFYShXWBDom1Gfvdrx/44m9YMw
wzAfG3vBBlq4bKPV378ivWCxTiPwBzFRARKrWFYU5vhhtiA0f7Smea42ViapRoocK6ODxZOH788/
wI9iFQxVLFrSYGbW5FO8GeEdQscoZtEGTAJIJlmwdAXRqpOGL64MhEo8g4FfMusYhcGxLf05X5dO
418FeYvjXO+MK1KUqCp//ql+57BI0zMx4OC8tH7Qq3Kz84swxoSbY1/b0q0iL2KMCmrSns0xlgJB
5dNlgNhXWh+UTz9/98sM7KsBSHUweHtH/Y8S/AcGBx7HhDYTWaH2lLIVivHC0NRscDbGnJBwsjWq
6MEz7xPX1/aGKr8hk1oxHfuqFNew2YHdL/SkDcJdq3bQZRXk8a/ovOxhchXE8icfWLBMvv/A+HAN
2zWl0Bm2favv9TKINJOMrR0ONwxtchq7Zhk6CQHktS3h2ucgu9bO2FTPmZVMd1WLVlGF7OWjYqzv
srx6MY0RORR8pcOlpoby11qroTSf7z8RwBvTwmxEBJfBY/j7ha3ZlTZ31A27OtYoGxmsG+9aJKnH
BomHsA8CqZEUBDY7VEsmZnr2F/nA0M7WoLsAlbsp1R6MI/vzQ/WWYsG5RUBTE7SOZzjwAd8Izm6v
04qqq3BHJAQVKr7eQnUlh6EmwdJljCZ/TwKWZ+0nyEroCWbRJIfeEv1dZ/WYk8J+kI+6PrFbxt5B
XWy0bGO1iE0UjkbKd3C/1Ny+ioyoldaTS50rW8UEUpq69didsU1hib1sSqNsGO+6WakA+VSOdyHU
SjjrMRMgqo57jnLE4pyZgSRhNKBkB/TzwyHeTDOrw+EKGnHGhZkt3yIZQkOroql3ta0Z2twDRcGE
9sEjLII1M/LpufHL0yS8XnufixnxZMSD/BxN2LvejxIf4vvAxCu0tGdGv2IAX9xeLcGfIGsZaL3I
Q6Yo1cmu8XufuqEL4O4HKGDLyC17jOR9Ve/mKePdbZEg3jj4O1khbAheZsT/rUT/iRJtmpBFXq2L
H2ia919zxiqbrzQ6/i5Cf/ut33yMmBXVPebSJeLFvrE0pf4OPDd9I5Rf+ED8+VqA5hLDwoyMYXEH
ULL1bwK09Q6SENQoQFU2SCG4Ef/1n9/dW14y0H7/XsMN5c3NxoOvR+/IQgl1GFt/i2N0sRpp4WDn
e41ETqPcMtISxD0htwO2nRYLnrFQl8FwalWlljXVtDJU9YYi5O6qzGLQy/abbC0gQ101quIj9CFZ
QzDCqxI4kGWG2lxngTN+zEZq7dWE2fNZqhpSqGqykzZRSarCdH0Xs1BJzWkig9iEbqwcVZEaqjal
7uoQvAARw26ndMXVzlxFSIBkmnuUtvFUfLTY5qNJN9m+GwO2aJGz6RrXXeltry97ssmv6dB4u5z8
+XsRmpTRfWNRUoOKLD6GRldtRa/Nh+ZSfAd0BT75l5KcMT/K86wOgnNRk4GYsAM6jfGs33VDLVZ5
6t72nSHPNJ2rlZcFwS9p2FAgkgyym92OkcGI/ArgLfUWCSzfDRGdW7WLKMrC3dfo+RtHSwgQIUnj
Gv73IcgT2vxjcqMREbMgAjdZGNPgrVMVWtupnUutm4wUV6Cq9dmyTjIem33XzNrOh8R1sLBfHtKG
2axEVPMy1Ej5aGK9OKOSsWWqmBVTzrLu3oiIp8CU654CP7O3FqLrRpCSyas2823Zi+bsRhoxHWzQ
AHqNn6ekgwE+xER3uUlzOwP5QQB20o3TFeNKK9nvQQ53P3VsAZFJf9GzqNkaJUkmzOiILSKj/9h7
UbGJY9/54pEmP53Jo4rPWOpJTbtsOke1/2RovF9FxLTtqI3rTeWQwzSpHSvTLDx51C6WXav8RE94
+DUYJrmZ9Rw5omLod811Y91a09CkpykuH8LOiB/oVk/PGpGF5iKfbf2sFUl/ZB4IoEmms++KJBvH
MiCOzFH771DtxH21J2cmtjinbNORu9mwa6ZV7eAOJLdjUeGGzc3+WmS1PFpVREJMSSkD8IEUL3fX
aV00bUAeUOOx+0QqwGM6HIjG2cQXIWEea5PgadQFcREaMGFlO3QTcotmRgUWwur0fMk0dIY6iVFg
hY7qrkh2iSBwz9kNI387KpSE0cG8OteOeGY+y/VPFVpVeCyN9IMT1e4dPYmtr3mGticH3PLFFrA9
UsKil0MuP88WoybrwJ/m67kfm5umE14GZc8ktcXKO6z1bfdgl8wW1R4jrN2aaNt7mG7xWtYd+7I0
l4ehcEW2kEw9TasydEqUTY101SWPx2BXWm5SPwiQAgnuFT3J23CVO27hHvLG9hptlTEzpV9zo+S4
Z305b3wcQQxtF4GvP82ElrZLHQ3nqkLlcD/QnxYV7SV7Mm6BuXX+F0adGgQHrGDc4RYhNmFrrRP8
wsq1E1T7DHuARD+GL9CzZVjorYw/uTgMtJ0Hcr7Y20U6aAssZNhg+q7mgavSVazzEGT0pqbSfk6g
wbBSdEzKeyNsUUxzta3JW9f6Mllmm2wJYuvJC5wq0sV6LcJK0hJdJ9e5nfCWcxpQ9GSqKgDuQQcI
ZyrFij4gqXPv4x3bxEf3FrKhLs8CPBOQKWSOe8ubROEsp64KzfaIGmbrq6JAWQ/c0aVVQfDt9dg7
44b0Vf4Twj/KiM0xXjoIvPfp4IljjXelvthhdBzrctgql/iZ8WxGBiMwHiBA/JWdYFtbis7E+myI
cAvpwdsWmKpvcpGe5kAaLum1dnEaQzs8+iW5zMXQWiFuN8/louojtICO+G0cv444eIhBtpbDGsEB
xv0LT8y6RjbRNniK9PduWsZrRzSzscRjq1Hk5vmVG3bFnde7zlXrkGBoM6ROqJEpjxMbnkWqbDd0
gIJtW9M9wuHWpfoia+bpczVVn3hG1VeU1PjR2VkswT+QvS70Sn8Pj8Xf4HX0HmyMQ7eWpfk8HPJ0
nwZuc83oubZRsySHnnSIzzNN5JvJN1aN6wR7bp3+DsFF/4iBJ1o1uFeeeqNioKf1RbmL6RwcGX2c
z3ShmXauRialSW7+JRQmAVlV0ZNoMW7grcMtafU5XraQestF3JvWGorCfANtKl5jpto2pGk/gMdr
Ybj2HZV8Pm/tPrMrIhAJE5wbrV8OKYO5tKjseFWPwjuiM5f0J0xyciFiLgben8KSNFyhaDAB9NOb
cgqGZT+HyRqKRLB1+AIbzGI9YtBghdwaZ+ujibzLs9CW5XPvifZsuLPxte9EsbFBta4Twzd2TlOZ
H9Rw4lrIIliVdCo2zPaV6zrH65joQ/XYcR2eqX7rG9R5eQKziUkuzOMT6VZsRM0QiGHBDJ4tUmeX
zv0v5M9HJ0ZEww8+DtIr3zfoD8eNQyWQKaupV+B1ykz9qsF60i4jrvwbmznALSMf9TPkmGXVMJoO
iKTFVY6SuLAyz9lnOJ9uExqsRyNOik8DzfRFOWb6OpkKfR/qwQe/zh2axySbpeSAYbyezDVporW3
0A3t45j7+noIi+o85nI6mlqjZgjqoFqNmlmuLILG4sVotA+aQHFfdU1AAqNFO4L4aTLl+9GRywrn
HJHbHqnieSBaZrI9wQiCnrxMJOgvAwpTV/e4lf3IfhYjAISRfhx8ET3mTlDXcM25qlCe3PcmeqFK
VwiyKAjvG2cqo9tL0fr/pr7/9kVU+b2+UPBvu6/1dPeVPkH7t4JX/e0NwdjtffE/+0e/VdK//0Lf
Cvw/2zEoIvabHcPlQ10+8c9eI2Uyt+2+MFhlmu/gZEnG2Az98kPVThZ08O2v4f6Q1GRRexuMOKkf
9geYZV4dpD86DD//hi/H8+f/5rtv8Lno8ladhyAq8tc7IKHYXt/5d/7gGLx5hVfHQL5DBbGxzPDl
Xn95Kd/pBhWcoTPupH7Yl/9Tvvwfj7/9jn3pD77+m9d49fXtdzZyLkQ8dmXfvuXro+DKd+AJUdkc
52WJ/LOWwJtv8PVydaowaZYuy/avrIE3L/HqIIh3Lqnlgrrt968DBzeWbjLmyy728vOvthS4gBVM
8X91FAQ53EwgMgYJtvH1GvDEO1VbIX3TLFA/L8f7//428OYEvloDaKp/8Ubw5jW+WwT48xiawYd5
+eF6/+4omO8gCSoyKK6Qf8mjwA76h3HYf/h+wKWgMke8bzc9+XYtSEQmJHdLcMjVz7/c/eD3pLR/
+CjYXPAsA5CYL9+Sa+u7teC8QzgXsCy/3TBerr2/dEX8hX9EpaH+1ef063P9X/8NAAD//w==</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FE13FC6E-21ED-4E76-8785-A2B5D1D56B8D}">
          <cx:spPr>
            <a:gradFill>
              <a:gsLst>
                <a:gs pos="0">
                  <a:schemeClr val="accent1">
                    <a:lumMod val="5000"/>
                    <a:lumOff val="95000"/>
                    <a:alpha val="50000"/>
                  </a:schemeClr>
                </a:gs>
                <a:gs pos="100000">
                  <a:srgbClr val="712CFF"/>
                </a:gs>
              </a:gsLst>
              <a:lin ang="7200000" scaled="0"/>
            </a:gradFill>
            <a:ln w="12700">
              <a:solidFill>
                <a:schemeClr val="bg1"/>
              </a:solidFill>
            </a:ln>
          </cx:spPr>
          <cx:dataPt idx="3">
            <cx:spPr>
              <a:gradFill>
                <a:gsLst>
                  <a:gs pos="0">
                    <a:srgbClr val="FF0000"/>
                  </a:gs>
                  <a:gs pos="100000">
                    <a:srgbClr val="712CFF"/>
                  </a:gs>
                </a:gsLst>
                <a:lin ang="7200000" scaled="0"/>
              </a:gradFill>
            </cx:spPr>
          </cx:dataPt>
          <cx:dataLabels pos="ctr">
            <cx:numFmt formatCode="#,##0" sourceLinked="0"/>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vertOverflow="overflow" horzOverflow="overflow" wrap="square" lIns="0" tIns="0" rIns="0" bIns="0"/>
          <a:lstStyle/>
          <a:p>
            <a:pPr algn="ctr" rtl="0">
              <a:defRPr sz="10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000">
              <a:solidFill>
                <a:schemeClr val="bg1"/>
              </a:solidFill>
            </a:endParaRPr>
          </a:p>
        </cx:txPr>
      </cx:axis>
      <cx:axis id="1" hidden="1">
        <cx:valScaling/>
        <cx:tick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image" Target="../media/image3.sv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microsoft.com/office/2014/relationships/chartEx" Target="../charts/chartEx3.xml"/><Relationship Id="rId4" Type="http://schemas.openxmlformats.org/officeDocument/2006/relationships/chart" Target="../charts/chart5.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190500</xdr:rowOff>
    </xdr:from>
    <xdr:to>
      <xdr:col>16</xdr:col>
      <xdr:colOff>0</xdr:colOff>
      <xdr:row>20</xdr:row>
      <xdr:rowOff>9525</xdr:rowOff>
    </xdr:to>
    <xdr:graphicFrame macro="">
      <xdr:nvGraphicFramePr>
        <xdr:cNvPr id="2" name="Chart 1">
          <a:extLst>
            <a:ext uri="{FF2B5EF4-FFF2-40B4-BE49-F238E27FC236}">
              <a16:creationId xmlns:a16="http://schemas.microsoft.com/office/drawing/2014/main" id="{07DECBEC-869E-4E5A-8D79-1E2A71168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500061</xdr:colOff>
      <xdr:row>7</xdr:row>
      <xdr:rowOff>200024</xdr:rowOff>
    </xdr:from>
    <xdr:to>
      <xdr:col>14</xdr:col>
      <xdr:colOff>428624</xdr:colOff>
      <xdr:row>24</xdr:row>
      <xdr:rowOff>28574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90FAF13-735A-49B6-B6FD-DFF37DF7D9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86436" y="1600199"/>
              <a:ext cx="5967413" cy="3228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542925</xdr:colOff>
      <xdr:row>4</xdr:row>
      <xdr:rowOff>104775</xdr:rowOff>
    </xdr:from>
    <xdr:to>
      <xdr:col>13</xdr:col>
      <xdr:colOff>352425</xdr:colOff>
      <xdr:row>20</xdr:row>
      <xdr:rowOff>142875</xdr:rowOff>
    </xdr:to>
    <xdr:graphicFrame macro="">
      <xdr:nvGraphicFramePr>
        <xdr:cNvPr id="2" name="Chart 1">
          <a:extLst>
            <a:ext uri="{FF2B5EF4-FFF2-40B4-BE49-F238E27FC236}">
              <a16:creationId xmlns:a16="http://schemas.microsoft.com/office/drawing/2014/main" id="{6DE97462-31DB-4F4C-A98E-FA6D23DC8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21</xdr:row>
      <xdr:rowOff>142875</xdr:rowOff>
    </xdr:from>
    <xdr:to>
      <xdr:col>11</xdr:col>
      <xdr:colOff>466725</xdr:colOff>
      <xdr:row>26</xdr:row>
      <xdr:rowOff>152400</xdr:rowOff>
    </xdr:to>
    <xdr:sp macro="" textlink="$C$3">
      <xdr:nvSpPr>
        <xdr:cNvPr id="3" name="TextBox 2">
          <a:extLst>
            <a:ext uri="{FF2B5EF4-FFF2-40B4-BE49-F238E27FC236}">
              <a16:creationId xmlns:a16="http://schemas.microsoft.com/office/drawing/2014/main" id="{B6B37D16-43AC-447E-B60F-5CE9F58C332B}"/>
            </a:ext>
          </a:extLst>
        </xdr:cNvPr>
        <xdr:cNvSpPr txBox="1"/>
      </xdr:nvSpPr>
      <xdr:spPr>
        <a:xfrm>
          <a:off x="5934075" y="4343400"/>
          <a:ext cx="28860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A218BC-1F8B-449F-9CBD-BF8E4FF548DE}" type="TxLink">
            <a:rPr lang="en-US" sz="4000" b="0" i="0" u="none" strike="noStrike">
              <a:solidFill>
                <a:srgbClr val="000000"/>
              </a:solidFill>
              <a:latin typeface="Calibri"/>
              <a:cs typeface="Calibri"/>
            </a:rPr>
            <a:pPr algn="ctr"/>
            <a:t>67%</a:t>
          </a:fld>
          <a:endParaRPr lang="en-US" sz="3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561974</xdr:colOff>
      <xdr:row>1</xdr:row>
      <xdr:rowOff>180974</xdr:rowOff>
    </xdr:from>
    <xdr:to>
      <xdr:col>13</xdr:col>
      <xdr:colOff>95249</xdr:colOff>
      <xdr:row>20</xdr:row>
      <xdr:rowOff>9524</xdr:rowOff>
    </xdr:to>
    <xdr:graphicFrame macro="">
      <xdr:nvGraphicFramePr>
        <xdr:cNvPr id="2" name="Chart 1">
          <a:extLst>
            <a:ext uri="{FF2B5EF4-FFF2-40B4-BE49-F238E27FC236}">
              <a16:creationId xmlns:a16="http://schemas.microsoft.com/office/drawing/2014/main" id="{2683960D-26B8-451C-91C6-FFE409AB7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21</xdr:row>
      <xdr:rowOff>9525</xdr:rowOff>
    </xdr:from>
    <xdr:to>
      <xdr:col>10</xdr:col>
      <xdr:colOff>533400</xdr:colOff>
      <xdr:row>24</xdr:row>
      <xdr:rowOff>152400</xdr:rowOff>
    </xdr:to>
    <xdr:sp macro="" textlink="$C$3">
      <xdr:nvSpPr>
        <xdr:cNvPr id="3" name="TextBox 2">
          <a:extLst>
            <a:ext uri="{FF2B5EF4-FFF2-40B4-BE49-F238E27FC236}">
              <a16:creationId xmlns:a16="http://schemas.microsoft.com/office/drawing/2014/main" id="{50FB7100-7E2E-466C-9320-1C25B43D677A}"/>
            </a:ext>
          </a:extLst>
        </xdr:cNvPr>
        <xdr:cNvSpPr txBox="1"/>
      </xdr:nvSpPr>
      <xdr:spPr>
        <a:xfrm>
          <a:off x="5648325" y="4210050"/>
          <a:ext cx="255270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3CB0B6-F78B-42CA-96B4-DAAC1023C2CE}" type="TxLink">
            <a:rPr lang="en-US" sz="4000" b="0" i="0" u="none" strike="noStrike">
              <a:solidFill>
                <a:srgbClr val="000000"/>
              </a:solidFill>
              <a:latin typeface="Calibri"/>
              <a:cs typeface="Calibri"/>
            </a:rPr>
            <a:pPr algn="ctr"/>
            <a:t>10%</a:t>
          </a:fld>
          <a:endParaRPr lang="en-US" sz="3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623886</xdr:colOff>
      <xdr:row>3</xdr:row>
      <xdr:rowOff>190500</xdr:rowOff>
    </xdr:from>
    <xdr:to>
      <xdr:col>15</xdr:col>
      <xdr:colOff>76199</xdr:colOff>
      <xdr:row>18</xdr:row>
      <xdr:rowOff>190500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F063FB2-F8EA-4C91-8A5D-244584FF18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4111" y="790575"/>
              <a:ext cx="4938713" cy="3000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142874</xdr:colOff>
      <xdr:row>12</xdr:row>
      <xdr:rowOff>19050</xdr:rowOff>
    </xdr:from>
    <xdr:to>
      <xdr:col>15</xdr:col>
      <xdr:colOff>76200</xdr:colOff>
      <xdr:row>30</xdr:row>
      <xdr:rowOff>152400</xdr:rowOff>
    </xdr:to>
    <xdr:graphicFrame macro="">
      <xdr:nvGraphicFramePr>
        <xdr:cNvPr id="2" name="Chart 1">
          <a:extLst>
            <a:ext uri="{FF2B5EF4-FFF2-40B4-BE49-F238E27FC236}">
              <a16:creationId xmlns:a16="http://schemas.microsoft.com/office/drawing/2014/main" id="{B6DC5706-DF52-472F-91BA-799A2D575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333375</xdr:colOff>
      <xdr:row>0</xdr:row>
      <xdr:rowOff>0</xdr:rowOff>
    </xdr:from>
    <xdr:to>
      <xdr:col>20</xdr:col>
      <xdr:colOff>395560</xdr:colOff>
      <xdr:row>39</xdr:row>
      <xdr:rowOff>152400</xdr:rowOff>
    </xdr:to>
    <xdr:pic>
      <xdr:nvPicPr>
        <xdr:cNvPr id="8" name="Picture 7">
          <a:extLst>
            <a:ext uri="{FF2B5EF4-FFF2-40B4-BE49-F238E27FC236}">
              <a16:creationId xmlns:a16="http://schemas.microsoft.com/office/drawing/2014/main" id="{C1BC278C-4AC6-4E79-A506-FAB6BA2A1B42}"/>
            </a:ext>
          </a:extLst>
        </xdr:cNvPr>
        <xdr:cNvPicPr>
          <a:picLocks noChangeAspect="1"/>
        </xdr:cNvPicPr>
      </xdr:nvPicPr>
      <xdr:blipFill>
        <a:blip xmlns:r="http://schemas.openxmlformats.org/officeDocument/2006/relationships" r:embed="rId1"/>
        <a:stretch>
          <a:fillRect/>
        </a:stretch>
      </xdr:blipFill>
      <xdr:spPr>
        <a:xfrm>
          <a:off x="1019175" y="0"/>
          <a:ext cx="13092385" cy="7953375"/>
        </a:xfrm>
        <a:prstGeom prst="rect">
          <a:avLst/>
        </a:prstGeom>
      </xdr:spPr>
    </xdr:pic>
    <xdr:clientData/>
  </xdr:twoCellAnchor>
  <xdr:twoCellAnchor>
    <xdr:from>
      <xdr:col>7</xdr:col>
      <xdr:colOff>447675</xdr:colOff>
      <xdr:row>0</xdr:row>
      <xdr:rowOff>161924</xdr:rowOff>
    </xdr:from>
    <xdr:to>
      <xdr:col>15</xdr:col>
      <xdr:colOff>371475</xdr:colOff>
      <xdr:row>3</xdr:row>
      <xdr:rowOff>142874</xdr:rowOff>
    </xdr:to>
    <xdr:sp macro="" textlink="">
      <xdr:nvSpPr>
        <xdr:cNvPr id="3" name="TextBox 2">
          <a:extLst>
            <a:ext uri="{FF2B5EF4-FFF2-40B4-BE49-F238E27FC236}">
              <a16:creationId xmlns:a16="http://schemas.microsoft.com/office/drawing/2014/main" id="{AF543CD9-C575-49C4-8F52-F05010BF6AEC}"/>
            </a:ext>
          </a:extLst>
        </xdr:cNvPr>
        <xdr:cNvSpPr txBox="1"/>
      </xdr:nvSpPr>
      <xdr:spPr>
        <a:xfrm>
          <a:off x="5248275" y="161924"/>
          <a:ext cx="54102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Customer</a:t>
          </a:r>
          <a:r>
            <a:rPr lang="en-US" sz="3200" baseline="0">
              <a:solidFill>
                <a:schemeClr val="bg1"/>
              </a:solidFill>
            </a:rPr>
            <a:t> Success Dashboard</a:t>
          </a:r>
          <a:endParaRPr lang="en-US" sz="3200">
            <a:solidFill>
              <a:schemeClr val="bg1"/>
            </a:solidFill>
          </a:endParaRPr>
        </a:p>
      </xdr:txBody>
    </xdr:sp>
    <xdr:clientData/>
  </xdr:twoCellAnchor>
  <xdr:twoCellAnchor>
    <xdr:from>
      <xdr:col>2</xdr:col>
      <xdr:colOff>466725</xdr:colOff>
      <xdr:row>9</xdr:row>
      <xdr:rowOff>9525</xdr:rowOff>
    </xdr:from>
    <xdr:to>
      <xdr:col>4</xdr:col>
      <xdr:colOff>133350</xdr:colOff>
      <xdr:row>10</xdr:row>
      <xdr:rowOff>133350</xdr:rowOff>
    </xdr:to>
    <xdr:sp macro="" textlink="">
      <xdr:nvSpPr>
        <xdr:cNvPr id="4" name="Rectangle: Rounded Corners 3">
          <a:extLst>
            <a:ext uri="{FF2B5EF4-FFF2-40B4-BE49-F238E27FC236}">
              <a16:creationId xmlns:a16="http://schemas.microsoft.com/office/drawing/2014/main" id="{2029E875-DB98-49D0-A05F-8BABE0F82980}"/>
            </a:ext>
          </a:extLst>
        </xdr:cNvPr>
        <xdr:cNvSpPr/>
      </xdr:nvSpPr>
      <xdr:spPr>
        <a:xfrm>
          <a:off x="1838325" y="1809750"/>
          <a:ext cx="1038225" cy="323850"/>
        </a:xfrm>
        <a:prstGeom prst="roundRect">
          <a:avLst>
            <a:gd name="adj" fmla="val 43138"/>
          </a:avLst>
        </a:prstGeom>
        <a:solidFill>
          <a:schemeClr val="bg1">
            <a:alpha val="3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476251</xdr:colOff>
      <xdr:row>20</xdr:row>
      <xdr:rowOff>28575</xdr:rowOff>
    </xdr:from>
    <xdr:to>
      <xdr:col>4</xdr:col>
      <xdr:colOff>381001</xdr:colOff>
      <xdr:row>21</xdr:row>
      <xdr:rowOff>152400</xdr:rowOff>
    </xdr:to>
    <xdr:sp macro="" textlink="">
      <xdr:nvSpPr>
        <xdr:cNvPr id="5" name="Rectangle: Rounded Corners 4">
          <a:extLst>
            <a:ext uri="{FF2B5EF4-FFF2-40B4-BE49-F238E27FC236}">
              <a16:creationId xmlns:a16="http://schemas.microsoft.com/office/drawing/2014/main" id="{7783A561-0716-4E5E-B1B8-34D8F7F76134}"/>
            </a:ext>
          </a:extLst>
        </xdr:cNvPr>
        <xdr:cNvSpPr/>
      </xdr:nvSpPr>
      <xdr:spPr>
        <a:xfrm>
          <a:off x="1847851" y="4029075"/>
          <a:ext cx="1276350" cy="323850"/>
        </a:xfrm>
        <a:prstGeom prst="roundRect">
          <a:avLst>
            <a:gd name="adj" fmla="val 43138"/>
          </a:avLst>
        </a:prstGeom>
        <a:solidFill>
          <a:schemeClr val="bg1">
            <a:alpha val="3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609600</xdr:colOff>
      <xdr:row>20</xdr:row>
      <xdr:rowOff>38100</xdr:rowOff>
    </xdr:from>
    <xdr:to>
      <xdr:col>11</xdr:col>
      <xdr:colOff>638175</xdr:colOff>
      <xdr:row>21</xdr:row>
      <xdr:rowOff>161925</xdr:rowOff>
    </xdr:to>
    <xdr:sp macro="" textlink="">
      <xdr:nvSpPr>
        <xdr:cNvPr id="6" name="Rectangle: Rounded Corners 5">
          <a:extLst>
            <a:ext uri="{FF2B5EF4-FFF2-40B4-BE49-F238E27FC236}">
              <a16:creationId xmlns:a16="http://schemas.microsoft.com/office/drawing/2014/main" id="{B94B5BAD-DB37-47E3-B6A4-213C9E008C33}"/>
            </a:ext>
          </a:extLst>
        </xdr:cNvPr>
        <xdr:cNvSpPr/>
      </xdr:nvSpPr>
      <xdr:spPr>
        <a:xfrm>
          <a:off x="6096000" y="4038600"/>
          <a:ext cx="2085975" cy="323850"/>
        </a:xfrm>
        <a:prstGeom prst="roundRect">
          <a:avLst>
            <a:gd name="adj" fmla="val 43138"/>
          </a:avLst>
        </a:prstGeom>
        <a:solidFill>
          <a:schemeClr val="bg1">
            <a:alpha val="3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95250</xdr:colOff>
      <xdr:row>9</xdr:row>
      <xdr:rowOff>19050</xdr:rowOff>
    </xdr:from>
    <xdr:to>
      <xdr:col>18</xdr:col>
      <xdr:colOff>133350</xdr:colOff>
      <xdr:row>10</xdr:row>
      <xdr:rowOff>142875</xdr:rowOff>
    </xdr:to>
    <xdr:sp macro="" textlink="">
      <xdr:nvSpPr>
        <xdr:cNvPr id="7" name="Rectangle: Rounded Corners 6">
          <a:extLst>
            <a:ext uri="{FF2B5EF4-FFF2-40B4-BE49-F238E27FC236}">
              <a16:creationId xmlns:a16="http://schemas.microsoft.com/office/drawing/2014/main" id="{93C6D022-FF54-48ED-8AE9-36BE043F6BAD}"/>
            </a:ext>
          </a:extLst>
        </xdr:cNvPr>
        <xdr:cNvSpPr/>
      </xdr:nvSpPr>
      <xdr:spPr>
        <a:xfrm>
          <a:off x="10382250" y="1819275"/>
          <a:ext cx="2095500" cy="323850"/>
        </a:xfrm>
        <a:prstGeom prst="roundRect">
          <a:avLst>
            <a:gd name="adj" fmla="val 43138"/>
          </a:avLst>
        </a:prstGeom>
        <a:solidFill>
          <a:schemeClr val="bg1">
            <a:alpha val="39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495300</xdr:colOff>
      <xdr:row>9</xdr:row>
      <xdr:rowOff>28575</xdr:rowOff>
    </xdr:from>
    <xdr:to>
      <xdr:col>3</xdr:col>
      <xdr:colOff>85725</xdr:colOff>
      <xdr:row>10</xdr:row>
      <xdr:rowOff>104775</xdr:rowOff>
    </xdr:to>
    <xdr:pic>
      <xdr:nvPicPr>
        <xdr:cNvPr id="10" name="Graphic 9" descr="Questions">
          <a:extLst>
            <a:ext uri="{FF2B5EF4-FFF2-40B4-BE49-F238E27FC236}">
              <a16:creationId xmlns:a16="http://schemas.microsoft.com/office/drawing/2014/main" id="{5CD5DF64-8634-46F0-A1D0-E2CB92F37A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66900" y="1828800"/>
          <a:ext cx="276225" cy="276225"/>
        </a:xfrm>
        <a:prstGeom prst="rect">
          <a:avLst/>
        </a:prstGeom>
      </xdr:spPr>
    </xdr:pic>
    <xdr:clientData/>
  </xdr:twoCellAnchor>
  <xdr:twoCellAnchor editAs="oneCell">
    <xdr:from>
      <xdr:col>2</xdr:col>
      <xdr:colOff>504825</xdr:colOff>
      <xdr:row>20</xdr:row>
      <xdr:rowOff>57150</xdr:rowOff>
    </xdr:from>
    <xdr:to>
      <xdr:col>3</xdr:col>
      <xdr:colOff>95250</xdr:colOff>
      <xdr:row>21</xdr:row>
      <xdr:rowOff>133350</xdr:rowOff>
    </xdr:to>
    <xdr:pic>
      <xdr:nvPicPr>
        <xdr:cNvPr id="11" name="Graphic 10" descr="Questions">
          <a:extLst>
            <a:ext uri="{FF2B5EF4-FFF2-40B4-BE49-F238E27FC236}">
              <a16:creationId xmlns:a16="http://schemas.microsoft.com/office/drawing/2014/main" id="{30FCB625-0C0D-4396-87CA-51159C7F33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76425" y="4057650"/>
          <a:ext cx="276225" cy="276225"/>
        </a:xfrm>
        <a:prstGeom prst="rect">
          <a:avLst/>
        </a:prstGeom>
      </xdr:spPr>
    </xdr:pic>
    <xdr:clientData/>
  </xdr:twoCellAnchor>
  <xdr:twoCellAnchor editAs="oneCell">
    <xdr:from>
      <xdr:col>8</xdr:col>
      <xdr:colOff>657225</xdr:colOff>
      <xdr:row>20</xdr:row>
      <xdr:rowOff>57150</xdr:rowOff>
    </xdr:from>
    <xdr:to>
      <xdr:col>9</xdr:col>
      <xdr:colOff>247650</xdr:colOff>
      <xdr:row>21</xdr:row>
      <xdr:rowOff>133350</xdr:rowOff>
    </xdr:to>
    <xdr:pic>
      <xdr:nvPicPr>
        <xdr:cNvPr id="12" name="Graphic 11" descr="Questions">
          <a:extLst>
            <a:ext uri="{FF2B5EF4-FFF2-40B4-BE49-F238E27FC236}">
              <a16:creationId xmlns:a16="http://schemas.microsoft.com/office/drawing/2014/main" id="{6B76FBA2-288D-47EF-A2D0-F0F591F149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43625" y="4057650"/>
          <a:ext cx="276225" cy="276225"/>
        </a:xfrm>
        <a:prstGeom prst="rect">
          <a:avLst/>
        </a:prstGeom>
      </xdr:spPr>
    </xdr:pic>
    <xdr:clientData/>
  </xdr:twoCellAnchor>
  <xdr:twoCellAnchor editAs="oneCell">
    <xdr:from>
      <xdr:col>15</xdr:col>
      <xdr:colOff>133350</xdr:colOff>
      <xdr:row>9</xdr:row>
      <xdr:rowOff>38100</xdr:rowOff>
    </xdr:from>
    <xdr:to>
      <xdr:col>15</xdr:col>
      <xdr:colOff>409575</xdr:colOff>
      <xdr:row>10</xdr:row>
      <xdr:rowOff>114300</xdr:rowOff>
    </xdr:to>
    <xdr:pic>
      <xdr:nvPicPr>
        <xdr:cNvPr id="13" name="Graphic 12" descr="Questions">
          <a:extLst>
            <a:ext uri="{FF2B5EF4-FFF2-40B4-BE49-F238E27FC236}">
              <a16:creationId xmlns:a16="http://schemas.microsoft.com/office/drawing/2014/main" id="{C6F52AC4-EA6B-4C4E-96CD-06E4E965A7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420350" y="1838325"/>
          <a:ext cx="276225" cy="276225"/>
        </a:xfrm>
        <a:prstGeom prst="rect">
          <a:avLst/>
        </a:prstGeom>
      </xdr:spPr>
    </xdr:pic>
    <xdr:clientData/>
  </xdr:twoCellAnchor>
  <xdr:twoCellAnchor>
    <xdr:from>
      <xdr:col>3</xdr:col>
      <xdr:colOff>19050</xdr:colOff>
      <xdr:row>9</xdr:row>
      <xdr:rowOff>9525</xdr:rowOff>
    </xdr:from>
    <xdr:to>
      <xdr:col>3</xdr:col>
      <xdr:colOff>647700</xdr:colOff>
      <xdr:row>10</xdr:row>
      <xdr:rowOff>76200</xdr:rowOff>
    </xdr:to>
    <xdr:sp macro="" textlink="">
      <xdr:nvSpPr>
        <xdr:cNvPr id="14" name="TextBox 13">
          <a:extLst>
            <a:ext uri="{FF2B5EF4-FFF2-40B4-BE49-F238E27FC236}">
              <a16:creationId xmlns:a16="http://schemas.microsoft.com/office/drawing/2014/main" id="{18A2D7E9-169C-48D6-9812-BD25E05DC27A}"/>
            </a:ext>
          </a:extLst>
        </xdr:cNvPr>
        <xdr:cNvSpPr txBox="1"/>
      </xdr:nvSpPr>
      <xdr:spPr>
        <a:xfrm>
          <a:off x="2076450" y="180975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Sales</a:t>
          </a:r>
        </a:p>
      </xdr:txBody>
    </xdr:sp>
    <xdr:clientData/>
  </xdr:twoCellAnchor>
  <xdr:twoCellAnchor>
    <xdr:from>
      <xdr:col>3</xdr:col>
      <xdr:colOff>76199</xdr:colOff>
      <xdr:row>20</xdr:row>
      <xdr:rowOff>38100</xdr:rowOff>
    </xdr:from>
    <xdr:to>
      <xdr:col>4</xdr:col>
      <xdr:colOff>295274</xdr:colOff>
      <xdr:row>21</xdr:row>
      <xdr:rowOff>104775</xdr:rowOff>
    </xdr:to>
    <xdr:sp macro="" textlink="">
      <xdr:nvSpPr>
        <xdr:cNvPr id="15" name="TextBox 14">
          <a:extLst>
            <a:ext uri="{FF2B5EF4-FFF2-40B4-BE49-F238E27FC236}">
              <a16:creationId xmlns:a16="http://schemas.microsoft.com/office/drawing/2014/main" id="{FCBB3281-B32D-4FF6-9D44-C0B2F59476D6}"/>
            </a:ext>
          </a:extLst>
        </xdr:cNvPr>
        <xdr:cNvSpPr txBox="1"/>
      </xdr:nvSpPr>
      <xdr:spPr>
        <a:xfrm>
          <a:off x="2133599" y="4038600"/>
          <a:ext cx="904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Deliveries</a:t>
          </a:r>
        </a:p>
      </xdr:txBody>
    </xdr:sp>
    <xdr:clientData/>
  </xdr:twoCellAnchor>
  <xdr:twoCellAnchor>
    <xdr:from>
      <xdr:col>15</xdr:col>
      <xdr:colOff>361949</xdr:colOff>
      <xdr:row>9</xdr:row>
      <xdr:rowOff>19050</xdr:rowOff>
    </xdr:from>
    <xdr:to>
      <xdr:col>18</xdr:col>
      <xdr:colOff>85724</xdr:colOff>
      <xdr:row>10</xdr:row>
      <xdr:rowOff>85725</xdr:rowOff>
    </xdr:to>
    <xdr:sp macro="" textlink="">
      <xdr:nvSpPr>
        <xdr:cNvPr id="16" name="TextBox 15">
          <a:extLst>
            <a:ext uri="{FF2B5EF4-FFF2-40B4-BE49-F238E27FC236}">
              <a16:creationId xmlns:a16="http://schemas.microsoft.com/office/drawing/2014/main" id="{AFE10DFE-C75F-41E0-82FA-0CD4B4BE933F}"/>
            </a:ext>
          </a:extLst>
        </xdr:cNvPr>
        <xdr:cNvSpPr txBox="1"/>
      </xdr:nvSpPr>
      <xdr:spPr>
        <a:xfrm>
          <a:off x="10648949" y="1819275"/>
          <a:ext cx="17811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Customer Satisfaction</a:t>
          </a:r>
        </a:p>
      </xdr:txBody>
    </xdr:sp>
    <xdr:clientData/>
  </xdr:twoCellAnchor>
  <xdr:twoCellAnchor>
    <xdr:from>
      <xdr:col>9</xdr:col>
      <xdr:colOff>133349</xdr:colOff>
      <xdr:row>20</xdr:row>
      <xdr:rowOff>38100</xdr:rowOff>
    </xdr:from>
    <xdr:to>
      <xdr:col>11</xdr:col>
      <xdr:colOff>676274</xdr:colOff>
      <xdr:row>21</xdr:row>
      <xdr:rowOff>104775</xdr:rowOff>
    </xdr:to>
    <xdr:sp macro="" textlink="">
      <xdr:nvSpPr>
        <xdr:cNvPr id="17" name="TextBox 16">
          <a:extLst>
            <a:ext uri="{FF2B5EF4-FFF2-40B4-BE49-F238E27FC236}">
              <a16:creationId xmlns:a16="http://schemas.microsoft.com/office/drawing/2014/main" id="{485CE84F-D064-42C5-9080-7655A2260650}"/>
            </a:ext>
          </a:extLst>
        </xdr:cNvPr>
        <xdr:cNvSpPr txBox="1"/>
      </xdr:nvSpPr>
      <xdr:spPr>
        <a:xfrm>
          <a:off x="6305549" y="4038600"/>
          <a:ext cx="1914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Customer Acquisition</a:t>
          </a:r>
        </a:p>
      </xdr:txBody>
    </xdr:sp>
    <xdr:clientData/>
  </xdr:twoCellAnchor>
  <xdr:twoCellAnchor>
    <xdr:from>
      <xdr:col>2</xdr:col>
      <xdr:colOff>447674</xdr:colOff>
      <xdr:row>11</xdr:row>
      <xdr:rowOff>28574</xdr:rowOff>
    </xdr:from>
    <xdr:to>
      <xdr:col>11</xdr:col>
      <xdr:colOff>600075</xdr:colOff>
      <xdr:row>18</xdr:row>
      <xdr:rowOff>47624</xdr:rowOff>
    </xdr:to>
    <xdr:graphicFrame macro="">
      <xdr:nvGraphicFramePr>
        <xdr:cNvPr id="18" name="Chart 17">
          <a:extLst>
            <a:ext uri="{FF2B5EF4-FFF2-40B4-BE49-F238E27FC236}">
              <a16:creationId xmlns:a16="http://schemas.microsoft.com/office/drawing/2014/main" id="{D98E85A0-A818-4026-8F12-A7D16304C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514350</xdr:colOff>
      <xdr:row>9</xdr:row>
      <xdr:rowOff>76201</xdr:rowOff>
    </xdr:from>
    <xdr:to>
      <xdr:col>14</xdr:col>
      <xdr:colOff>338138</xdr:colOff>
      <xdr:row>17</xdr:row>
      <xdr:rowOff>152401</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214B6846-F535-4F2F-AA30-828A059C9B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58150" y="1876426"/>
              <a:ext cx="1881188" cy="167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104774</xdr:colOff>
      <xdr:row>21</xdr:row>
      <xdr:rowOff>47625</xdr:rowOff>
    </xdr:from>
    <xdr:to>
      <xdr:col>5</xdr:col>
      <xdr:colOff>85725</xdr:colOff>
      <xdr:row>27</xdr:row>
      <xdr:rowOff>114300</xdr:rowOff>
    </xdr:to>
    <xdr:graphicFrame macro="">
      <xdr:nvGraphicFramePr>
        <xdr:cNvPr id="21" name="Chart 20">
          <a:extLst>
            <a:ext uri="{FF2B5EF4-FFF2-40B4-BE49-F238E27FC236}">
              <a16:creationId xmlns:a16="http://schemas.microsoft.com/office/drawing/2014/main" id="{E668D75C-FA6C-4A08-902E-8E9CB0AC2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457201</xdr:colOff>
      <xdr:row>23</xdr:row>
      <xdr:rowOff>1849</xdr:rowOff>
    </xdr:from>
    <xdr:to>
      <xdr:col>4</xdr:col>
      <xdr:colOff>449994</xdr:colOff>
      <xdr:row>24</xdr:row>
      <xdr:rowOff>170915</xdr:rowOff>
    </xdr:to>
    <xdr:sp macro="" textlink="'Delivery Performance Doughnut'!$C$3">
      <xdr:nvSpPr>
        <xdr:cNvPr id="22" name="TextBox 21">
          <a:extLst>
            <a:ext uri="{FF2B5EF4-FFF2-40B4-BE49-F238E27FC236}">
              <a16:creationId xmlns:a16="http://schemas.microsoft.com/office/drawing/2014/main" id="{BFC9DA96-7805-4709-A572-302C7AFB2A07}"/>
            </a:ext>
          </a:extLst>
        </xdr:cNvPr>
        <xdr:cNvSpPr txBox="1"/>
      </xdr:nvSpPr>
      <xdr:spPr>
        <a:xfrm>
          <a:off x="2514601" y="4602424"/>
          <a:ext cx="678593" cy="369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B5D895-327A-41FE-B143-CF5EF47768B5}" type="TxLink">
            <a:rPr lang="en-US" sz="2000" b="0" i="0" u="none" strike="noStrike">
              <a:solidFill>
                <a:schemeClr val="bg1"/>
              </a:solidFill>
              <a:latin typeface="Calibri"/>
              <a:cs typeface="Calibri"/>
            </a:rPr>
            <a:pPr algn="ctr"/>
            <a:t>67%</a:t>
          </a:fld>
          <a:endParaRPr lang="en-US" sz="5400">
            <a:solidFill>
              <a:schemeClr val="bg1"/>
            </a:solidFill>
          </a:endParaRPr>
        </a:p>
      </xdr:txBody>
    </xdr:sp>
    <xdr:clientData/>
  </xdr:twoCellAnchor>
  <xdr:twoCellAnchor>
    <xdr:from>
      <xdr:col>3</xdr:col>
      <xdr:colOff>485776</xdr:colOff>
      <xdr:row>24</xdr:row>
      <xdr:rowOff>133351</xdr:rowOff>
    </xdr:from>
    <xdr:to>
      <xdr:col>4</xdr:col>
      <xdr:colOff>365328</xdr:colOff>
      <xdr:row>25</xdr:row>
      <xdr:rowOff>152004</xdr:rowOff>
    </xdr:to>
    <xdr:sp macro="" textlink="">
      <xdr:nvSpPr>
        <xdr:cNvPr id="23" name="TextBox 22">
          <a:extLst>
            <a:ext uri="{FF2B5EF4-FFF2-40B4-BE49-F238E27FC236}">
              <a16:creationId xmlns:a16="http://schemas.microsoft.com/office/drawing/2014/main" id="{CCF82660-8B25-4676-87EB-FD49414C03F1}"/>
            </a:ext>
          </a:extLst>
        </xdr:cNvPr>
        <xdr:cNvSpPr txBox="1"/>
      </xdr:nvSpPr>
      <xdr:spPr>
        <a:xfrm>
          <a:off x="2543176" y="4933951"/>
          <a:ext cx="565352" cy="218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ON-TIME</a:t>
          </a:r>
        </a:p>
      </xdr:txBody>
    </xdr:sp>
    <xdr:clientData/>
  </xdr:twoCellAnchor>
  <xdr:twoCellAnchor>
    <xdr:from>
      <xdr:col>3</xdr:col>
      <xdr:colOff>285750</xdr:colOff>
      <xdr:row>27</xdr:row>
      <xdr:rowOff>95250</xdr:rowOff>
    </xdr:from>
    <xdr:to>
      <xdr:col>4</xdr:col>
      <xdr:colOff>552450</xdr:colOff>
      <xdr:row>27</xdr:row>
      <xdr:rowOff>95251</xdr:rowOff>
    </xdr:to>
    <xdr:cxnSp macro="">
      <xdr:nvCxnSpPr>
        <xdr:cNvPr id="25" name="Straight Connector 24">
          <a:extLst>
            <a:ext uri="{FF2B5EF4-FFF2-40B4-BE49-F238E27FC236}">
              <a16:creationId xmlns:a16="http://schemas.microsoft.com/office/drawing/2014/main" id="{912650C3-8949-4D90-AD98-ADCFF38F11FE}"/>
            </a:ext>
          </a:extLst>
        </xdr:cNvPr>
        <xdr:cNvCxnSpPr/>
      </xdr:nvCxnSpPr>
      <xdr:spPr>
        <a:xfrm flipV="1">
          <a:off x="2343150" y="5495925"/>
          <a:ext cx="952500"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152400</xdr:colOff>
      <xdr:row>27</xdr:row>
      <xdr:rowOff>76200</xdr:rowOff>
    </xdr:from>
    <xdr:to>
      <xdr:col>5</xdr:col>
      <xdr:colOff>47625</xdr:colOff>
      <xdr:row>29</xdr:row>
      <xdr:rowOff>19050</xdr:rowOff>
    </xdr:to>
    <xdr:sp macro="" textlink="">
      <xdr:nvSpPr>
        <xdr:cNvPr id="27" name="TextBox 26">
          <a:extLst>
            <a:ext uri="{FF2B5EF4-FFF2-40B4-BE49-F238E27FC236}">
              <a16:creationId xmlns:a16="http://schemas.microsoft.com/office/drawing/2014/main" id="{A035C4EF-D196-49BF-96F7-6CD978388F55}"/>
            </a:ext>
          </a:extLst>
        </xdr:cNvPr>
        <xdr:cNvSpPr txBox="1"/>
      </xdr:nvSpPr>
      <xdr:spPr>
        <a:xfrm>
          <a:off x="2209800" y="5476875"/>
          <a:ext cx="12668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Target: 70%</a:t>
          </a:r>
        </a:p>
      </xdr:txBody>
    </xdr:sp>
    <xdr:clientData/>
  </xdr:twoCellAnchor>
  <xdr:twoCellAnchor>
    <xdr:from>
      <xdr:col>5</xdr:col>
      <xdr:colOff>523876</xdr:colOff>
      <xdr:row>21</xdr:row>
      <xdr:rowOff>38100</xdr:rowOff>
    </xdr:from>
    <xdr:to>
      <xdr:col>8</xdr:col>
      <xdr:colOff>28575</xdr:colOff>
      <xdr:row>27</xdr:row>
      <xdr:rowOff>133350</xdr:rowOff>
    </xdr:to>
    <xdr:graphicFrame macro="">
      <xdr:nvGraphicFramePr>
        <xdr:cNvPr id="28" name="Chart 27">
          <a:extLst>
            <a:ext uri="{FF2B5EF4-FFF2-40B4-BE49-F238E27FC236}">
              <a16:creationId xmlns:a16="http://schemas.microsoft.com/office/drawing/2014/main" id="{D19B881A-72B0-4788-BDCD-FF9239859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291396</xdr:colOff>
      <xdr:row>23</xdr:row>
      <xdr:rowOff>14251</xdr:rowOff>
    </xdr:from>
    <xdr:to>
      <xdr:col>7</xdr:col>
      <xdr:colOff>282252</xdr:colOff>
      <xdr:row>24</xdr:row>
      <xdr:rowOff>179986</xdr:rowOff>
    </xdr:to>
    <xdr:sp macro="" textlink="'Return Rate Doughnut'!$C$3">
      <xdr:nvSpPr>
        <xdr:cNvPr id="29" name="TextBox 28">
          <a:extLst>
            <a:ext uri="{FF2B5EF4-FFF2-40B4-BE49-F238E27FC236}">
              <a16:creationId xmlns:a16="http://schemas.microsoft.com/office/drawing/2014/main" id="{BBEA3584-382D-4D5F-842F-BE8B03D72250}"/>
            </a:ext>
          </a:extLst>
        </xdr:cNvPr>
        <xdr:cNvSpPr txBox="1"/>
      </xdr:nvSpPr>
      <xdr:spPr>
        <a:xfrm>
          <a:off x="4406196" y="4614826"/>
          <a:ext cx="67665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73A2C2-1D5B-42CA-A576-5C7D91153D81}" type="TxLink">
            <a:rPr lang="en-US" sz="2000" b="0" i="0" u="none" strike="noStrike">
              <a:solidFill>
                <a:schemeClr val="bg1"/>
              </a:solidFill>
              <a:latin typeface="Calibri"/>
              <a:cs typeface="Calibri"/>
            </a:rPr>
            <a:pPr algn="ctr"/>
            <a:t>10%</a:t>
          </a:fld>
          <a:endParaRPr lang="en-US" sz="5400">
            <a:solidFill>
              <a:schemeClr val="bg1"/>
            </a:solidFill>
          </a:endParaRPr>
        </a:p>
      </xdr:txBody>
    </xdr:sp>
    <xdr:clientData/>
  </xdr:twoCellAnchor>
  <xdr:twoCellAnchor>
    <xdr:from>
      <xdr:col>6</xdr:col>
      <xdr:colOff>142875</xdr:colOff>
      <xdr:row>27</xdr:row>
      <xdr:rowOff>104775</xdr:rowOff>
    </xdr:from>
    <xdr:to>
      <xdr:col>7</xdr:col>
      <xdr:colOff>409575</xdr:colOff>
      <xdr:row>27</xdr:row>
      <xdr:rowOff>104776</xdr:rowOff>
    </xdr:to>
    <xdr:cxnSp macro="">
      <xdr:nvCxnSpPr>
        <xdr:cNvPr id="30" name="Straight Connector 29">
          <a:extLst>
            <a:ext uri="{FF2B5EF4-FFF2-40B4-BE49-F238E27FC236}">
              <a16:creationId xmlns:a16="http://schemas.microsoft.com/office/drawing/2014/main" id="{022DC7F7-143C-43D2-BE8F-F878EDB3524D}"/>
            </a:ext>
          </a:extLst>
        </xdr:cNvPr>
        <xdr:cNvCxnSpPr/>
      </xdr:nvCxnSpPr>
      <xdr:spPr>
        <a:xfrm flipV="1">
          <a:off x="4257675" y="5505450"/>
          <a:ext cx="952500" cy="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27</xdr:row>
      <xdr:rowOff>66675</xdr:rowOff>
    </xdr:from>
    <xdr:to>
      <xdr:col>7</xdr:col>
      <xdr:colOff>571500</xdr:colOff>
      <xdr:row>29</xdr:row>
      <xdr:rowOff>9525</xdr:rowOff>
    </xdr:to>
    <xdr:sp macro="" textlink="">
      <xdr:nvSpPr>
        <xdr:cNvPr id="31" name="TextBox 30">
          <a:extLst>
            <a:ext uri="{FF2B5EF4-FFF2-40B4-BE49-F238E27FC236}">
              <a16:creationId xmlns:a16="http://schemas.microsoft.com/office/drawing/2014/main" id="{492CA8A8-892D-45D3-B9B4-FFB662998C4D}"/>
            </a:ext>
          </a:extLst>
        </xdr:cNvPr>
        <xdr:cNvSpPr txBox="1"/>
      </xdr:nvSpPr>
      <xdr:spPr>
        <a:xfrm>
          <a:off x="4105275" y="5467350"/>
          <a:ext cx="12668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Target: 8%</a:t>
          </a:r>
        </a:p>
      </xdr:txBody>
    </xdr:sp>
    <xdr:clientData/>
  </xdr:twoCellAnchor>
  <xdr:twoCellAnchor>
    <xdr:from>
      <xdr:col>6</xdr:col>
      <xdr:colOff>314325</xdr:colOff>
      <xdr:row>24</xdr:row>
      <xdr:rowOff>133351</xdr:rowOff>
    </xdr:from>
    <xdr:to>
      <xdr:col>7</xdr:col>
      <xdr:colOff>241503</xdr:colOff>
      <xdr:row>25</xdr:row>
      <xdr:rowOff>152400</xdr:rowOff>
    </xdr:to>
    <xdr:sp macro="" textlink="">
      <xdr:nvSpPr>
        <xdr:cNvPr id="32" name="TextBox 31">
          <a:extLst>
            <a:ext uri="{FF2B5EF4-FFF2-40B4-BE49-F238E27FC236}">
              <a16:creationId xmlns:a16="http://schemas.microsoft.com/office/drawing/2014/main" id="{4783B9CB-5966-404F-9E4F-F2D593A1770F}"/>
            </a:ext>
          </a:extLst>
        </xdr:cNvPr>
        <xdr:cNvSpPr txBox="1"/>
      </xdr:nvSpPr>
      <xdr:spPr>
        <a:xfrm>
          <a:off x="4429125" y="4933951"/>
          <a:ext cx="612978"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RETURNS</a:t>
          </a:r>
        </a:p>
      </xdr:txBody>
    </xdr:sp>
    <xdr:clientData/>
  </xdr:twoCellAnchor>
  <xdr:twoCellAnchor>
    <xdr:from>
      <xdr:col>9</xdr:col>
      <xdr:colOff>447674</xdr:colOff>
      <xdr:row>20</xdr:row>
      <xdr:rowOff>190500</xdr:rowOff>
    </xdr:from>
    <xdr:to>
      <xdr:col>14</xdr:col>
      <xdr:colOff>0</xdr:colOff>
      <xdr:row>28</xdr:row>
      <xdr:rowOff>190501</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4FA469CE-EBDF-41FC-B779-AC21E3CBCD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619874" y="4191000"/>
              <a:ext cx="2981326" cy="1600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142875</xdr:colOff>
      <xdr:row>11</xdr:row>
      <xdr:rowOff>19049</xdr:rowOff>
    </xdr:from>
    <xdr:to>
      <xdr:col>19</xdr:col>
      <xdr:colOff>180974</xdr:colOff>
      <xdr:row>28</xdr:row>
      <xdr:rowOff>180975</xdr:rowOff>
    </xdr:to>
    <xdr:graphicFrame macro="">
      <xdr:nvGraphicFramePr>
        <xdr:cNvPr id="34" name="Chart 33">
          <a:extLst>
            <a:ext uri="{FF2B5EF4-FFF2-40B4-BE49-F238E27FC236}">
              <a16:creationId xmlns:a16="http://schemas.microsoft.com/office/drawing/2014/main" id="{D1D79385-AF6B-40FB-9E9A-6300E749F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533400</xdr:colOff>
      <xdr:row>31</xdr:row>
      <xdr:rowOff>85726</xdr:rowOff>
    </xdr:from>
    <xdr:to>
      <xdr:col>5</xdr:col>
      <xdr:colOff>600075</xdr:colOff>
      <xdr:row>36</xdr:row>
      <xdr:rowOff>142875</xdr:rowOff>
    </xdr:to>
    <mc:AlternateContent xmlns:mc="http://schemas.openxmlformats.org/markup-compatibility/2006">
      <mc:Choice xmlns:a14="http://schemas.microsoft.com/office/drawing/2010/main" Requires="a14">
        <xdr:graphicFrame macro="">
          <xdr:nvGraphicFramePr>
            <xdr:cNvPr id="35" name="Customer Acquisition Type">
              <a:extLst>
                <a:ext uri="{FF2B5EF4-FFF2-40B4-BE49-F238E27FC236}">
                  <a16:creationId xmlns:a16="http://schemas.microsoft.com/office/drawing/2014/main" id="{4F8F3F96-1055-4C3E-AEC4-F2EA338B7C3C}"/>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905000" y="6286501"/>
              <a:ext cx="2124075"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666750</xdr:colOff>
      <xdr:row>31</xdr:row>
      <xdr:rowOff>76200</xdr:rowOff>
    </xdr:from>
    <xdr:to>
      <xdr:col>12</xdr:col>
      <xdr:colOff>428625</xdr:colOff>
      <xdr:row>36</xdr:row>
      <xdr:rowOff>123824</xdr:rowOff>
    </xdr:to>
    <mc:AlternateContent xmlns:mc="http://schemas.openxmlformats.org/markup-compatibility/2006">
      <mc:Choice xmlns:a14="http://schemas.microsoft.com/office/drawing/2010/main" Requires="a14">
        <xdr:graphicFrame macro="">
          <xdr:nvGraphicFramePr>
            <xdr:cNvPr id="36" name="State">
              <a:extLst>
                <a:ext uri="{FF2B5EF4-FFF2-40B4-BE49-F238E27FC236}">
                  <a16:creationId xmlns:a16="http://schemas.microsoft.com/office/drawing/2014/main" id="{A91EAFBF-18DD-4202-9A87-7C94557ABAD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095750" y="6276975"/>
              <a:ext cx="4562475"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514349</xdr:colOff>
      <xdr:row>31</xdr:row>
      <xdr:rowOff>85724</xdr:rowOff>
    </xdr:from>
    <xdr:to>
      <xdr:col>16</xdr:col>
      <xdr:colOff>390524</xdr:colOff>
      <xdr:row>36</xdr:row>
      <xdr:rowOff>123824</xdr:rowOff>
    </xdr:to>
    <mc:AlternateContent xmlns:mc="http://schemas.openxmlformats.org/markup-compatibility/2006">
      <mc:Choice xmlns:a14="http://schemas.microsoft.com/office/drawing/2010/main" Requires="a14">
        <xdr:graphicFrame macro="">
          <xdr:nvGraphicFramePr>
            <xdr:cNvPr id="37" name="Product">
              <a:extLst>
                <a:ext uri="{FF2B5EF4-FFF2-40B4-BE49-F238E27FC236}">
                  <a16:creationId xmlns:a16="http://schemas.microsoft.com/office/drawing/2014/main" id="{E6559831-0EC2-42AE-8435-DB5ECC5974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743949" y="6286499"/>
              <a:ext cx="261937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31</xdr:row>
      <xdr:rowOff>85724</xdr:rowOff>
    </xdr:from>
    <xdr:to>
      <xdr:col>19</xdr:col>
      <xdr:colOff>228600</xdr:colOff>
      <xdr:row>36</xdr:row>
      <xdr:rowOff>123824</xdr:rowOff>
    </xdr:to>
    <mc:AlternateContent xmlns:mc="http://schemas.openxmlformats.org/markup-compatibility/2006">
      <mc:Choice xmlns:a14="http://schemas.microsoft.com/office/drawing/2010/main" Requires="a14">
        <xdr:graphicFrame macro="">
          <xdr:nvGraphicFramePr>
            <xdr:cNvPr id="38" name="Years">
              <a:extLst>
                <a:ext uri="{FF2B5EF4-FFF2-40B4-BE49-F238E27FC236}">
                  <a16:creationId xmlns:a16="http://schemas.microsoft.com/office/drawing/2014/main" id="{1F4CC75E-C664-47DA-9B97-D7697E13108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430000" y="6286499"/>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aswal" refreshedDate="45481.564587615743" createdVersion="6" refreshedVersion="6" minRefreshableVersion="3" recordCount="5780" xr:uid="{06FBA0F3-93CF-4A09-8DAE-A37EC2F77E03}">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798260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01268-0DF0-43ED-B7D1-E3F8FB4264B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8FAC6-12E4-49C7-A0B0-B03EC997BDA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EC9460-14CE-4815-8545-1E4C884CBD2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DFD39-CA5E-4EFF-8BD2-533E32784DF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B077C6-F444-4A0E-9B14-43D92193D39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0" baseItem="3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361DE2-A5D0-4923-9776-98179C2D78B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9" count="1" selected="0">
            <x v="0"/>
          </reference>
        </references>
      </pivotArea>
    </chartFormat>
    <chartFormat chart="1" format="2" series="1">
      <pivotArea type="data" outline="0" fieldPosition="0">
        <references count="2">
          <reference field="4294967294" count="1" selected="0">
            <x v="0"/>
          </reference>
          <reference field="9" count="1" selected="0">
            <x v="1"/>
          </reference>
        </references>
      </pivotArea>
    </chartFormat>
    <chartFormat chart="1" format="3" series="1">
      <pivotArea type="data" outline="0" fieldPosition="0">
        <references count="2">
          <reference field="4294967294" count="1" selected="0">
            <x v="0"/>
          </reference>
          <reference field="9" count="1" selected="0">
            <x v="2"/>
          </reference>
        </references>
      </pivotArea>
    </chartFormat>
    <chartFormat chart="1" format="4" series="1">
      <pivotArea type="data" outline="0" fieldPosition="0">
        <references count="2">
          <reference field="4294967294" count="1" selected="0">
            <x v="0"/>
          </reference>
          <reference field="9" count="1" selected="0">
            <x v="3"/>
          </reference>
        </references>
      </pivotArea>
    </chartFormat>
    <chartFormat chart="1" format="5" series="1">
      <pivotArea type="data" outline="0" fieldPosition="0">
        <references count="2">
          <reference field="4294967294" count="1" selected="0">
            <x v="0"/>
          </reference>
          <reference field="9" count="1" selected="0">
            <x v="4"/>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EB6B2C4E-CE31-4A81-8965-ABF928E1EC65}" sourceName="Customer Acquisition Type">
  <pivotTables>
    <pivotTable tabId="4" name="PivotTable1"/>
    <pivotTable tabId="8" name="PivotTable5"/>
    <pivotTable tabId="9" name="PivotTable6"/>
    <pivotTable tabId="6" name="PivotTable3"/>
    <pivotTable tabId="7" name="PivotTable4"/>
    <pivotTable tabId="5" name="PivotTable2"/>
  </pivotTables>
  <data>
    <tabular pivotCacheId="798260769">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80C01B-BE7A-4FAC-B021-E94DB5E52CF7}" sourceName="State">
  <pivotTables>
    <pivotTable tabId="4" name="PivotTable1"/>
    <pivotTable tabId="8" name="PivotTable5"/>
    <pivotTable tabId="9" name="PivotTable6"/>
    <pivotTable tabId="6" name="PivotTable3"/>
    <pivotTable tabId="7" name="PivotTable4"/>
    <pivotTable tabId="5" name="PivotTable2"/>
  </pivotTables>
  <data>
    <tabular pivotCacheId="798260769">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1EE3F19-7853-4C46-B7DD-A72B37510958}" sourceName="Product">
  <pivotTables>
    <pivotTable tabId="4" name="PivotTable1"/>
    <pivotTable tabId="8" name="PivotTable5"/>
    <pivotTable tabId="9" name="PivotTable6"/>
    <pivotTable tabId="6" name="PivotTable3"/>
    <pivotTable tabId="7" name="PivotTable4"/>
    <pivotTable tabId="5" name="PivotTable2"/>
  </pivotTables>
  <data>
    <tabular pivotCacheId="798260769">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A93CDCC-A8FB-4F49-ABEF-DC13FC678BA3}" sourceName="Years">
  <pivotTables>
    <pivotTable tabId="4" name="PivotTable1"/>
    <pivotTable tabId="8" name="PivotTable5"/>
    <pivotTable tabId="9" name="PivotTable6"/>
    <pivotTable tabId="6" name="PivotTable3"/>
    <pivotTable tabId="7" name="PivotTable4"/>
    <pivotTable tabId="5" name="PivotTable2"/>
  </pivotTables>
  <data>
    <tabular pivotCacheId="79826076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FB924A10-780E-4392-B54D-11E14D6E1E52}" cache="Slicer_Customer_Acquisition_Type" caption="Customer Acquisition Type" columnCount="2" style="Custom Style" rowHeight="257175"/>
  <slicer name="State" xr10:uid="{67F6F1AD-DE15-48E8-8F40-C38BD3AF52B7}" cache="Slicer_State" caption="State" columnCount="4" style="Custom Style" rowHeight="257175"/>
  <slicer name="Product" xr10:uid="{DA9824A4-FA42-426C-8F1F-31707B2A808C}" cache="Slicer_Product" caption="Product" columnCount="3" style="Custom Style" rowHeight="257175"/>
  <slicer name="Years" xr10:uid="{DE5340B8-ECAE-4446-A51F-BE2B1D2B5A1A}"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Normal="100" workbookViewId="0">
      <selection activeCell="I41" sqref="I41"/>
    </sheetView>
  </sheetViews>
  <sheetFormatPr defaultColWidth="11" defaultRowHeight="15.75" x14ac:dyDescent="0.25"/>
  <cols>
    <col min="1" max="1" width="20.375" customWidth="1"/>
    <col min="2" max="2" width="24.875" customWidth="1"/>
    <col min="3" max="3" width="12.625" bestFit="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29BB2-38C7-49CF-A728-B2F721A75AA1}">
  <dimension ref="A1:B41"/>
  <sheetViews>
    <sheetView workbookViewId="0">
      <selection activeCell="A8" sqref="A8"/>
    </sheetView>
  </sheetViews>
  <sheetFormatPr defaultRowHeight="15.75" x14ac:dyDescent="0.25"/>
  <cols>
    <col min="1" max="1" width="12.375" bestFit="1" customWidth="1"/>
    <col min="2" max="2" width="14.875" bestFit="1" customWidth="1"/>
  </cols>
  <sheetData>
    <row r="1" spans="1:2" x14ac:dyDescent="0.25">
      <c r="A1" s="3" t="s">
        <v>34</v>
      </c>
      <c r="B1" t="s">
        <v>51</v>
      </c>
    </row>
    <row r="2" spans="1:2" x14ac:dyDescent="0.25">
      <c r="A2" s="4" t="s">
        <v>36</v>
      </c>
      <c r="B2" s="6">
        <v>3440257</v>
      </c>
    </row>
    <row r="3" spans="1:2" x14ac:dyDescent="0.25">
      <c r="A3" s="5" t="s">
        <v>37</v>
      </c>
      <c r="B3" s="6">
        <v>225731</v>
      </c>
    </row>
    <row r="4" spans="1:2" x14ac:dyDescent="0.25">
      <c r="A4" s="5" t="s">
        <v>38</v>
      </c>
      <c r="B4" s="6">
        <v>224548</v>
      </c>
    </row>
    <row r="5" spans="1:2" x14ac:dyDescent="0.25">
      <c r="A5" s="5" t="s">
        <v>39</v>
      </c>
      <c r="B5" s="6">
        <v>223484</v>
      </c>
    </row>
    <row r="6" spans="1:2" x14ac:dyDescent="0.25">
      <c r="A6" s="5" t="s">
        <v>40</v>
      </c>
      <c r="B6" s="6">
        <v>278196</v>
      </c>
    </row>
    <row r="7" spans="1:2" x14ac:dyDescent="0.25">
      <c r="A7" s="5" t="s">
        <v>41</v>
      </c>
      <c r="B7" s="6">
        <v>266230</v>
      </c>
    </row>
    <row r="8" spans="1:2" x14ac:dyDescent="0.25">
      <c r="A8" s="5" t="s">
        <v>42</v>
      </c>
      <c r="B8" s="6">
        <v>290545</v>
      </c>
    </row>
    <row r="9" spans="1:2" x14ac:dyDescent="0.25">
      <c r="A9" s="5" t="s">
        <v>43</v>
      </c>
      <c r="B9" s="6">
        <v>355169</v>
      </c>
    </row>
    <row r="10" spans="1:2" x14ac:dyDescent="0.25">
      <c r="A10" s="5" t="s">
        <v>44</v>
      </c>
      <c r="B10" s="6">
        <v>393933</v>
      </c>
    </row>
    <row r="11" spans="1:2" x14ac:dyDescent="0.25">
      <c r="A11" s="5" t="s">
        <v>45</v>
      </c>
      <c r="B11" s="6">
        <v>229320</v>
      </c>
    </row>
    <row r="12" spans="1:2" x14ac:dyDescent="0.25">
      <c r="A12" s="5" t="s">
        <v>46</v>
      </c>
      <c r="B12" s="6">
        <v>335450</v>
      </c>
    </row>
    <row r="13" spans="1:2" x14ac:dyDescent="0.25">
      <c r="A13" s="5" t="s">
        <v>47</v>
      </c>
      <c r="B13" s="6">
        <v>351046</v>
      </c>
    </row>
    <row r="14" spans="1:2" x14ac:dyDescent="0.25">
      <c r="A14" s="5" t="s">
        <v>48</v>
      </c>
      <c r="B14" s="6">
        <v>266605</v>
      </c>
    </row>
    <row r="15" spans="1:2" x14ac:dyDescent="0.25">
      <c r="A15" s="4" t="s">
        <v>49</v>
      </c>
      <c r="B15" s="6">
        <v>3215757</v>
      </c>
    </row>
    <row r="16" spans="1:2" x14ac:dyDescent="0.25">
      <c r="A16" s="5" t="s">
        <v>37</v>
      </c>
      <c r="B16" s="6">
        <v>259495</v>
      </c>
    </row>
    <row r="17" spans="1:2" x14ac:dyDescent="0.25">
      <c r="A17" s="5" t="s">
        <v>38</v>
      </c>
      <c r="B17" s="6">
        <v>257885</v>
      </c>
    </row>
    <row r="18" spans="1:2" x14ac:dyDescent="0.25">
      <c r="A18" s="5" t="s">
        <v>39</v>
      </c>
      <c r="B18" s="6">
        <v>349520</v>
      </c>
    </row>
    <row r="19" spans="1:2" x14ac:dyDescent="0.25">
      <c r="A19" s="5" t="s">
        <v>40</v>
      </c>
      <c r="B19" s="6">
        <v>303523</v>
      </c>
    </row>
    <row r="20" spans="1:2" x14ac:dyDescent="0.25">
      <c r="A20" s="5" t="s">
        <v>41</v>
      </c>
      <c r="B20" s="6">
        <v>271232</v>
      </c>
    </row>
    <row r="21" spans="1:2" x14ac:dyDescent="0.25">
      <c r="A21" s="5" t="s">
        <v>42</v>
      </c>
      <c r="B21" s="6">
        <v>211561</v>
      </c>
    </row>
    <row r="22" spans="1:2" x14ac:dyDescent="0.25">
      <c r="A22" s="5" t="s">
        <v>43</v>
      </c>
      <c r="B22" s="6">
        <v>258372</v>
      </c>
    </row>
    <row r="23" spans="1:2" x14ac:dyDescent="0.25">
      <c r="A23" s="5" t="s">
        <v>44</v>
      </c>
      <c r="B23" s="6">
        <v>264448</v>
      </c>
    </row>
    <row r="24" spans="1:2" x14ac:dyDescent="0.25">
      <c r="A24" s="5" t="s">
        <v>45</v>
      </c>
      <c r="B24" s="6">
        <v>251170</v>
      </c>
    </row>
    <row r="25" spans="1:2" x14ac:dyDescent="0.25">
      <c r="A25" s="5" t="s">
        <v>46</v>
      </c>
      <c r="B25" s="6">
        <v>268407</v>
      </c>
    </row>
    <row r="26" spans="1:2" x14ac:dyDescent="0.25">
      <c r="A26" s="5" t="s">
        <v>47</v>
      </c>
      <c r="B26" s="6">
        <v>255850</v>
      </c>
    </row>
    <row r="27" spans="1:2" x14ac:dyDescent="0.25">
      <c r="A27" s="5" t="s">
        <v>48</v>
      </c>
      <c r="B27" s="6">
        <v>264294</v>
      </c>
    </row>
    <row r="28" spans="1:2" x14ac:dyDescent="0.25">
      <c r="A28" s="4" t="s">
        <v>50</v>
      </c>
      <c r="B28" s="6">
        <v>2929854</v>
      </c>
    </row>
    <row r="29" spans="1:2" x14ac:dyDescent="0.25">
      <c r="A29" s="5" t="s">
        <v>37</v>
      </c>
      <c r="B29" s="6">
        <v>291449</v>
      </c>
    </row>
    <row r="30" spans="1:2" x14ac:dyDescent="0.25">
      <c r="A30" s="5" t="s">
        <v>38</v>
      </c>
      <c r="B30" s="6">
        <v>170811</v>
      </c>
    </row>
    <row r="31" spans="1:2" x14ac:dyDescent="0.25">
      <c r="A31" s="5" t="s">
        <v>39</v>
      </c>
      <c r="B31" s="6">
        <v>240407</v>
      </c>
    </row>
    <row r="32" spans="1:2" x14ac:dyDescent="0.25">
      <c r="A32" s="5" t="s">
        <v>40</v>
      </c>
      <c r="B32" s="6">
        <v>204011</v>
      </c>
    </row>
    <row r="33" spans="1:2" x14ac:dyDescent="0.25">
      <c r="A33" s="5" t="s">
        <v>41</v>
      </c>
      <c r="B33" s="6">
        <v>236108</v>
      </c>
    </row>
    <row r="34" spans="1:2" x14ac:dyDescent="0.25">
      <c r="A34" s="5" t="s">
        <v>42</v>
      </c>
      <c r="B34" s="6">
        <v>275295</v>
      </c>
    </row>
    <row r="35" spans="1:2" x14ac:dyDescent="0.25">
      <c r="A35" s="5" t="s">
        <v>43</v>
      </c>
      <c r="B35" s="6">
        <v>302998</v>
      </c>
    </row>
    <row r="36" spans="1:2" x14ac:dyDescent="0.25">
      <c r="A36" s="5" t="s">
        <v>44</v>
      </c>
      <c r="B36" s="6">
        <v>239334</v>
      </c>
    </row>
    <row r="37" spans="1:2" x14ac:dyDescent="0.25">
      <c r="A37" s="5" t="s">
        <v>45</v>
      </c>
      <c r="B37" s="6">
        <v>242180</v>
      </c>
    </row>
    <row r="38" spans="1:2" x14ac:dyDescent="0.25">
      <c r="A38" s="5" t="s">
        <v>46</v>
      </c>
      <c r="B38" s="6">
        <v>186102</v>
      </c>
    </row>
    <row r="39" spans="1:2" x14ac:dyDescent="0.25">
      <c r="A39" s="5" t="s">
        <v>47</v>
      </c>
      <c r="B39" s="6">
        <v>271812</v>
      </c>
    </row>
    <row r="40" spans="1:2" x14ac:dyDescent="0.25">
      <c r="A40" s="5" t="s">
        <v>48</v>
      </c>
      <c r="B40" s="6">
        <v>269347</v>
      </c>
    </row>
    <row r="41" spans="1:2" x14ac:dyDescent="0.25">
      <c r="A41" s="4" t="s">
        <v>35</v>
      </c>
      <c r="B41"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9161F-7B5B-48A1-9C00-D6888552014A}">
  <dimension ref="A1:I7"/>
  <sheetViews>
    <sheetView workbookViewId="0">
      <selection activeCell="G2" sqref="G2"/>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52</v>
      </c>
    </row>
    <row r="2" spans="1:9" x14ac:dyDescent="0.25">
      <c r="B2" t="s">
        <v>23</v>
      </c>
      <c r="C2" t="s">
        <v>19</v>
      </c>
      <c r="D2" t="s">
        <v>15</v>
      </c>
      <c r="E2" t="s">
        <v>22</v>
      </c>
      <c r="F2" t="s">
        <v>12</v>
      </c>
      <c r="G2" t="s">
        <v>20</v>
      </c>
      <c r="H2" t="s">
        <v>24</v>
      </c>
      <c r="I2" t="s">
        <v>35</v>
      </c>
    </row>
    <row r="3" spans="1:9" x14ac:dyDescent="0.25">
      <c r="A3" t="s">
        <v>51</v>
      </c>
      <c r="B3" s="6">
        <v>1353090</v>
      </c>
      <c r="C3" s="6">
        <v>1412456</v>
      </c>
      <c r="D3" s="6">
        <v>1381150</v>
      </c>
      <c r="E3" s="6">
        <v>1376333</v>
      </c>
      <c r="F3" s="6">
        <v>1314385</v>
      </c>
      <c r="G3" s="6">
        <v>1439951</v>
      </c>
      <c r="H3" s="6">
        <v>1308503</v>
      </c>
      <c r="I3" s="6">
        <v>9585868</v>
      </c>
    </row>
    <row r="6" spans="1:9" x14ac:dyDescent="0.25">
      <c r="B6" s="7" t="s">
        <v>23</v>
      </c>
      <c r="C6" s="7" t="s">
        <v>19</v>
      </c>
      <c r="D6" s="7" t="s">
        <v>15</v>
      </c>
      <c r="E6" s="7" t="s">
        <v>22</v>
      </c>
      <c r="F6" s="7" t="s">
        <v>12</v>
      </c>
      <c r="G6" s="7" t="s">
        <v>20</v>
      </c>
      <c r="H6" s="7" t="s">
        <v>24</v>
      </c>
    </row>
    <row r="7" spans="1:9" x14ac:dyDescent="0.25">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A2048-02F1-40BA-9063-125A8D6624A4}">
  <dimension ref="A1:C4"/>
  <sheetViews>
    <sheetView workbookViewId="0">
      <selection activeCell="A2" sqref="A2"/>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7</v>
      </c>
      <c r="B2" s="6">
        <v>3889</v>
      </c>
      <c r="C2">
        <f>GETPIVOTDATA("Revenue",$A$1,"Delivery Performance","delayed")/GETPIVOTDATA("Revenue",$A$1)</f>
        <v>0.32716262975778548</v>
      </c>
    </row>
    <row r="3" spans="1:3" x14ac:dyDescent="0.25">
      <c r="A3" s="4" t="s">
        <v>8</v>
      </c>
      <c r="B3" s="6">
        <v>1891</v>
      </c>
      <c r="C3" s="8">
        <f>GETPIVOTDATA("Revenue",$A$1,"Delivery Performance","on-time")/GETPIVOTDATA("Revenue",$A$1)</f>
        <v>0.67283737024221457</v>
      </c>
    </row>
    <row r="4" spans="1:3" x14ac:dyDescent="0.25">
      <c r="A4" s="4" t="s">
        <v>35</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6581-198C-4144-A009-BCFB71F37AA0}">
  <dimension ref="A1:C4"/>
  <sheetViews>
    <sheetView workbookViewId="0">
      <selection activeCell="B3" sqref="B3"/>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10</v>
      </c>
      <c r="B2" s="6">
        <v>5184</v>
      </c>
    </row>
    <row r="3" spans="1:3" x14ac:dyDescent="0.25">
      <c r="A3" s="4" t="s">
        <v>9</v>
      </c>
      <c r="B3" s="6">
        <v>596</v>
      </c>
      <c r="C3" s="8">
        <f>GETPIVOTDATA("Revenue",$A$1,"Return","yes")/GETPIVOTDATA("Revenue",$A$1)</f>
        <v>0.10311418685121107</v>
      </c>
    </row>
    <row r="4" spans="1:3" x14ac:dyDescent="0.2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5ED1-5C01-4B9D-A098-61F706326A3E}">
  <dimension ref="A1:E5"/>
  <sheetViews>
    <sheetView workbookViewId="0">
      <selection activeCell="B4" sqref="B4"/>
    </sheetView>
  </sheetViews>
  <sheetFormatPr defaultRowHeight="15.75" x14ac:dyDescent="0.25"/>
  <cols>
    <col min="1" max="1" width="12.375" bestFit="1" customWidth="1"/>
    <col min="2" max="2" width="16.25" bestFit="1" customWidth="1"/>
  </cols>
  <sheetData>
    <row r="1" spans="1:5" x14ac:dyDescent="0.25">
      <c r="A1" s="3" t="s">
        <v>34</v>
      </c>
      <c r="B1" t="s">
        <v>54</v>
      </c>
    </row>
    <row r="2" spans="1:5" x14ac:dyDescent="0.25">
      <c r="A2" s="4" t="s">
        <v>13</v>
      </c>
      <c r="B2" s="6">
        <v>1982</v>
      </c>
      <c r="D2" t="s">
        <v>5</v>
      </c>
      <c r="E2">
        <f>GETPIVOTDATA("Revenue",$A$1,"Customer Acquisition Type","Organic")</f>
        <v>1947</v>
      </c>
    </row>
    <row r="3" spans="1:5" x14ac:dyDescent="0.25">
      <c r="A3" s="4" t="s">
        <v>5</v>
      </c>
      <c r="B3" s="6">
        <v>1947</v>
      </c>
      <c r="D3" t="s">
        <v>16</v>
      </c>
      <c r="E3">
        <f>GETPIVOTDATA("Revenue",$A$1,"Customer Acquisition Type","Returning")</f>
        <v>1851</v>
      </c>
    </row>
    <row r="4" spans="1:5" x14ac:dyDescent="0.25">
      <c r="A4" s="4" t="s">
        <v>16</v>
      </c>
      <c r="B4" s="6">
        <v>1851</v>
      </c>
      <c r="D4" t="s">
        <v>13</v>
      </c>
      <c r="E4">
        <f>GETPIVOTDATA("Revenue",$A$1,"Customer Acquisition Type","Ad")</f>
        <v>1982</v>
      </c>
    </row>
    <row r="5" spans="1:5" x14ac:dyDescent="0.25">
      <c r="A5" s="4" t="s">
        <v>35</v>
      </c>
      <c r="B5" s="6">
        <v>5780</v>
      </c>
      <c r="D5" t="s">
        <v>55</v>
      </c>
      <c r="E5">
        <f>SUM(E2:E4)</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CBA60-AA47-4CAB-A90F-08CD8C802C2D}">
  <dimension ref="A1:G8"/>
  <sheetViews>
    <sheetView workbookViewId="0">
      <selection activeCell="F6" sqref="F6"/>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4" t="s">
        <v>17</v>
      </c>
      <c r="B3" s="6">
        <v>106</v>
      </c>
      <c r="C3" s="6">
        <v>243</v>
      </c>
      <c r="D3" s="6">
        <v>474</v>
      </c>
      <c r="E3" s="6">
        <v>244</v>
      </c>
      <c r="F3" s="6">
        <v>104</v>
      </c>
      <c r="G3" s="6">
        <v>1171</v>
      </c>
    </row>
    <row r="4" spans="1:7" x14ac:dyDescent="0.25">
      <c r="A4" s="4" t="s">
        <v>18</v>
      </c>
      <c r="B4" s="6">
        <v>123</v>
      </c>
      <c r="C4" s="6">
        <v>200</v>
      </c>
      <c r="D4" s="6">
        <v>459</v>
      </c>
      <c r="E4" s="6">
        <v>240</v>
      </c>
      <c r="F4" s="6">
        <v>113</v>
      </c>
      <c r="G4" s="6">
        <v>1135</v>
      </c>
    </row>
    <row r="5" spans="1:7" x14ac:dyDescent="0.25">
      <c r="A5" s="4" t="s">
        <v>14</v>
      </c>
      <c r="B5" s="6">
        <v>133</v>
      </c>
      <c r="C5" s="6">
        <v>231</v>
      </c>
      <c r="D5" s="6">
        <v>421</v>
      </c>
      <c r="E5" s="6">
        <v>249</v>
      </c>
      <c r="F5" s="6">
        <v>119</v>
      </c>
      <c r="G5" s="6">
        <v>1153</v>
      </c>
    </row>
    <row r="6" spans="1:7" x14ac:dyDescent="0.25">
      <c r="A6" s="4" t="s">
        <v>21</v>
      </c>
      <c r="B6" s="6">
        <v>126</v>
      </c>
      <c r="C6" s="6">
        <v>248</v>
      </c>
      <c r="D6" s="6">
        <v>445</v>
      </c>
      <c r="E6" s="6">
        <v>249</v>
      </c>
      <c r="F6" s="6">
        <v>92</v>
      </c>
      <c r="G6" s="6">
        <v>1160</v>
      </c>
    </row>
    <row r="7" spans="1:7" x14ac:dyDescent="0.25">
      <c r="A7" s="4" t="s">
        <v>6</v>
      </c>
      <c r="B7" s="6">
        <v>109</v>
      </c>
      <c r="C7" s="6">
        <v>198</v>
      </c>
      <c r="D7" s="6">
        <v>509</v>
      </c>
      <c r="E7" s="6">
        <v>231</v>
      </c>
      <c r="F7" s="6">
        <v>114</v>
      </c>
      <c r="G7" s="6">
        <v>1161</v>
      </c>
    </row>
    <row r="8" spans="1:7" x14ac:dyDescent="0.25">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5557-D596-4261-A72F-BE3EA93A28B6}">
  <dimension ref="A1"/>
  <sheetViews>
    <sheetView tabSelected="1" workbookViewId="0">
      <selection activeCell="W24" sqref="W2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Himanshu Baswal</cp:lastModifiedBy>
  <dcterms:created xsi:type="dcterms:W3CDTF">2019-08-26T17:24:45Z</dcterms:created>
  <dcterms:modified xsi:type="dcterms:W3CDTF">2024-07-08T12:24:25Z</dcterms:modified>
  <cp:category/>
</cp:coreProperties>
</file>