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6D711BC6-9341-49AD-8D43-A6098DC79F11}" xr6:coauthVersionLast="47" xr6:coauthVersionMax="47" xr10:uidLastSave="{00000000-0000-0000-0000-000000000000}"/>
  <workbookProtection lockStructure="1"/>
  <bookViews>
    <workbookView xWindow="-108" yWindow="-108" windowWidth="23256" windowHeight="12576" tabRatio="758" activeTab="3"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SPORTSMEN!$A$1:$S$1</definedName>
    <definedName name="Slicer_SPORT_LOCATION">#N/A</definedName>
  </definedNames>
  <calcPr calcId="191029"/>
  <pivotCaches>
    <pivotCache cacheId="2" r:id="rId9"/>
    <pivotCache cacheId="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 i="7" l="1"/>
  <c r="H7" i="7"/>
  <c r="H8" i="7"/>
  <c r="H9" i="7"/>
  <c r="H10" i="7"/>
  <c r="H11" i="7"/>
  <c r="H12" i="7"/>
  <c r="H13" i="7"/>
  <c r="H14" i="7"/>
  <c r="H15" i="7"/>
  <c r="H5" i="7"/>
  <c r="I6" i="7"/>
  <c r="I7" i="7"/>
  <c r="I8" i="7"/>
  <c r="I9" i="7"/>
  <c r="I10" i="7"/>
  <c r="I11" i="7"/>
  <c r="I12" i="7"/>
  <c r="I13" i="7"/>
  <c r="I14" i="7"/>
  <c r="I15" i="7"/>
  <c r="I5" i="7"/>
  <c r="B50" i="1"/>
  <c r="B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K2" i="1"/>
  <c r="L2" i="1" s="1"/>
  <c r="B2" i="1" l="1"/>
  <c r="K3" i="1" l="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alcChain>
</file>

<file path=xl/sharedStrings.xml><?xml version="1.0" encoding="utf-8"?>
<sst xmlns="http://schemas.openxmlformats.org/spreadsheetml/2006/main" count="813" uniqueCount="322">
  <si>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</si>
  <si>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</si>
  <si>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</si>
  <si>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</si>
  <si>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</si>
  <si>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</si>
  <si>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</si>
  <si>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</si>
  <si>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</si>
  <si>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</si>
  <si>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</si>
  <si>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</si>
  <si>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</si>
  <si>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</si>
  <si>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</si>
  <si>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</si>
  <si>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</si>
  <si>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</si>
  <si>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</si>
  <si>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</si>
  <si>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</si>
  <si>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</si>
  <si>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</si>
  <si>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</si>
  <si>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</si>
  <si>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</si>
  <si>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</si>
  <si>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</si>
  <si>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</si>
  <si>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</si>
  <si>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</si>
  <si>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</si>
  <si>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</si>
  <si>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</si>
  <si>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</si>
  <si>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</si>
  <si>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</si>
  <si>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</si>
  <si>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</si>
  <si>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</si>
  <si>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</si>
  <si>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</si>
  <si>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</si>
  <si>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</si>
  <si>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</si>
  <si>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</si>
  <si>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</si>
  <si>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</si>
  <si>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</si>
  <si>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</si>
  <si>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</si>
  <si>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</si>
  <si>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</si>
  <si>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</si>
  <si>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</si>
  <si>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</si>
  <si>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</si>
  <si>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</si>
  <si>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</si>
  <si>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</si>
  <si>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</si>
  <si>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</si>
  <si>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</si>
  <si>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</si>
  <si>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</si>
  <si>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</si>
  <si>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</si>
  <si>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</si>
  <si>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</si>
  <si>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</si>
  <si>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</si>
  <si>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</si>
  <si>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</si>
  <si>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</si>
  <si>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</si>
  <si>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</si>
  <si>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</si>
  <si>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</si>
  <si>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</si>
  <si>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</si>
  <si>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</si>
  <si>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</si>
  <si>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</si>
  <si>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</si>
  <si>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</si>
  <si>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</si>
  <si>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</si>
  <si>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</si>
  <si>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</si>
  <si>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</si>
  <si>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</si>
  <si>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</si>
  <si>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</si>
  <si>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</si>
  <si>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</si>
  <si>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</si>
  <si>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</si>
  <si>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</si>
  <si>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</si>
  <si>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</si>
  <si>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</si>
  <si>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</si>
  <si>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</si>
  <si>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</si>
  <si>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</si>
  <si>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</si>
  <si>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</si>
  <si>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</si>
  <si>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</si>
  <si>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</si>
  <si>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</si>
  <si>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</si>
  <si>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</si>
  <si>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</si>
  <si>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</si>
  <si>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</si>
  <si>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</si>
  <si>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</si>
  <si>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</si>
  <si>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</si>
  <si>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</si>
  <si>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</si>
  <si>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</si>
  <si>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</si>
  <si>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</si>
  <si>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</si>
  <si>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</si>
  <si>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</si>
  <si>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</si>
  <si>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</si>
  <si>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</si>
  <si>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</si>
  <si>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</si>
  <si>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</si>
  <si>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</si>
  <si>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</si>
  <si>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</si>
  <si>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</si>
  <si>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</si>
  <si>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</si>
  <si>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</si>
  <si>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</si>
  <si>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</si>
  <si>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</si>
  <si>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</si>
  <si>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</si>
  <si>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</si>
  <si>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</si>
  <si>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</si>
  <si>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</si>
  <si>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</si>
  <si>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</si>
  <si>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</si>
  <si>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</si>
  <si>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</si>
  <si>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</si>
  <si>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</si>
  <si>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</si>
  <si>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</si>
  <si>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</si>
  <si>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</si>
  <si>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</si>
  <si>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</si>
  <si>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</si>
  <si>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</si>
  <si>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</si>
  <si>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</si>
  <si>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</si>
  <si>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</si>
  <si>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</si>
  <si>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</si>
  <si>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</si>
  <si>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</si>
  <si>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</si>
  <si>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</si>
  <si>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</si>
  <si>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</si>
  <si>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</si>
  <si>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</si>
  <si>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</si>
  <si>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</si>
  <si>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</si>
  <si>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</si>
  <si>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</si>
  <si>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</si>
  <si>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</si>
  <si>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</si>
  <si>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</si>
  <si>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</si>
  <si>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</si>
  <si>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</si>
  <si>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</si>
  <si>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</si>
  <si>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</si>
  <si>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</si>
  <si>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</si>
  <si>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</si>
  <si>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</si>
  <si>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</si>
  <si>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</si>
  <si>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</si>
  <si>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</si>
  <si>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</si>
  <si>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</si>
  <si>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</si>
  <si>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</si>
  <si>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</si>
  <si>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</si>
  <si>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</si>
  <si>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</si>
  <si>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</si>
  <si>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</si>
  <si>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</si>
  <si>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</si>
  <si>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</si>
  <si>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</si>
  <si>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</si>
  <si>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</si>
  <si>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</si>
  <si>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</si>
  <si>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</si>
  <si>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</si>
  <si>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</si>
  <si>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</si>
  <si>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</si>
  <si>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</si>
  <si>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</si>
  <si>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</si>
  <si>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</si>
  <si>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</si>
  <si>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</si>
  <si>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</si>
  <si>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</si>
  <si>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</si>
  <si>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</si>
  <si>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</si>
  <si>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</si>
  <si>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</si>
  <si>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</si>
  <si>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</si>
  <si>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</si>
  <si>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</si>
  <si>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</si>
  <si>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</si>
  <si>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</si>
  <si>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</si>
  <si>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</si>
  <si>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</si>
  <si>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</si>
  <si>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</si>
  <si>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</si>
  <si>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</si>
  <si>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</si>
  <si>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</si>
  <si>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</si>
  <si>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</si>
  <si>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</si>
  <si>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</si>
  <si>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</si>
  <si>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</si>
  <si>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</si>
  <si>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</si>
  <si>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</si>
  <si>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</si>
  <si>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</si>
  <si>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</si>
  <si>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</si>
  <si>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</si>
  <si>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</si>
  <si>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</si>
  <si>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</si>
  <si>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</si>
  <si>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</si>
  <si>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</si>
  <si>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</si>
  <si>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</si>
  <si>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</si>
  <si>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</si>
  <si>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</si>
  <si>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</si>
  <si>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</si>
  <si>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</si>
  <si>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</si>
  <si>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</si>
  <si>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</si>
  <si>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</si>
  <si>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ADRIANO SOBRINHO</t>
  </si>
  <si>
    <t>AINHOA GARZA</t>
  </si>
  <si>
    <t>AMELIA STEVENS</t>
  </si>
  <si>
    <t>ANNIE ABBOTT</t>
  </si>
  <si>
    <t>AURELIE LIESUCHKE</t>
  </si>
  <si>
    <t>BARNEY WESACK</t>
  </si>
  <si>
    <t>BERNARD HOARAU-GUYON</t>
  </si>
  <si>
    <t>CLAUDE TOUSSAINT</t>
  </si>
  <si>
    <t>EARNESTINE RAYNOR</t>
  </si>
  <si>
    <t>ELIZE PRINS</t>
  </si>
  <si>
    <t>ISABEL RUNOLFSDOTTIR</t>
  </si>
  <si>
    <t>JASON GAYLORD</t>
  </si>
  <si>
    <t>JAYDON BORER</t>
  </si>
  <si>
    <t>MILENA SCHOTIN</t>
  </si>
  <si>
    <t>MORIAH  LYNCH</t>
  </si>
  <si>
    <t>PAULETTE DURAND</t>
  </si>
  <si>
    <t>PIERCE RAU</t>
  </si>
  <si>
    <t>PIETRO STOLZE</t>
  </si>
  <si>
    <t>1997</t>
  </si>
  <si>
    <t>1992</t>
  </si>
  <si>
    <t>1970</t>
  </si>
  <si>
    <t>1963</t>
  </si>
  <si>
    <t>1971</t>
  </si>
  <si>
    <t>1977</t>
  </si>
  <si>
    <t>1965</t>
  </si>
  <si>
    <t>1972</t>
  </si>
  <si>
    <t>1976</t>
  </si>
  <si>
    <t>1978</t>
  </si>
  <si>
    <t>1989</t>
  </si>
  <si>
    <t>1980</t>
  </si>
  <si>
    <t>1983</t>
  </si>
  <si>
    <t>1990</t>
  </si>
  <si>
    <t>1960</t>
  </si>
  <si>
    <t>1993</t>
  </si>
  <si>
    <t>Years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</si>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</sst>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 &quot;Kg&quot;"/>
    <numFmt numFmtId="167" formatCode="[&lt;100000]#.00,\ &quot;k&quot;;#.#,\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2"/>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applyAlignment="1">
      <alignment horizontal="left"/>
    </xf>
    <xf numFmtId="0" fontId="1" fillId="2" borderId="1" xfId="0" applyFont="1" applyFill="1" applyBorder="1" applyAlignment="1">
      <alignment horizontal="left"/>
    </xf>
    <xf numFmtId="0" fontId="0" fillId="0" borderId="1" xfId="0"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6" fontId="1" fillId="2" borderId="1" xfId="0" applyNumberFormat="1" applyFont="1" applyFill="1" applyBorder="1" applyAlignment="1">
      <alignment horizontal="center"/>
    </xf>
    <xf numFmtId="167" fontId="1" fillId="2" borderId="1" xfId="0" applyNumberFormat="1" applyFont="1" applyFill="1" applyBorder="1" applyAlignment="1">
      <alignment horizontal="center"/>
    </xf>
    <xf numFmtId="0" fontId="0" fillId="0" borderId="0" xfId="0"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0" fillId="0" borderId="1" xfId="0" pivotButton="1" applyBorder="1" applyAlignment="1">
      <alignment horizontal="center"/>
    </xf>
    <xf numFmtId="0" fontId="0" fillId="0" borderId="1" xfId="0" applyNumberFormat="1" applyBorder="1" applyAlignment="1">
      <alignment horizontal="center"/>
    </xf>
    <xf numFmtId="0" fontId="12" fillId="7" borderId="1" xfId="0" applyFont="1" applyFill="1" applyBorder="1" applyAlignment="1">
      <alignment horizontal="center"/>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8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1</xdr:col>
      <xdr:colOff>57150</xdr:colOff>
      <xdr:row>1</xdr:row>
      <xdr:rowOff>0</xdr:rowOff>
    </xdr:to>
    <mc:AlternateContent xmlns:mc="http://schemas.openxmlformats.org/markup-compatibility/2006" xmlns:a14="http://schemas.microsoft.com/office/drawing/2010/main">
      <mc:Choice Requires="a14">
        <xdr:graphicFrame macro="">
          <xdr:nvGraphicFramePr>
            <xdr:cNvPr id="2" name="SPORT LOCATION">
              <a:extLst>
                <a:ext uri="{FF2B5EF4-FFF2-40B4-BE49-F238E27FC236}">
                  <a16:creationId xmlns:a16="http://schemas.microsoft.com/office/drawing/2014/main" id="{EB4E7FB9-858C-CA5F-EDEE-ACC2323695C1}"/>
                </a:ext>
              </a:extLst>
            </xdr:cNvPr>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mlns="">
        <xdr:sp macro="" textlink="">
          <xdr:nvSpPr>
            <xdr:cNvPr id="0" name=""/>
            <xdr:cNvSpPr>
              <a:spLocks noTextEdit="1"/>
            </xdr:cNvSpPr>
          </xdr:nvSpPr>
          <xdr:spPr>
            <a:xfrm>
              <a:off x="0" y="9526"/>
              <a:ext cx="1828800" cy="828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refreshedDate="44726.940403587963" createdVersion="6" refreshedVersion="6" minRefreshableVersion="3" recordCount="51" xr:uid="{00000000-000A-0000-FFFF-FFFF07000000}">
  <cacheSource type="worksheet">
    <worksheetSource ref="A1:S1048576" sheet="SPORTSMEN"/>
  </cacheSource>
  <cacheFields count="21">
    <cacheField name="MEMBER ID" numFmtId="164">
      <sharedItems containsString="0" containsBlank="1" containsNumber="1" containsInteger="1" minValue="1" maxValue="50"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m/>
      </sharedItems>
    </cacheField>
    <cacheField name="FULL NAME" numFmtId="0">
      <sharedItems containsNonDate="0" containsString="0" containsBlank="1" count="1">
        <m/>
      </sharedItems>
    </cacheField>
    <cacheField name="PREFIX" numFmtId="0">
      <sharedItems containsBlank="1"/>
    </cacheField>
    <cacheField name="FIRSTNAME" numFmtId="0">
      <sharedItems containsBlank="1"/>
    </cacheField>
    <cacheField name="MIDDLENAME" numFmtId="0">
      <sharedItems containsBlank="1"/>
    </cacheField>
    <cacheField name="LASTNAME" numFmtId="0">
      <sharedItems containsBlank="1"/>
    </cacheField>
    <cacheField name="BIRTHDATE" numFmtId="165">
      <sharedItems containsNonDate="0" containsDate="1" containsString="0" containsBlank="1" minDate="1955-07-30T00:00:00" maxDate="1999-08-29T00:00:00" count="51">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m/>
      </sharedItems>
      <fieldGroup par="20" base="6">
        <rangePr groupBy="months" startDate="1955-07-30T00:00:00" endDate="1999-08-29T00:00:00"/>
        <groupItems count="14">
          <s v="(blank)"/>
          <s v="Jan"/>
          <s v="Feb"/>
          <s v="Mar"/>
          <s v="Apr"/>
          <s v="May"/>
          <s v="Jun"/>
          <s v="Jul"/>
          <s v="Aug"/>
          <s v="Sep"/>
          <s v="Oct"/>
          <s v="Nov"/>
          <s v="Dec"/>
          <s v="&gt;29-08-1999"/>
        </groupItems>
      </fieldGroup>
    </cacheField>
    <cacheField name="ZODIAC" numFmtId="0">
      <sharedItems containsBlank="1"/>
    </cacheField>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 name="LANGUAGE" numFmtId="0">
      <sharedItems containsNonDate="0" containsString="0" containsBlank="1"/>
    </cacheField>
    <cacheField name="EMAIL" numFmtId="0">
      <sharedItems containsNonDate="0" containsString="0" containsBlank="1" count="1">
        <m/>
      </sharedItems>
    </cacheField>
    <cacheField name="WEIGHT" numFmtId="166">
      <sharedItems containsString="0" containsBlank="1" containsNumber="1" minValue="45.9" maxValue="105.9"/>
    </cacheField>
    <cacheField name="EYECOLOR" numFmtId="0">
      <sharedItems containsBlank="1"/>
    </cacheField>
    <cacheField name="BLOODTYPE" numFmtId="0">
      <sharedItems containsBlank="1"/>
    </cacheField>
    <cacheField name="SPORT LOCATION" numFmtId="0">
      <sharedItems containsNonDate="0" containsString="0" containsBlank="1"/>
    </cacheField>
    <cacheField name="SPORTS" numFmtId="0">
      <sharedItems containsBlank="1"/>
    </cacheField>
    <cacheField name="SALARY" numFmtId="167">
      <sharedItems containsString="0" containsBlank="1"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41.721192939818" createdVersion="8" refreshedVersion="8" minRefreshableVersion="3" recordCount="50" xr:uid="{1FAB137E-C7C6-4129-839C-D0D53CEE765A}">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ANNIE ABBOTT"/>
        <s v="AURELIE LIESUCHKE"/>
        <s v="TOMAS FILHO"/>
        <s v="DARBY CRUICKSHANK"/>
        <s v="JAYDON BORER"/>
        <s v="MORIAH  LYNCH"/>
        <s v="AMIYA EICHMANN"/>
        <s v="PIERCE RAU"/>
        <s v="AMELIA STEVENS"/>
        <s v="TOBY SIMPSON"/>
        <s v="ETHAN MURPHY"/>
        <s v="ASHLEY WOOD"/>
        <s v="MEGAN SCOTT"/>
        <s v="HELMUT WEINHAE"/>
        <s v="MILENA SCHOTIN"/>
        <s v="LOTHAR BIRNBAUM"/>
        <s v="PIETRO STOLZE"/>
        <s v="RICHARD  TLUSTEK"/>
        <s v="EARNESTINE RAYNOR"/>
        <s v="JASON GAYLORD"/>
        <s v="KENDRICK SAUER"/>
        <s v="ANNABELL OLSON"/>
        <s v="JENA UPTON"/>
        <s v="SHANNY BINS"/>
        <s v="TIA ABSHIRE"/>
        <s v="ISABEL RUNOLFSDOTTIR"/>
        <s v="BARNEY WESACK"/>
        <s v="BARUCH KADE"/>
        <s v="LIESBETH ROSEMANN"/>
        <s v="VALENTINE MOREAU"/>
        <s v="PAULETTE DURAND"/>
        <s v="LAURE-ALIX CHEVALIER"/>
        <s v="CLAUDE TOUSSAINT"/>
        <s v="VICTOR LENOIR"/>
        <s v="ARTHUR LENOIR"/>
        <s v="BENJAMIN LEBRUN-BRUN"/>
        <s v="ANTOINE MAILLARD"/>
        <s v="BERNARD HOARAU-GUYON"/>
        <s v="HIDALGO TERCERO"/>
        <s v="HADALGO POLANCO"/>
        <s v="LAURA OLIVIERA"/>
        <s v="AINHOA GARZA"/>
        <s v="ISABEL BANDA"/>
        <s v="CAROLOTA MATEOS"/>
        <s v="ELIZE PRINS"/>
        <s v="RYAN PHAM"/>
        <s v="ELISE ROTTEVEEL"/>
        <s v="MIRJAM SODERBERG"/>
        <s v="BERNDT PALSSON"/>
        <s v="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07/30/1955"/>
          <s v="Jan"/>
          <s v="Feb"/>
          <s v="Mar"/>
          <s v="Apr"/>
          <s v="May"/>
          <s v="Jun"/>
          <s v="Jul"/>
          <s v="Aug"/>
          <s v="Sep"/>
          <s v="Oct"/>
          <s v="Nov"/>
          <s v="Dec"/>
          <s v="&gt;0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07/30/1955"/>
          <s v="Qtr1"/>
          <s v="Qtr2"/>
          <s v="Qtr3"/>
          <s v="Qtr4"/>
          <s v="&gt;08/29/1999"/>
        </groupItems>
      </fieldGroup>
    </cacheField>
    <cacheField name="Years" numFmtId="0" databaseField="0">
      <fieldGroup base="6">
        <rangePr groupBy="years" startDate="1955-07-30T00:00:00" endDate="1999-08-29T00:00:00"/>
        <groupItems count="47">
          <s v="&lt;0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08/29/1999"/>
        </groupItems>
      </fieldGroup>
    </cacheField>
  </cacheFields>
  <extLst>
    <ext xmlns:x14="http://schemas.microsoft.com/office/spreadsheetml/2009/9/main" uri="{725AE2AE-9491-48be-B2B4-4EB974FC3084}">
      <x14:pivotCacheDefinition pivotCacheId="1194705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Ms."/>
    <s v="Annie"/>
    <m/>
    <s v="Abbott"/>
    <x v="0"/>
    <s v="Libra"/>
    <x v="0"/>
    <s v="US"/>
    <x v="0"/>
    <m/>
    <x v="0"/>
    <n v="94"/>
    <s v="Green"/>
    <s v="A−"/>
    <m/>
    <s v="Cycling Track"/>
    <n v="80727"/>
  </r>
  <r>
    <x v="1"/>
    <x v="0"/>
    <s v="Ms."/>
    <s v="Aurelie"/>
    <m/>
    <s v="Liesuchke"/>
    <x v="1"/>
    <s v="Aquarius"/>
    <x v="0"/>
    <s v="US"/>
    <x v="0"/>
    <m/>
    <x v="0"/>
    <n v="84.2"/>
    <s v="Brown"/>
    <s v="O−"/>
    <m/>
    <s v="Boxing"/>
    <n v="87471"/>
  </r>
  <r>
    <x v="2"/>
    <x v="0"/>
    <s v="Sr."/>
    <s v="Tomas"/>
    <s v="Ferreira"/>
    <s v="Filho"/>
    <x v="2"/>
    <s v="Cancer"/>
    <x v="1"/>
    <s v="BR"/>
    <x v="1"/>
    <m/>
    <x v="0"/>
    <n v="52.9"/>
    <s v="Amber"/>
    <s v="A−"/>
    <m/>
    <s v="Football"/>
    <n v="64724"/>
  </r>
  <r>
    <x v="3"/>
    <x v="0"/>
    <s v="Ms."/>
    <s v="Darby"/>
    <m/>
    <s v="Cruickshank"/>
    <x v="3"/>
    <s v="Taurus"/>
    <x v="0"/>
    <s v="US"/>
    <x v="0"/>
    <m/>
    <x v="0"/>
    <n v="48.9"/>
    <s v="Green"/>
    <s v="O−"/>
    <m/>
    <s v="Alpine Skiing"/>
    <n v="110823"/>
  </r>
  <r>
    <x v="4"/>
    <x v="0"/>
    <s v="Dr."/>
    <s v="Jaydon"/>
    <m/>
    <s v="Borer"/>
    <x v="4"/>
    <s v="Taurus"/>
    <x v="1"/>
    <s v="US"/>
    <x v="0"/>
    <m/>
    <x v="0"/>
    <n v="84.8"/>
    <s v="Blue"/>
    <s v="B−"/>
    <m/>
    <s v="Water Polo"/>
    <n v="56916"/>
  </r>
  <r>
    <x v="5"/>
    <x v="0"/>
    <s v="Mr."/>
    <s v="Moriah "/>
    <m/>
    <s v="Lynch"/>
    <x v="5"/>
    <s v="Sagittarius"/>
    <x v="1"/>
    <s v="US"/>
    <x v="0"/>
    <m/>
    <x v="0"/>
    <n v="83.2"/>
    <s v="Blue"/>
    <s v="O−"/>
    <m/>
    <s v="Fencing"/>
    <n v="51133"/>
  </r>
  <r>
    <x v="6"/>
    <x v="0"/>
    <s v="Ms."/>
    <s v="Amiya"/>
    <m/>
    <s v="Eichmann"/>
    <x v="6"/>
    <s v="Leo"/>
    <x v="0"/>
    <s v="US"/>
    <x v="0"/>
    <m/>
    <x v="0"/>
    <n v="61.1"/>
    <s v="Blue"/>
    <s v="B−"/>
    <m/>
    <s v="Cycling Road"/>
    <n v="65465"/>
  </r>
  <r>
    <x v="7"/>
    <x v="0"/>
    <s v="Mr."/>
    <s v="Pierce"/>
    <m/>
    <s v="Rau"/>
    <x v="7"/>
    <s v="Taurus"/>
    <x v="1"/>
    <s v="US"/>
    <x v="0"/>
    <m/>
    <x v="0"/>
    <n v="105.7"/>
    <s v="Amber"/>
    <s v="A+"/>
    <m/>
    <s v="Curling"/>
    <n v="109885"/>
  </r>
  <r>
    <x v="8"/>
    <x v="0"/>
    <s v="Ms."/>
    <s v="Amelia"/>
    <m/>
    <s v="Stevens"/>
    <x v="8"/>
    <s v="Aquarius"/>
    <x v="0"/>
    <s v="GB"/>
    <x v="2"/>
    <m/>
    <x v="0"/>
    <n v="65.3"/>
    <s v="Blue"/>
    <s v="A+"/>
    <m/>
    <s v="Shooting"/>
    <n v="60061"/>
  </r>
  <r>
    <x v="9"/>
    <x v="0"/>
    <s v="Mr."/>
    <s v="Toby"/>
    <m/>
    <s v="Simpson"/>
    <x v="9"/>
    <s v="Sagittarius"/>
    <x v="1"/>
    <s v="GB"/>
    <x v="2"/>
    <m/>
    <x v="0"/>
    <n v="62.9"/>
    <s v="Amber"/>
    <s v="O+"/>
    <m/>
    <s v="Cycling Road"/>
    <n v="32758"/>
  </r>
  <r>
    <x v="10"/>
    <x v="0"/>
    <s v="Sir"/>
    <s v="Ethan"/>
    <m/>
    <s v="Murphy"/>
    <x v="10"/>
    <s v="Scorpio"/>
    <x v="1"/>
    <s v="GB"/>
    <x v="2"/>
    <m/>
    <x v="0"/>
    <n v="104.3"/>
    <s v="Brown"/>
    <s v="O+"/>
    <m/>
    <s v="Freestyle Skiing"/>
    <n v="99613"/>
  </r>
  <r>
    <x v="11"/>
    <x v="0"/>
    <s v="Mrs."/>
    <s v="Ashley"/>
    <m/>
    <s v="Wood"/>
    <x v="11"/>
    <s v="Libra"/>
    <x v="0"/>
    <s v="GB"/>
    <x v="2"/>
    <m/>
    <x v="0"/>
    <n v="100.7"/>
    <s v="Brown"/>
    <s v="O+"/>
    <m/>
    <s v="Archery"/>
    <n v="56595"/>
  </r>
  <r>
    <x v="12"/>
    <x v="0"/>
    <s v="Ms."/>
    <s v="Megan"/>
    <m/>
    <s v="Scott"/>
    <x v="12"/>
    <s v="Aquarius"/>
    <x v="0"/>
    <s v="GB"/>
    <x v="2"/>
    <m/>
    <x v="0"/>
    <n v="70.900000000000006"/>
    <s v="Green"/>
    <s v="A−"/>
    <m/>
    <s v="Rugby"/>
    <n v="117408"/>
  </r>
  <r>
    <x v="13"/>
    <x v="0"/>
    <s v="Hr."/>
    <s v="Helmut"/>
    <m/>
    <s v="Weinhae"/>
    <x v="13"/>
    <s v="Virgo"/>
    <x v="1"/>
    <s v="DE"/>
    <x v="3"/>
    <m/>
    <x v="0"/>
    <n v="68.3"/>
    <s v="Gray"/>
    <s v="A+"/>
    <m/>
    <s v="Canoe Sprint"/>
    <n v="64862"/>
  </r>
  <r>
    <x v="14"/>
    <x v="0"/>
    <s v="Prof."/>
    <s v="Milena"/>
    <m/>
    <s v="Schotin"/>
    <x v="14"/>
    <s v="Pisces"/>
    <x v="0"/>
    <s v="DE"/>
    <x v="3"/>
    <m/>
    <x v="0"/>
    <n v="105.3"/>
    <s v="Gray"/>
    <s v="O+"/>
    <m/>
    <s v="Cycling BMX"/>
    <n v="10241"/>
  </r>
  <r>
    <x v="15"/>
    <x v="0"/>
    <s v="Hr."/>
    <s v="Lothar"/>
    <m/>
    <s v="Birnbaum"/>
    <x v="15"/>
    <s v="Cancer"/>
    <x v="1"/>
    <s v="DE"/>
    <x v="3"/>
    <m/>
    <x v="0"/>
    <n v="48.6"/>
    <s v="Blue"/>
    <s v="O+"/>
    <m/>
    <s v="Alpine Skiing"/>
    <n v="88762"/>
  </r>
  <r>
    <x v="16"/>
    <x v="0"/>
    <s v="Hr."/>
    <s v="Pietro"/>
    <m/>
    <s v="Stolze"/>
    <x v="16"/>
    <s v="Libra"/>
    <x v="1"/>
    <s v="DE"/>
    <x v="3"/>
    <m/>
    <x v="0"/>
    <n v="105.9"/>
    <s v="Blue"/>
    <s v="A−"/>
    <m/>
    <s v="Handball"/>
    <n v="80757"/>
  </r>
  <r>
    <x v="17"/>
    <x v="0"/>
    <s v="Hr."/>
    <s v="Richard "/>
    <m/>
    <s v="Tlustek"/>
    <x v="17"/>
    <s v="Virgo"/>
    <x v="1"/>
    <s v="DE"/>
    <x v="3"/>
    <m/>
    <x v="0"/>
    <n v="71.099999999999994"/>
    <s v="Blue"/>
    <s v="A−"/>
    <m/>
    <s v="Cycling Mountain Bike"/>
    <n v="88794"/>
  </r>
  <r>
    <x v="18"/>
    <x v="0"/>
    <s v="Dr."/>
    <s v="Earnestine"/>
    <m/>
    <s v="Raynor"/>
    <x v="18"/>
    <s v="Taurus"/>
    <x v="0"/>
    <s v="OZ"/>
    <x v="4"/>
    <m/>
    <x v="0"/>
    <n v="70.3"/>
    <s v="Blue"/>
    <s v="A+"/>
    <m/>
    <s v="Short Track Speed Skating"/>
    <n v="63526"/>
  </r>
  <r>
    <x v="19"/>
    <x v="0"/>
    <s v="Mr."/>
    <s v="Jason"/>
    <m/>
    <s v="Gaylord"/>
    <x v="19"/>
    <s v="Capricorn"/>
    <x v="1"/>
    <s v="OZ"/>
    <x v="4"/>
    <m/>
    <x v="0"/>
    <n v="54.7"/>
    <s v="Brown"/>
    <s v="O−"/>
    <m/>
    <s v="Basketball"/>
    <n v="46352"/>
  </r>
  <r>
    <x v="20"/>
    <x v="0"/>
    <s v="Mr."/>
    <s v="Kendrick"/>
    <m/>
    <s v="Sauer"/>
    <x v="20"/>
    <s v="Cancer"/>
    <x v="1"/>
    <s v="OZ"/>
    <x v="4"/>
    <m/>
    <x v="0"/>
    <n v="100.9"/>
    <s v="Blue"/>
    <s v="B−"/>
    <m/>
    <s v="Triathlon"/>
    <n v="106808"/>
  </r>
  <r>
    <x v="21"/>
    <x v="0"/>
    <s v="Dr."/>
    <s v="Annabell"/>
    <m/>
    <s v="Olson"/>
    <x v="21"/>
    <s v="Aries"/>
    <x v="0"/>
    <s v="OZ"/>
    <x v="4"/>
    <m/>
    <x v="0"/>
    <n v="84.3"/>
    <s v="Green"/>
    <s v="A+"/>
    <m/>
    <s v="Equestrian / Dressage"/>
    <n v="96468"/>
  </r>
  <r>
    <x v="22"/>
    <x v="0"/>
    <s v="Dr."/>
    <s v="Jena"/>
    <m/>
    <s v="Upton"/>
    <x v="22"/>
    <s v="Sagittarius"/>
    <x v="0"/>
    <s v="OZ"/>
    <x v="4"/>
    <m/>
    <x v="0"/>
    <n v="66.8"/>
    <s v="Blue"/>
    <s v="O+"/>
    <m/>
    <s v="Beach Volleyball"/>
    <n v="16526"/>
  </r>
  <r>
    <x v="23"/>
    <x v="0"/>
    <s v="Dr."/>
    <s v="Shanny"/>
    <m/>
    <s v="Bins"/>
    <x v="23"/>
    <s v="Virgo"/>
    <x v="0"/>
    <s v="OZ"/>
    <x v="4"/>
    <m/>
    <x v="0"/>
    <n v="59.4"/>
    <s v="Amber"/>
    <s v="B−"/>
    <m/>
    <s v="Canoe Slalom"/>
    <n v="21891"/>
  </r>
  <r>
    <x v="24"/>
    <x v="0"/>
    <s v="Dr."/>
    <s v="Tia"/>
    <m/>
    <s v="Abshire"/>
    <x v="24"/>
    <s v="Cancer"/>
    <x v="0"/>
    <s v="OZ"/>
    <x v="4"/>
    <m/>
    <x v="0"/>
    <n v="77.8"/>
    <s v="Amber"/>
    <s v="A+"/>
    <m/>
    <s v="Cycling Road"/>
    <n v="62037"/>
  </r>
  <r>
    <x v="25"/>
    <x v="0"/>
    <s v="Ms."/>
    <s v="Isabel"/>
    <m/>
    <s v="Runolfsdottir"/>
    <x v="25"/>
    <s v="Aries"/>
    <x v="0"/>
    <s v="OZ"/>
    <x v="4"/>
    <m/>
    <x v="0"/>
    <n v="85.9"/>
    <s v="Blue"/>
    <s v="B+"/>
    <m/>
    <s v="Cycling Track"/>
    <n v="89737"/>
  </r>
  <r>
    <x v="26"/>
    <x v="0"/>
    <s v="Hr."/>
    <s v="Barney"/>
    <m/>
    <s v="Wesack"/>
    <x v="26"/>
    <s v="Cancer"/>
    <x v="1"/>
    <s v="AU"/>
    <x v="5"/>
    <m/>
    <x v="0"/>
    <n v="93.4"/>
    <s v="Amber"/>
    <s v="B+"/>
    <m/>
    <s v="Volleyball"/>
    <n v="41039"/>
  </r>
  <r>
    <x v="27"/>
    <x v="0"/>
    <s v="Hr."/>
    <s v="Baruch"/>
    <m/>
    <s v="Kade"/>
    <x v="27"/>
    <s v="Pisces"/>
    <x v="1"/>
    <s v="AU"/>
    <x v="5"/>
    <m/>
    <x v="0"/>
    <n v="95.5"/>
    <s v="Gray"/>
    <s v="O−"/>
    <m/>
    <s v="Rugby"/>
    <n v="28458"/>
  </r>
  <r>
    <x v="28"/>
    <x v="0"/>
    <s v="Prof."/>
    <s v="Liesbeth"/>
    <m/>
    <s v="Rosemann"/>
    <x v="28"/>
    <s v="Aquarius"/>
    <x v="0"/>
    <s v="AU"/>
    <x v="5"/>
    <m/>
    <x v="0"/>
    <n v="52.2"/>
    <s v="Blue"/>
    <s v="O+"/>
    <m/>
    <s v="Cycling Road"/>
    <n v="55007"/>
  </r>
  <r>
    <x v="29"/>
    <x v="0"/>
    <s v="Mme."/>
    <s v="Valentine"/>
    <m/>
    <s v="Moreau"/>
    <x v="29"/>
    <s v="Libra"/>
    <x v="0"/>
    <s v="FR"/>
    <x v="6"/>
    <m/>
    <x v="0"/>
    <n v="74.599999999999994"/>
    <s v="Blue"/>
    <s v="B+"/>
    <m/>
    <s v="Golf"/>
    <n v="69041"/>
  </r>
  <r>
    <x v="30"/>
    <x v="0"/>
    <s v="Mme."/>
    <s v="Paulette"/>
    <m/>
    <s v="Durand"/>
    <x v="30"/>
    <s v="Capricorn"/>
    <x v="0"/>
    <s v="FR"/>
    <x v="6"/>
    <m/>
    <x v="0"/>
    <n v="81.7"/>
    <s v="Amber"/>
    <s v="O−"/>
    <m/>
    <s v="Volleyball"/>
    <n v="86262"/>
  </r>
  <r>
    <x v="31"/>
    <x v="0"/>
    <s v="Mme."/>
    <s v="Laure-Alix"/>
    <m/>
    <s v="Chevalier"/>
    <x v="31"/>
    <s v="Capricorn"/>
    <x v="0"/>
    <s v="FR"/>
    <x v="6"/>
    <m/>
    <x v="0"/>
    <n v="78.099999999999994"/>
    <s v="Blue"/>
    <s v="O+"/>
    <m/>
    <s v="Beach Volleyball"/>
    <n v="19234"/>
  </r>
  <r>
    <x v="32"/>
    <x v="0"/>
    <s v="M."/>
    <s v="Claude"/>
    <m/>
    <s v="Toussaint"/>
    <x v="32"/>
    <s v="Scorpio"/>
    <x v="1"/>
    <s v="FR"/>
    <x v="6"/>
    <m/>
    <x v="0"/>
    <n v="57.1"/>
    <s v="Green"/>
    <s v="O+"/>
    <m/>
    <s v="Diving"/>
    <n v="95123"/>
  </r>
  <r>
    <x v="33"/>
    <x v="0"/>
    <s v="M."/>
    <s v="Victor"/>
    <m/>
    <s v="Lenoir"/>
    <x v="33"/>
    <s v="Libra"/>
    <x v="1"/>
    <s v="FR"/>
    <x v="6"/>
    <m/>
    <x v="0"/>
    <n v="56"/>
    <s v="Blue"/>
    <s v="B+"/>
    <m/>
    <s v="Triathlon"/>
    <n v="62761"/>
  </r>
  <r>
    <x v="34"/>
    <x v="0"/>
    <s v="M."/>
    <s v="Arthur"/>
    <m/>
    <s v="Lenoir"/>
    <x v="34"/>
    <s v="Leo"/>
    <x v="1"/>
    <s v="FR"/>
    <x v="6"/>
    <m/>
    <x v="0"/>
    <n v="88.6"/>
    <s v="Amber"/>
    <s v="O+"/>
    <m/>
    <s v="Hockey"/>
    <n v="108431"/>
  </r>
  <r>
    <x v="35"/>
    <x v="0"/>
    <s v="M."/>
    <s v="Benjamin"/>
    <m/>
    <s v="Lebrun-Brun"/>
    <x v="35"/>
    <s v="Aquarius"/>
    <x v="1"/>
    <s v="FR"/>
    <x v="6"/>
    <m/>
    <x v="0"/>
    <n v="78.2"/>
    <s v="Brown"/>
    <s v="O−"/>
    <m/>
    <s v="Triathlon"/>
    <n v="66268"/>
  </r>
  <r>
    <x v="36"/>
    <x v="0"/>
    <s v="M."/>
    <s v="Antoine"/>
    <m/>
    <s v="Maillard"/>
    <x v="36"/>
    <s v="Cancer"/>
    <x v="1"/>
    <s v="FR"/>
    <x v="6"/>
    <m/>
    <x v="0"/>
    <n v="95.8"/>
    <s v="Blue"/>
    <s v="B−"/>
    <m/>
    <s v="Sailing"/>
    <n v="33970"/>
  </r>
  <r>
    <x v="37"/>
    <x v="0"/>
    <s v="M."/>
    <s v="Bernard"/>
    <m/>
    <s v="Hoarau-Guyon"/>
    <x v="37"/>
    <s v="Capricorn"/>
    <x v="1"/>
    <s v="FR"/>
    <x v="6"/>
    <m/>
    <x v="0"/>
    <n v="59.7"/>
    <s v="Gray"/>
    <s v="O−"/>
    <m/>
    <s v="Cycling Track"/>
    <n v="71352"/>
  </r>
  <r>
    <x v="38"/>
    <x v="0"/>
    <s v="Sr."/>
    <s v="Hidalgo"/>
    <s v="Cantu"/>
    <s v="Tercero"/>
    <x v="38"/>
    <s v="Sagittarius"/>
    <x v="1"/>
    <s v="AG"/>
    <x v="7"/>
    <m/>
    <x v="0"/>
    <n v="77.7"/>
    <s v="Gray"/>
    <s v="B−"/>
    <m/>
    <s v="Canoe Slalom"/>
    <n v="116376"/>
  </r>
  <r>
    <x v="39"/>
    <x v="0"/>
    <s v="Sr."/>
    <s v="Hadalgo"/>
    <m/>
    <s v="Polanco"/>
    <x v="39"/>
    <s v="Gemini"/>
    <x v="1"/>
    <s v="AG"/>
    <x v="7"/>
    <m/>
    <x v="0"/>
    <n v="98"/>
    <s v="Blue"/>
    <s v="A−"/>
    <m/>
    <s v="Beach Volleyball"/>
    <n v="114144"/>
  </r>
  <r>
    <x v="40"/>
    <x v="0"/>
    <s v="Sra."/>
    <s v="Laura"/>
    <m/>
    <s v="Oliviera"/>
    <x v="40"/>
    <s v="Aquarius"/>
    <x v="0"/>
    <s v="AG"/>
    <x v="7"/>
    <m/>
    <x v="0"/>
    <n v="51.9"/>
    <s v="Amber"/>
    <s v="O−"/>
    <m/>
    <s v="Athletics"/>
    <n v="79872"/>
  </r>
  <r>
    <x v="41"/>
    <x v="0"/>
    <s v="Sra."/>
    <s v="Ainhoa"/>
    <m/>
    <s v="Garza"/>
    <x v="41"/>
    <s v="Pisces"/>
    <x v="0"/>
    <s v="ES"/>
    <x v="8"/>
    <m/>
    <x v="0"/>
    <n v="55.6"/>
    <s v="Brown"/>
    <s v="O+"/>
    <m/>
    <s v="Gymnastics Artistic"/>
    <n v="101969"/>
  </r>
  <r>
    <x v="42"/>
    <x v="0"/>
    <s v="Sra."/>
    <s v="Isabel"/>
    <m/>
    <s v="Banda"/>
    <x v="42"/>
    <s v="Capricorn"/>
    <x v="0"/>
    <s v="ES"/>
    <x v="8"/>
    <m/>
    <x v="0"/>
    <n v="102.3"/>
    <s v="Amber"/>
    <s v="O+"/>
    <m/>
    <s v="Canoe Slalom"/>
    <n v="50659"/>
  </r>
  <r>
    <x v="43"/>
    <x v="0"/>
    <s v="Sra."/>
    <s v="Carolota"/>
    <m/>
    <s v="Mateos"/>
    <x v="43"/>
    <s v="Leo"/>
    <x v="0"/>
    <s v="ES"/>
    <x v="8"/>
    <m/>
    <x v="0"/>
    <n v="58.8"/>
    <s v="Gray"/>
    <s v="O−"/>
    <m/>
    <s v="Athletics"/>
    <n v="58215"/>
  </r>
  <r>
    <x v="44"/>
    <x v="0"/>
    <s v="Mw."/>
    <s v="Elize"/>
    <m/>
    <s v="Prins"/>
    <x v="44"/>
    <s v="Taurus"/>
    <x v="0"/>
    <s v="DU"/>
    <x v="9"/>
    <m/>
    <x v="0"/>
    <n v="63.8"/>
    <s v="Blue"/>
    <s v="O+"/>
    <m/>
    <s v="Judo"/>
    <n v="39935"/>
  </r>
  <r>
    <x v="45"/>
    <x v="0"/>
    <s v="dhr."/>
    <s v="Ryan"/>
    <m/>
    <s v="Pham"/>
    <x v="45"/>
    <s v="Libra"/>
    <x v="1"/>
    <s v="DU"/>
    <x v="9"/>
    <m/>
    <x v="0"/>
    <n v="98.6"/>
    <s v="Amber"/>
    <s v="B+"/>
    <m/>
    <s v="Beach Volleyball"/>
    <n v="44865"/>
  </r>
  <r>
    <x v="46"/>
    <x v="0"/>
    <s v="Mw"/>
    <s v="Elise"/>
    <m/>
    <s v="Rotteveel"/>
    <x v="46"/>
    <s v="Aries"/>
    <x v="0"/>
    <s v="DU"/>
    <x v="9"/>
    <m/>
    <x v="0"/>
    <n v="61.8"/>
    <s v="Gray"/>
    <s v="O−"/>
    <m/>
    <s v="Beach Volleyball"/>
    <n v="90478"/>
  </r>
  <r>
    <x v="47"/>
    <x v="0"/>
    <s v="Fru."/>
    <s v="Mirjam"/>
    <m/>
    <s v="Soderberg"/>
    <x v="47"/>
    <s v="Taurus"/>
    <x v="0"/>
    <s v="SV"/>
    <x v="10"/>
    <m/>
    <x v="0"/>
    <n v="50"/>
    <s v="Amber"/>
    <s v="O+"/>
    <m/>
    <s v="Football"/>
    <n v="38965"/>
  </r>
  <r>
    <x v="48"/>
    <x v="0"/>
    <s v="H."/>
    <s v="Berndt"/>
    <m/>
    <s v="Palsson"/>
    <x v="48"/>
    <s v="Pisces"/>
    <x v="1"/>
    <s v="SV"/>
    <x v="10"/>
    <m/>
    <x v="0"/>
    <n v="45.9"/>
    <s v="Blue"/>
    <s v="A−"/>
    <m/>
    <s v="Biathlon"/>
    <n v="35387"/>
  </r>
  <r>
    <x v="49"/>
    <x v="0"/>
    <s v="Sr."/>
    <s v="Adriano"/>
    <s v="Pontes"/>
    <s v="Sobrinho"/>
    <x v="49"/>
    <s v="Leo"/>
    <x v="1"/>
    <s v="PR"/>
    <x v="1"/>
    <m/>
    <x v="0"/>
    <n v="92.5"/>
    <s v="Green"/>
    <s v="A+"/>
    <m/>
    <s v="Swimming"/>
    <n v="20532"/>
  </r>
  <r>
    <x v="50"/>
    <x v="0"/>
    <m/>
    <m/>
    <m/>
    <m/>
    <x v="50"/>
    <m/>
    <x v="2"/>
    <m/>
    <x v="11"/>
    <m/>
    <x v="0"/>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s v="annie.abbott@xyz.org"/>
    <n v="94"/>
    <s v="Green"/>
    <s v="A−"/>
    <x v="0"/>
    <x v="0"/>
    <n v="80727"/>
  </r>
  <r>
    <x v="1"/>
    <x v="1"/>
    <s v="Ms."/>
    <s v="Aurelie"/>
    <m/>
    <s v="Liesuchke"/>
    <x v="1"/>
    <s v="Aquarius"/>
    <x v="0"/>
    <s v="US"/>
    <x v="0"/>
    <x v="0"/>
    <s v="aurelie.liesuchke@xyz.org"/>
    <n v="84.2"/>
    <s v="Brown"/>
    <s v="O−"/>
    <x v="0"/>
    <x v="1"/>
    <n v="87471"/>
  </r>
  <r>
    <x v="2"/>
    <x v="2"/>
    <s v="Sr."/>
    <s v="Tomas"/>
    <s v="Ferreira"/>
    <s v="Filho"/>
    <x v="2"/>
    <s v="Cancer"/>
    <x v="1"/>
    <s v="BR"/>
    <x v="1"/>
    <x v="1"/>
    <s v="tomas.filho@xyz.org"/>
    <n v="52.9"/>
    <s v="Amber"/>
    <s v="A−"/>
    <x v="1"/>
    <x v="2"/>
    <n v="64724"/>
  </r>
  <r>
    <x v="3"/>
    <x v="3"/>
    <s v="Ms."/>
    <s v="Darby"/>
    <m/>
    <s v="Cruickshank"/>
    <x v="3"/>
    <s v="Taurus"/>
    <x v="0"/>
    <s v="US"/>
    <x v="0"/>
    <x v="0"/>
    <s v="darby.cruickshank@xyz.org"/>
    <n v="48.9"/>
    <s v="Green"/>
    <s v="O−"/>
    <x v="1"/>
    <x v="3"/>
    <n v="110823"/>
  </r>
  <r>
    <x v="4"/>
    <x v="4"/>
    <s v="Dr."/>
    <s v="Jaydon"/>
    <m/>
    <s v="Borer"/>
    <x v="4"/>
    <s v="Taurus"/>
    <x v="1"/>
    <s v="US"/>
    <x v="0"/>
    <x v="0"/>
    <s v="jaydon.borer@xyz.org"/>
    <n v="84.8"/>
    <s v="Blue"/>
    <s v="B−"/>
    <x v="0"/>
    <x v="4"/>
    <n v="56916"/>
  </r>
  <r>
    <x v="5"/>
    <x v="5"/>
    <s v="Mr."/>
    <s v="Moriah "/>
    <m/>
    <s v="Lynch"/>
    <x v="5"/>
    <s v="Sagittarius"/>
    <x v="1"/>
    <s v="US"/>
    <x v="0"/>
    <x v="0"/>
    <s v="moriah .lynch@xyz.org"/>
    <n v="83.2"/>
    <s v="Blue"/>
    <s v="O−"/>
    <x v="0"/>
    <x v="5"/>
    <n v="51133"/>
  </r>
  <r>
    <x v="6"/>
    <x v="6"/>
    <s v="Ms."/>
    <s v="Amiya"/>
    <m/>
    <s v="Eichmann"/>
    <x v="6"/>
    <s v="Leo"/>
    <x v="0"/>
    <s v="US"/>
    <x v="0"/>
    <x v="0"/>
    <s v="amiya.eichmann@xyz.org"/>
    <n v="61.1"/>
    <s v="Blue"/>
    <s v="B−"/>
    <x v="1"/>
    <x v="6"/>
    <n v="65465"/>
  </r>
  <r>
    <x v="7"/>
    <x v="7"/>
    <s v="Mr."/>
    <s v="Pierce"/>
    <m/>
    <s v="Rau"/>
    <x v="7"/>
    <s v="Taurus"/>
    <x v="1"/>
    <s v="US"/>
    <x v="0"/>
    <x v="0"/>
    <s v="pierce.rau@xyz.org"/>
    <n v="105.7"/>
    <s v="Amber"/>
    <s v="A+"/>
    <x v="0"/>
    <x v="7"/>
    <n v="109885"/>
  </r>
  <r>
    <x v="8"/>
    <x v="8"/>
    <s v="Ms."/>
    <s v="Amelia"/>
    <m/>
    <s v="Stevens"/>
    <x v="8"/>
    <s v="Aquarius"/>
    <x v="0"/>
    <s v="GB"/>
    <x v="2"/>
    <x v="0"/>
    <s v="amelia.stevens@xyz.org"/>
    <n v="65.3"/>
    <s v="Blue"/>
    <s v="A+"/>
    <x v="0"/>
    <x v="8"/>
    <n v="60061"/>
  </r>
  <r>
    <x v="9"/>
    <x v="9"/>
    <s v="Mr."/>
    <s v="Toby"/>
    <m/>
    <s v="Simpson"/>
    <x v="9"/>
    <s v="Sagittarius"/>
    <x v="1"/>
    <s v="GB"/>
    <x v="2"/>
    <x v="0"/>
    <s v="toby.simpson@xyz.org"/>
    <n v="62.9"/>
    <s v="Amber"/>
    <s v="O+"/>
    <x v="1"/>
    <x v="6"/>
    <n v="32758"/>
  </r>
  <r>
    <x v="10"/>
    <x v="10"/>
    <s v="Sir"/>
    <s v="Ethan"/>
    <m/>
    <s v="Murphy"/>
    <x v="10"/>
    <s v="Scorpio"/>
    <x v="1"/>
    <s v="GB"/>
    <x v="2"/>
    <x v="0"/>
    <s v="ethan.murphy@xyz.org"/>
    <n v="104.3"/>
    <s v="Brown"/>
    <s v="O+"/>
    <x v="1"/>
    <x v="9"/>
    <n v="99613"/>
  </r>
  <r>
    <x v="11"/>
    <x v="11"/>
    <s v="Mrs."/>
    <s v="Ashley"/>
    <m/>
    <s v="Wood"/>
    <x v="11"/>
    <s v="Libra"/>
    <x v="0"/>
    <s v="GB"/>
    <x v="2"/>
    <x v="0"/>
    <s v="ashley.wood@xyz.org"/>
    <n v="100.7"/>
    <s v="Brown"/>
    <s v="O+"/>
    <x v="1"/>
    <x v="10"/>
    <n v="56595"/>
  </r>
  <r>
    <x v="12"/>
    <x v="12"/>
    <s v="Ms."/>
    <s v="Megan"/>
    <m/>
    <s v="Scott"/>
    <x v="12"/>
    <s v="Aquarius"/>
    <x v="0"/>
    <s v="GB"/>
    <x v="2"/>
    <x v="0"/>
    <s v="megan.scott@xyz.org"/>
    <n v="70.900000000000006"/>
    <s v="Green"/>
    <s v="A−"/>
    <x v="1"/>
    <x v="11"/>
    <n v="117408"/>
  </r>
  <r>
    <x v="13"/>
    <x v="13"/>
    <s v="Hr."/>
    <s v="Helmut"/>
    <m/>
    <s v="Weinhae"/>
    <x v="13"/>
    <s v="Virgo"/>
    <x v="1"/>
    <s v="DE"/>
    <x v="3"/>
    <x v="2"/>
    <s v="helmut.weinhae@xyz.org"/>
    <n v="68.3"/>
    <s v="Gray"/>
    <s v="A+"/>
    <x v="1"/>
    <x v="12"/>
    <n v="64862"/>
  </r>
  <r>
    <x v="14"/>
    <x v="14"/>
    <s v="Prof."/>
    <s v="Milena"/>
    <m/>
    <s v="Schotin"/>
    <x v="14"/>
    <s v="Pisces"/>
    <x v="0"/>
    <s v="DE"/>
    <x v="3"/>
    <x v="2"/>
    <s v="milena.schotin@xyz.org"/>
    <n v="105.3"/>
    <s v="Gray"/>
    <s v="O+"/>
    <x v="0"/>
    <x v="13"/>
    <n v="10241"/>
  </r>
  <r>
    <x v="15"/>
    <x v="15"/>
    <s v="Hr."/>
    <s v="Lothar"/>
    <m/>
    <s v="Birnbaum"/>
    <x v="15"/>
    <s v="Cancer"/>
    <x v="1"/>
    <s v="DE"/>
    <x v="3"/>
    <x v="2"/>
    <s v="lothar.birnbaum@xyz.org"/>
    <n v="48.6"/>
    <s v="Blue"/>
    <s v="O+"/>
    <x v="1"/>
    <x v="3"/>
    <n v="88762"/>
  </r>
  <r>
    <x v="16"/>
    <x v="16"/>
    <s v="Hr."/>
    <s v="Pietro"/>
    <m/>
    <s v="Stolze"/>
    <x v="16"/>
    <s v="Libra"/>
    <x v="1"/>
    <s v="DE"/>
    <x v="3"/>
    <x v="2"/>
    <s v="pietro.stolze@xyz.org"/>
    <n v="105.9"/>
    <s v="Blue"/>
    <s v="A−"/>
    <x v="0"/>
    <x v="14"/>
    <n v="80757"/>
  </r>
  <r>
    <x v="17"/>
    <x v="17"/>
    <s v="Hr."/>
    <s v="Richard "/>
    <m/>
    <s v="Tlustek"/>
    <x v="17"/>
    <s v="Virgo"/>
    <x v="1"/>
    <s v="DE"/>
    <x v="3"/>
    <x v="2"/>
    <s v="richard .tlustek@xyz.org"/>
    <n v="71.099999999999994"/>
    <s v="Blue"/>
    <s v="A−"/>
    <x v="1"/>
    <x v="15"/>
    <n v="88794"/>
  </r>
  <r>
    <x v="18"/>
    <x v="18"/>
    <s v="Dr."/>
    <s v="Earnestine"/>
    <m/>
    <s v="Raynor"/>
    <x v="18"/>
    <s v="Taurus"/>
    <x v="0"/>
    <s v="OZ"/>
    <x v="4"/>
    <x v="0"/>
    <s v="earnestine.raynor@xyz.org"/>
    <n v="70.3"/>
    <s v="Blue"/>
    <s v="A+"/>
    <x v="0"/>
    <x v="16"/>
    <n v="63526"/>
  </r>
  <r>
    <x v="19"/>
    <x v="19"/>
    <s v="Mr."/>
    <s v="Jason"/>
    <m/>
    <s v="Gaylord"/>
    <x v="19"/>
    <s v="Capricorn"/>
    <x v="1"/>
    <s v="OZ"/>
    <x v="4"/>
    <x v="0"/>
    <s v="jason.gaylord@xyz.org"/>
    <n v="54.7"/>
    <s v="Brown"/>
    <s v="O−"/>
    <x v="0"/>
    <x v="17"/>
    <n v="46352"/>
  </r>
  <r>
    <x v="20"/>
    <x v="20"/>
    <s v="Mr."/>
    <s v="Kendrick"/>
    <m/>
    <s v="Sauer"/>
    <x v="20"/>
    <s v="Cancer"/>
    <x v="1"/>
    <s v="OZ"/>
    <x v="4"/>
    <x v="0"/>
    <s v="kendrick.sauer@xyz.org"/>
    <n v="100.9"/>
    <s v="Blue"/>
    <s v="B−"/>
    <x v="1"/>
    <x v="18"/>
    <n v="106808"/>
  </r>
  <r>
    <x v="21"/>
    <x v="21"/>
    <s v="Dr."/>
    <s v="Annabell"/>
    <m/>
    <s v="Olson"/>
    <x v="21"/>
    <s v="Aries"/>
    <x v="0"/>
    <s v="OZ"/>
    <x v="4"/>
    <x v="0"/>
    <s v="annabell.olson@xyz.org"/>
    <n v="84.3"/>
    <s v="Green"/>
    <s v="A+"/>
    <x v="1"/>
    <x v="19"/>
    <n v="96468"/>
  </r>
  <r>
    <x v="22"/>
    <x v="22"/>
    <s v="Dr."/>
    <s v="Jena"/>
    <m/>
    <s v="Upton"/>
    <x v="22"/>
    <s v="Sagittarius"/>
    <x v="0"/>
    <s v="OZ"/>
    <x v="4"/>
    <x v="0"/>
    <s v="jena.upton@xyz.org"/>
    <n v="66.8"/>
    <s v="Blue"/>
    <s v="O+"/>
    <x v="1"/>
    <x v="20"/>
    <n v="16526"/>
  </r>
  <r>
    <x v="23"/>
    <x v="23"/>
    <s v="Dr."/>
    <s v="Shanny"/>
    <m/>
    <s v="Bins"/>
    <x v="23"/>
    <s v="Virgo"/>
    <x v="0"/>
    <s v="OZ"/>
    <x v="4"/>
    <x v="0"/>
    <s v="shanny.bins@xyz.org"/>
    <n v="59.4"/>
    <s v="Amber"/>
    <s v="B−"/>
    <x v="1"/>
    <x v="21"/>
    <n v="21891"/>
  </r>
  <r>
    <x v="24"/>
    <x v="24"/>
    <s v="Dr."/>
    <s v="Tia"/>
    <m/>
    <s v="Abshire"/>
    <x v="24"/>
    <s v="Cancer"/>
    <x v="0"/>
    <s v="OZ"/>
    <x v="4"/>
    <x v="0"/>
    <s v="tia.abshire@xyz.org"/>
    <n v="77.8"/>
    <s v="Amber"/>
    <s v="A+"/>
    <x v="1"/>
    <x v="6"/>
    <n v="62037"/>
  </r>
  <r>
    <x v="25"/>
    <x v="25"/>
    <s v="Ms."/>
    <s v="Isabel"/>
    <m/>
    <s v="Runolfsdottir"/>
    <x v="25"/>
    <s v="Aries"/>
    <x v="0"/>
    <s v="OZ"/>
    <x v="4"/>
    <x v="0"/>
    <s v="isabel.runolfsdottir@xyz.org"/>
    <n v="85.9"/>
    <s v="Blue"/>
    <s v="B+"/>
    <x v="0"/>
    <x v="0"/>
    <n v="89737"/>
  </r>
  <r>
    <x v="26"/>
    <x v="26"/>
    <s v="Hr."/>
    <s v="Barney"/>
    <m/>
    <s v="Wesack"/>
    <x v="26"/>
    <s v="Cancer"/>
    <x v="1"/>
    <s v="AU"/>
    <x v="5"/>
    <x v="2"/>
    <s v="barney.wesack@xyz.org"/>
    <n v="93.4"/>
    <s v="Amber"/>
    <s v="B+"/>
    <x v="0"/>
    <x v="22"/>
    <n v="41039"/>
  </r>
  <r>
    <x v="27"/>
    <x v="27"/>
    <s v="Hr."/>
    <s v="Baruch"/>
    <m/>
    <s v="Kade"/>
    <x v="27"/>
    <s v="Pisces"/>
    <x v="1"/>
    <s v="AU"/>
    <x v="5"/>
    <x v="2"/>
    <s v="baruch.kade@xyz.org"/>
    <n v="95.5"/>
    <s v="Gray"/>
    <s v="O−"/>
    <x v="1"/>
    <x v="11"/>
    <n v="28458"/>
  </r>
  <r>
    <x v="28"/>
    <x v="28"/>
    <s v="Prof."/>
    <s v="Liesbeth"/>
    <m/>
    <s v="Rosemann"/>
    <x v="28"/>
    <s v="Aquarius"/>
    <x v="0"/>
    <s v="AU"/>
    <x v="5"/>
    <x v="2"/>
    <s v="liesbeth.rosemann@xyz.org"/>
    <n v="52.2"/>
    <s v="Blue"/>
    <s v="O+"/>
    <x v="1"/>
    <x v="6"/>
    <n v="55007"/>
  </r>
  <r>
    <x v="29"/>
    <x v="29"/>
    <s v="Mme."/>
    <s v="Valentine"/>
    <m/>
    <s v="Moreau"/>
    <x v="29"/>
    <s v="Libra"/>
    <x v="0"/>
    <s v="FR"/>
    <x v="6"/>
    <x v="3"/>
    <s v="valentine.moreau@xyz.org"/>
    <n v="74.599999999999994"/>
    <s v="Blue"/>
    <s v="B+"/>
    <x v="1"/>
    <x v="23"/>
    <n v="69041"/>
  </r>
  <r>
    <x v="30"/>
    <x v="30"/>
    <s v="Mme."/>
    <s v="Paulette"/>
    <m/>
    <s v="Durand"/>
    <x v="30"/>
    <s v="Capricorn"/>
    <x v="0"/>
    <s v="FR"/>
    <x v="6"/>
    <x v="3"/>
    <s v="paulette.durand@xyz.org"/>
    <n v="81.7"/>
    <s v="Amber"/>
    <s v="O−"/>
    <x v="0"/>
    <x v="22"/>
    <n v="86262"/>
  </r>
  <r>
    <x v="31"/>
    <x v="31"/>
    <s v="Mme."/>
    <s v="Laure-Alix"/>
    <m/>
    <s v="Chevalier"/>
    <x v="31"/>
    <s v="Capricorn"/>
    <x v="0"/>
    <s v="FR"/>
    <x v="6"/>
    <x v="3"/>
    <s v="laure-alix.chevalier@xyz.org"/>
    <n v="78.099999999999994"/>
    <s v="Blue"/>
    <s v="O+"/>
    <x v="1"/>
    <x v="20"/>
    <n v="19234"/>
  </r>
  <r>
    <x v="32"/>
    <x v="32"/>
    <s v="M."/>
    <s v="Claude"/>
    <m/>
    <s v="Toussaint"/>
    <x v="32"/>
    <s v="Scorpio"/>
    <x v="1"/>
    <s v="FR"/>
    <x v="6"/>
    <x v="3"/>
    <s v="claude.toussaint@xyz.org"/>
    <n v="57.1"/>
    <s v="Green"/>
    <s v="O+"/>
    <x v="0"/>
    <x v="24"/>
    <n v="95123"/>
  </r>
  <r>
    <x v="33"/>
    <x v="33"/>
    <s v="M."/>
    <s v="Victor"/>
    <m/>
    <s v="Lenoir"/>
    <x v="33"/>
    <s v="Libra"/>
    <x v="1"/>
    <s v="FR"/>
    <x v="6"/>
    <x v="3"/>
    <s v="victor.lenoir@xyz.org"/>
    <n v="56"/>
    <s v="Blue"/>
    <s v="B+"/>
    <x v="1"/>
    <x v="18"/>
    <n v="62761"/>
  </r>
  <r>
    <x v="34"/>
    <x v="34"/>
    <s v="M."/>
    <s v="Arthur"/>
    <m/>
    <s v="Lenoir"/>
    <x v="34"/>
    <s v="Leo"/>
    <x v="1"/>
    <s v="FR"/>
    <x v="6"/>
    <x v="3"/>
    <s v="arthur.lenoir@xyz.org"/>
    <n v="88.6"/>
    <s v="Amber"/>
    <s v="O+"/>
    <x v="1"/>
    <x v="25"/>
    <n v="108431"/>
  </r>
  <r>
    <x v="35"/>
    <x v="35"/>
    <s v="M."/>
    <s v="Benjamin"/>
    <m/>
    <s v="Lebrun-Brun"/>
    <x v="35"/>
    <s v="Aquarius"/>
    <x v="1"/>
    <s v="FR"/>
    <x v="6"/>
    <x v="3"/>
    <s v="benjamin.lebrun-brun@xyz.org"/>
    <n v="78.2"/>
    <s v="Brown"/>
    <s v="O−"/>
    <x v="1"/>
    <x v="18"/>
    <n v="66268"/>
  </r>
  <r>
    <x v="36"/>
    <x v="36"/>
    <s v="M."/>
    <s v="Antoine"/>
    <m/>
    <s v="Maillard"/>
    <x v="36"/>
    <s v="Cancer"/>
    <x v="1"/>
    <s v="FR"/>
    <x v="6"/>
    <x v="3"/>
    <s v="antoine.maillard@xyz.org"/>
    <n v="95.8"/>
    <s v="Blue"/>
    <s v="B−"/>
    <x v="1"/>
    <x v="26"/>
    <n v="33970"/>
  </r>
  <r>
    <x v="37"/>
    <x v="37"/>
    <s v="M."/>
    <s v="Bernard"/>
    <m/>
    <s v="Hoarau-Guyon"/>
    <x v="37"/>
    <s v="Capricorn"/>
    <x v="1"/>
    <s v="FR"/>
    <x v="6"/>
    <x v="3"/>
    <s v="bernard.hoarau-guyon@xyz.org"/>
    <n v="59.7"/>
    <s v="Gray"/>
    <s v="O−"/>
    <x v="0"/>
    <x v="0"/>
    <n v="71352"/>
  </r>
  <r>
    <x v="38"/>
    <x v="38"/>
    <s v="Sr."/>
    <s v="Hidalgo"/>
    <s v="Cantu"/>
    <s v="Tercero"/>
    <x v="38"/>
    <s v="Sagittarius"/>
    <x v="1"/>
    <s v="AG"/>
    <x v="7"/>
    <x v="4"/>
    <s v="hidalgo.tercero@xyz.org"/>
    <n v="77.7"/>
    <s v="Gray"/>
    <s v="B−"/>
    <x v="1"/>
    <x v="21"/>
    <n v="116376"/>
  </r>
  <r>
    <x v="39"/>
    <x v="39"/>
    <s v="Sr."/>
    <s v="Hadalgo"/>
    <m/>
    <s v="Polanco"/>
    <x v="39"/>
    <s v="Gemini"/>
    <x v="1"/>
    <s v="AG"/>
    <x v="7"/>
    <x v="4"/>
    <s v="hadalgo.polanco@xyz.org"/>
    <n v="98"/>
    <s v="Blue"/>
    <s v="A−"/>
    <x v="1"/>
    <x v="20"/>
    <n v="114144"/>
  </r>
  <r>
    <x v="40"/>
    <x v="40"/>
    <s v="Sra."/>
    <s v="Laura"/>
    <m/>
    <s v="Oliviera"/>
    <x v="40"/>
    <s v="Aquarius"/>
    <x v="0"/>
    <s v="AG"/>
    <x v="7"/>
    <x v="4"/>
    <s v="laura.oliviera@xyz.org"/>
    <n v="51.9"/>
    <s v="Amber"/>
    <s v="O−"/>
    <x v="1"/>
    <x v="27"/>
    <n v="79872"/>
  </r>
  <r>
    <x v="41"/>
    <x v="41"/>
    <s v="Sra."/>
    <s v="Ainhoa"/>
    <m/>
    <s v="Garza"/>
    <x v="41"/>
    <s v="Pisces"/>
    <x v="0"/>
    <s v="ES"/>
    <x v="8"/>
    <x v="4"/>
    <s v="ainhoa.garza@xyz.org"/>
    <n v="55.6"/>
    <s v="Brown"/>
    <s v="O+"/>
    <x v="0"/>
    <x v="28"/>
    <n v="101969"/>
  </r>
  <r>
    <x v="42"/>
    <x v="42"/>
    <s v="Sra."/>
    <s v="Isabel"/>
    <m/>
    <s v="Banda"/>
    <x v="42"/>
    <s v="Capricorn"/>
    <x v="0"/>
    <s v="ES"/>
    <x v="8"/>
    <x v="4"/>
    <s v="isabel.banda@xyz.org"/>
    <n v="102.3"/>
    <s v="Amber"/>
    <s v="O+"/>
    <x v="1"/>
    <x v="21"/>
    <n v="50659"/>
  </r>
  <r>
    <x v="43"/>
    <x v="43"/>
    <s v="Sra."/>
    <s v="Carolota"/>
    <m/>
    <s v="Mateos"/>
    <x v="43"/>
    <s v="Leo"/>
    <x v="0"/>
    <s v="ES"/>
    <x v="8"/>
    <x v="4"/>
    <s v="carolota.mateos@xyz.org"/>
    <n v="58.8"/>
    <s v="Gray"/>
    <s v="O−"/>
    <x v="1"/>
    <x v="27"/>
    <n v="58215"/>
  </r>
  <r>
    <x v="44"/>
    <x v="44"/>
    <s v="Mw."/>
    <s v="Elize"/>
    <m/>
    <s v="Prins"/>
    <x v="44"/>
    <s v="Taurus"/>
    <x v="0"/>
    <s v="DU"/>
    <x v="9"/>
    <x v="5"/>
    <s v="elize.prins@xyz.org"/>
    <n v="63.8"/>
    <s v="Blue"/>
    <s v="O+"/>
    <x v="0"/>
    <x v="29"/>
    <n v="39935"/>
  </r>
  <r>
    <x v="45"/>
    <x v="45"/>
    <s v="dhr."/>
    <s v="Ryan"/>
    <m/>
    <s v="Pham"/>
    <x v="45"/>
    <s v="Libra"/>
    <x v="1"/>
    <s v="DU"/>
    <x v="9"/>
    <x v="5"/>
    <s v="ryan.pham@xyz.org"/>
    <n v="98.6"/>
    <s v="Amber"/>
    <s v="B+"/>
    <x v="1"/>
    <x v="20"/>
    <n v="44865"/>
  </r>
  <r>
    <x v="46"/>
    <x v="46"/>
    <s v="Mw"/>
    <s v="Elise"/>
    <m/>
    <s v="Rotteveel"/>
    <x v="46"/>
    <s v="Aries"/>
    <x v="0"/>
    <s v="DU"/>
    <x v="9"/>
    <x v="5"/>
    <s v="elise.rotteveel@xyz.org"/>
    <n v="61.8"/>
    <s v="Gray"/>
    <s v="O−"/>
    <x v="1"/>
    <x v="20"/>
    <n v="90478"/>
  </r>
  <r>
    <x v="47"/>
    <x v="47"/>
    <s v="Fru."/>
    <s v="Mirjam"/>
    <m/>
    <s v="Soderberg"/>
    <x v="47"/>
    <s v="Taurus"/>
    <x v="0"/>
    <s v="SV"/>
    <x v="10"/>
    <x v="6"/>
    <s v="mirjam.soderberg@xyz.org"/>
    <n v="50"/>
    <s v="Amber"/>
    <s v="O+"/>
    <x v="1"/>
    <x v="2"/>
    <n v="38965"/>
  </r>
  <r>
    <x v="48"/>
    <x v="48"/>
    <s v="H."/>
    <s v="Berndt"/>
    <m/>
    <s v="Palsson"/>
    <x v="48"/>
    <s v="Pisces"/>
    <x v="1"/>
    <s v="SV"/>
    <x v="10"/>
    <x v="6"/>
    <s v="berndt.palsson@xyz.org"/>
    <n v="45.9"/>
    <s v="Blue"/>
    <s v="A−"/>
    <x v="1"/>
    <x v="30"/>
    <n v="35387"/>
  </r>
  <r>
    <x v="49"/>
    <x v="49"/>
    <s v="Sr."/>
    <s v="Adriano"/>
    <s v="Pontes"/>
    <s v="Sobrinho"/>
    <x v="49"/>
    <s v="Leo"/>
    <x v="1"/>
    <s v="PR"/>
    <x v="1"/>
    <x v="1"/>
    <s v="adriano.sobrinho@xyz.org"/>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location ref="B3:D15" firstHeaderRow="1" firstDataRow="2" firstDataCol="1"/>
  <pivotFields count="21">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showAll="0">
      <items count="4">
        <item x="0"/>
        <item x="1"/>
        <item h="1" x="2"/>
        <item t="default"/>
      </items>
    </pivotField>
    <pivotField showAll="0"/>
    <pivotField axis="axisRow" dataField="1" showAll="0">
      <items count="13">
        <item x="7"/>
        <item x="4"/>
        <item x="5"/>
        <item x="1"/>
        <item x="6"/>
        <item x="3"/>
        <item x="9"/>
        <item x="8"/>
        <item x="10"/>
        <item x="2"/>
        <item x="0"/>
        <item x="11"/>
        <item t="default"/>
      </items>
    </pivotField>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formats count="3">
    <format dxfId="184">
      <pivotArea type="all" dataOnly="0" outline="0" fieldPosition="0"/>
    </format>
    <format dxfId="183">
      <pivotArea type="all" dataOnly="0" outline="0" fieldPosition="0"/>
    </format>
    <format dxfId="182">
      <pivotArea type="all" dataOnly="0" outline="0" fieldPosition="0"/>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11716-8A8A-481E-BE85-E8C6987FEE6A}" name="PivotTable6" cacheId="3" applyNumberFormats="0" applyBorderFormats="0" applyFontFormats="0" applyPatternFormats="0" applyAlignmentFormats="0" applyWidthHeightFormats="1" dataCaption="Values" missingCaption="0" updatedVersion="8" minRefreshableVersion="3" showDrill="0" useAutoFormatting="1" rowGrandTotals="0" colGrandTotals="0" itemPrintTitles="1" createdVersion="8" indent="0" compact="0" compactData="0" multipleFieldFilters="0">
  <location ref="A3:G21" firstHeaderRow="1" firstDataRow="1" firstDataCol="7"/>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9"/>
        <item x="41"/>
        <item x="8"/>
        <item x="6"/>
        <item x="21"/>
        <item x="0"/>
        <item x="36"/>
        <item x="34"/>
        <item x="11"/>
        <item x="1"/>
        <item x="26"/>
        <item x="27"/>
        <item x="35"/>
        <item x="37"/>
        <item x="48"/>
        <item x="43"/>
        <item x="32"/>
        <item x="3"/>
        <item x="18"/>
        <item x="46"/>
        <item x="44"/>
        <item x="10"/>
        <item x="39"/>
        <item x="13"/>
        <item x="38"/>
        <item x="42"/>
        <item x="25"/>
        <item x="19"/>
        <item x="4"/>
        <item x="22"/>
        <item x="20"/>
        <item x="40"/>
        <item x="31"/>
        <item x="28"/>
        <item x="15"/>
        <item x="12"/>
        <item x="14"/>
        <item x="47"/>
        <item x="5"/>
        <item x="30"/>
        <item x="7"/>
        <item x="16"/>
        <item x="17"/>
        <item x="45"/>
        <item x="23"/>
        <item x="24"/>
        <item x="9"/>
        <item x="2"/>
        <item x="29"/>
        <item x="33"/>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compact="0" outline="0" showAll="0" defaultSubtotal="0"/>
    <pivotField compact="0" numFmtId="166" outline="0" showAll="0" defaultSubtotal="0"/>
    <pivotField compact="0" outline="0" showAll="0" defaultSubtotal="0"/>
    <pivotField compact="0" outline="0" showAll="0" defaultSubtotal="0"/>
    <pivotField compact="0" outline="0"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x="43"/>
        <item sd="0" x="44"/>
        <item sd="0" x="45"/>
        <item sd="0" x="46"/>
      </items>
    </pivotField>
  </pivotFields>
  <rowFields count="7">
    <field x="0"/>
    <field x="1"/>
    <field x="8"/>
    <field x="10"/>
    <field x="11"/>
    <field x="17"/>
    <field x="20"/>
  </rowFields>
  <rowItems count="18">
    <i>
      <x/>
      <x v="5"/>
      <x/>
      <x v="10"/>
      <x v="1"/>
      <x v="13"/>
      <x v="43"/>
    </i>
    <i>
      <x v="1"/>
      <x v="9"/>
      <x/>
      <x v="10"/>
      <x v="1"/>
      <x v="6"/>
      <x v="38"/>
    </i>
    <i>
      <x v="4"/>
      <x v="28"/>
      <x v="1"/>
      <x v="10"/>
      <x v="1"/>
      <x v="31"/>
      <x v="16"/>
    </i>
    <i>
      <x v="5"/>
      <x v="38"/>
      <x v="1"/>
      <x v="10"/>
      <x v="1"/>
      <x v="16"/>
      <x v="38"/>
    </i>
    <i>
      <x v="7"/>
      <x v="40"/>
      <x v="1"/>
      <x v="10"/>
      <x v="1"/>
      <x v="9"/>
      <x v="9"/>
    </i>
    <i>
      <x v="8"/>
      <x v="2"/>
      <x/>
      <x v="9"/>
      <x v="1"/>
      <x v="26"/>
      <x v="17"/>
    </i>
    <i>
      <x v="14"/>
      <x v="36"/>
      <x/>
      <x v="5"/>
      <x v="3"/>
      <x v="10"/>
      <x v="11"/>
    </i>
    <i>
      <x v="16"/>
      <x v="41"/>
      <x v="1"/>
      <x v="5"/>
      <x v="3"/>
      <x v="21"/>
      <x v="18"/>
    </i>
    <i>
      <x v="18"/>
      <x v="18"/>
      <x/>
      <x v="1"/>
      <x v="1"/>
      <x v="27"/>
      <x v="23"/>
    </i>
    <i>
      <x v="19"/>
      <x v="27"/>
      <x v="1"/>
      <x v="1"/>
      <x v="1"/>
      <x v="3"/>
      <x v="22"/>
    </i>
    <i>
      <x v="25"/>
      <x v="26"/>
      <x/>
      <x v="1"/>
      <x v="1"/>
      <x v="13"/>
      <x v="24"/>
    </i>
    <i>
      <x v="26"/>
      <x v="10"/>
      <x v="1"/>
      <x v="2"/>
      <x v="3"/>
      <x v="30"/>
      <x v="16"/>
    </i>
    <i>
      <x v="30"/>
      <x v="39"/>
      <x/>
      <x v="4"/>
      <x v="2"/>
      <x v="30"/>
      <x v="35"/>
    </i>
    <i>
      <x v="32"/>
      <x v="16"/>
      <x v="1"/>
      <x v="4"/>
      <x v="2"/>
      <x v="14"/>
      <x v="26"/>
    </i>
    <i>
      <x v="37"/>
      <x v="13"/>
      <x v="1"/>
      <x v="4"/>
      <x v="2"/>
      <x v="13"/>
      <x v="29"/>
    </i>
    <i>
      <x v="41"/>
      <x v="1"/>
      <x/>
      <x v="7"/>
      <x v="5"/>
      <x v="20"/>
      <x v="36"/>
    </i>
    <i>
      <x v="44"/>
      <x v="20"/>
      <x/>
      <x v="6"/>
      <x/>
      <x v="23"/>
      <x v="6"/>
    </i>
    <i>
      <x v="49"/>
      <x/>
      <x v="1"/>
      <x v="3"/>
      <x v="4"/>
      <x v="28"/>
      <x v="39"/>
    </i>
  </rowItems>
  <colItems count="1">
    <i/>
  </colItems>
  <formats count="182">
    <format dxfId="181">
      <pivotArea type="all" dataOnly="0" outline="0" fieldPosition="0"/>
    </format>
    <format dxfId="180">
      <pivotArea field="0" type="button" dataOnly="0" labelOnly="1" outline="0" axis="axisRow" fieldPosition="0"/>
    </format>
    <format dxfId="179">
      <pivotArea field="1" type="button" dataOnly="0" labelOnly="1" outline="0" axis="axisRow" fieldPosition="1"/>
    </format>
    <format dxfId="178">
      <pivotArea field="8" type="button" dataOnly="0" labelOnly="1" outline="0" axis="axisRow" fieldPosition="2"/>
    </format>
    <format dxfId="177">
      <pivotArea field="10" type="button" dataOnly="0" labelOnly="1" outline="0" axis="axisRow" fieldPosition="3"/>
    </format>
    <format dxfId="176">
      <pivotArea field="11" type="button" dataOnly="0" labelOnly="1" outline="0" axis="axisRow" fieldPosition="4"/>
    </format>
    <format dxfId="175">
      <pivotArea field="17" type="button" dataOnly="0" labelOnly="1" outline="0" axis="axisRow" fieldPosition="5"/>
    </format>
    <format dxfId="174">
      <pivotArea field="20" type="button" dataOnly="0" labelOnly="1" outline="0" axis="axisRow" fieldPosition="6"/>
    </format>
    <format dxfId="173">
      <pivotArea dataOnly="0" labelOnly="1" outline="0" fieldPosition="0">
        <references count="1">
          <reference field="0" count="18">
            <x v="0"/>
            <x v="1"/>
            <x v="4"/>
            <x v="5"/>
            <x v="7"/>
            <x v="8"/>
            <x v="14"/>
            <x v="16"/>
            <x v="18"/>
            <x v="19"/>
            <x v="25"/>
            <x v="26"/>
            <x v="30"/>
            <x v="32"/>
            <x v="37"/>
            <x v="41"/>
            <x v="44"/>
            <x v="49"/>
          </reference>
        </references>
      </pivotArea>
    </format>
    <format dxfId="172">
      <pivotArea dataOnly="0" labelOnly="1" outline="0" fieldPosition="0">
        <references count="2">
          <reference field="0" count="1" selected="0">
            <x v="0"/>
          </reference>
          <reference field="1" count="1">
            <x v="5"/>
          </reference>
        </references>
      </pivotArea>
    </format>
    <format dxfId="171">
      <pivotArea dataOnly="0" labelOnly="1" outline="0" fieldPosition="0">
        <references count="2">
          <reference field="0" count="1" selected="0">
            <x v="1"/>
          </reference>
          <reference field="1" count="1">
            <x v="9"/>
          </reference>
        </references>
      </pivotArea>
    </format>
    <format dxfId="170">
      <pivotArea dataOnly="0" labelOnly="1" outline="0" fieldPosition="0">
        <references count="2">
          <reference field="0" count="1" selected="0">
            <x v="4"/>
          </reference>
          <reference field="1" count="1">
            <x v="28"/>
          </reference>
        </references>
      </pivotArea>
    </format>
    <format dxfId="169">
      <pivotArea dataOnly="0" labelOnly="1" outline="0" fieldPosition="0">
        <references count="2">
          <reference field="0" count="1" selected="0">
            <x v="5"/>
          </reference>
          <reference field="1" count="1">
            <x v="38"/>
          </reference>
        </references>
      </pivotArea>
    </format>
    <format dxfId="168">
      <pivotArea dataOnly="0" labelOnly="1" outline="0" fieldPosition="0">
        <references count="2">
          <reference field="0" count="1" selected="0">
            <x v="7"/>
          </reference>
          <reference field="1" count="1">
            <x v="40"/>
          </reference>
        </references>
      </pivotArea>
    </format>
    <format dxfId="167">
      <pivotArea dataOnly="0" labelOnly="1" outline="0" fieldPosition="0">
        <references count="2">
          <reference field="0" count="1" selected="0">
            <x v="8"/>
          </reference>
          <reference field="1" count="1">
            <x v="2"/>
          </reference>
        </references>
      </pivotArea>
    </format>
    <format dxfId="166">
      <pivotArea dataOnly="0" labelOnly="1" outline="0" fieldPosition="0">
        <references count="2">
          <reference field="0" count="1" selected="0">
            <x v="14"/>
          </reference>
          <reference field="1" count="1">
            <x v="36"/>
          </reference>
        </references>
      </pivotArea>
    </format>
    <format dxfId="165">
      <pivotArea dataOnly="0" labelOnly="1" outline="0" fieldPosition="0">
        <references count="2">
          <reference field="0" count="1" selected="0">
            <x v="16"/>
          </reference>
          <reference field="1" count="1">
            <x v="41"/>
          </reference>
        </references>
      </pivotArea>
    </format>
    <format dxfId="164">
      <pivotArea dataOnly="0" labelOnly="1" outline="0" fieldPosition="0">
        <references count="2">
          <reference field="0" count="1" selected="0">
            <x v="18"/>
          </reference>
          <reference field="1" count="1">
            <x v="18"/>
          </reference>
        </references>
      </pivotArea>
    </format>
    <format dxfId="163">
      <pivotArea dataOnly="0" labelOnly="1" outline="0" fieldPosition="0">
        <references count="2">
          <reference field="0" count="1" selected="0">
            <x v="19"/>
          </reference>
          <reference field="1" count="1">
            <x v="27"/>
          </reference>
        </references>
      </pivotArea>
    </format>
    <format dxfId="162">
      <pivotArea dataOnly="0" labelOnly="1" outline="0" fieldPosition="0">
        <references count="2">
          <reference field="0" count="1" selected="0">
            <x v="25"/>
          </reference>
          <reference field="1" count="1">
            <x v="26"/>
          </reference>
        </references>
      </pivotArea>
    </format>
    <format dxfId="161">
      <pivotArea dataOnly="0" labelOnly="1" outline="0" fieldPosition="0">
        <references count="2">
          <reference field="0" count="1" selected="0">
            <x v="26"/>
          </reference>
          <reference field="1" count="1">
            <x v="10"/>
          </reference>
        </references>
      </pivotArea>
    </format>
    <format dxfId="160">
      <pivotArea dataOnly="0" labelOnly="1" outline="0" fieldPosition="0">
        <references count="2">
          <reference field="0" count="1" selected="0">
            <x v="30"/>
          </reference>
          <reference field="1" count="1">
            <x v="39"/>
          </reference>
        </references>
      </pivotArea>
    </format>
    <format dxfId="159">
      <pivotArea dataOnly="0" labelOnly="1" outline="0" fieldPosition="0">
        <references count="2">
          <reference field="0" count="1" selected="0">
            <x v="32"/>
          </reference>
          <reference field="1" count="1">
            <x v="16"/>
          </reference>
        </references>
      </pivotArea>
    </format>
    <format dxfId="158">
      <pivotArea dataOnly="0" labelOnly="1" outline="0" fieldPosition="0">
        <references count="2">
          <reference field="0" count="1" selected="0">
            <x v="37"/>
          </reference>
          <reference field="1" count="1">
            <x v="13"/>
          </reference>
        </references>
      </pivotArea>
    </format>
    <format dxfId="157">
      <pivotArea dataOnly="0" labelOnly="1" outline="0" fieldPosition="0">
        <references count="2">
          <reference field="0" count="1" selected="0">
            <x v="41"/>
          </reference>
          <reference field="1" count="1">
            <x v="1"/>
          </reference>
        </references>
      </pivotArea>
    </format>
    <format dxfId="156">
      <pivotArea dataOnly="0" labelOnly="1" outline="0" fieldPosition="0">
        <references count="2">
          <reference field="0" count="1" selected="0">
            <x v="44"/>
          </reference>
          <reference field="1" count="1">
            <x v="20"/>
          </reference>
        </references>
      </pivotArea>
    </format>
    <format dxfId="155">
      <pivotArea dataOnly="0" labelOnly="1" outline="0" fieldPosition="0">
        <references count="2">
          <reference field="0" count="1" selected="0">
            <x v="49"/>
          </reference>
          <reference field="1" count="1">
            <x v="0"/>
          </reference>
        </references>
      </pivotArea>
    </format>
    <format dxfId="154">
      <pivotArea dataOnly="0" labelOnly="1" outline="0" fieldPosition="0">
        <references count="3">
          <reference field="0" count="1" selected="0">
            <x v="0"/>
          </reference>
          <reference field="1" count="1" selected="0">
            <x v="5"/>
          </reference>
          <reference field="8" count="1">
            <x v="0"/>
          </reference>
        </references>
      </pivotArea>
    </format>
    <format dxfId="153">
      <pivotArea dataOnly="0" labelOnly="1" outline="0" fieldPosition="0">
        <references count="3">
          <reference field="0" count="1" selected="0">
            <x v="4"/>
          </reference>
          <reference field="1" count="1" selected="0">
            <x v="28"/>
          </reference>
          <reference field="8" count="1">
            <x v="1"/>
          </reference>
        </references>
      </pivotArea>
    </format>
    <format dxfId="152">
      <pivotArea dataOnly="0" labelOnly="1" outline="0" fieldPosition="0">
        <references count="3">
          <reference field="0" count="1" selected="0">
            <x v="8"/>
          </reference>
          <reference field="1" count="1" selected="0">
            <x v="2"/>
          </reference>
          <reference field="8" count="1">
            <x v="0"/>
          </reference>
        </references>
      </pivotArea>
    </format>
    <format dxfId="151">
      <pivotArea dataOnly="0" labelOnly="1" outline="0" fieldPosition="0">
        <references count="3">
          <reference field="0" count="1" selected="0">
            <x v="16"/>
          </reference>
          <reference field="1" count="1" selected="0">
            <x v="41"/>
          </reference>
          <reference field="8" count="1">
            <x v="1"/>
          </reference>
        </references>
      </pivotArea>
    </format>
    <format dxfId="150">
      <pivotArea dataOnly="0" labelOnly="1" outline="0" fieldPosition="0">
        <references count="3">
          <reference field="0" count="1" selected="0">
            <x v="18"/>
          </reference>
          <reference field="1" count="1" selected="0">
            <x v="18"/>
          </reference>
          <reference field="8" count="1">
            <x v="0"/>
          </reference>
        </references>
      </pivotArea>
    </format>
    <format dxfId="149">
      <pivotArea dataOnly="0" labelOnly="1" outline="0" fieldPosition="0">
        <references count="3">
          <reference field="0" count="1" selected="0">
            <x v="19"/>
          </reference>
          <reference field="1" count="1" selected="0">
            <x v="27"/>
          </reference>
          <reference field="8" count="1">
            <x v="1"/>
          </reference>
        </references>
      </pivotArea>
    </format>
    <format dxfId="148">
      <pivotArea dataOnly="0" labelOnly="1" outline="0" fieldPosition="0">
        <references count="3">
          <reference field="0" count="1" selected="0">
            <x v="25"/>
          </reference>
          <reference field="1" count="1" selected="0">
            <x v="26"/>
          </reference>
          <reference field="8" count="1">
            <x v="0"/>
          </reference>
        </references>
      </pivotArea>
    </format>
    <format dxfId="147">
      <pivotArea dataOnly="0" labelOnly="1" outline="0" fieldPosition="0">
        <references count="3">
          <reference field="0" count="1" selected="0">
            <x v="26"/>
          </reference>
          <reference field="1" count="1" selected="0">
            <x v="10"/>
          </reference>
          <reference field="8" count="1">
            <x v="1"/>
          </reference>
        </references>
      </pivotArea>
    </format>
    <format dxfId="146">
      <pivotArea dataOnly="0" labelOnly="1" outline="0" fieldPosition="0">
        <references count="3">
          <reference field="0" count="1" selected="0">
            <x v="30"/>
          </reference>
          <reference field="1" count="1" selected="0">
            <x v="39"/>
          </reference>
          <reference field="8" count="1">
            <x v="0"/>
          </reference>
        </references>
      </pivotArea>
    </format>
    <format dxfId="145">
      <pivotArea dataOnly="0" labelOnly="1" outline="0" fieldPosition="0">
        <references count="3">
          <reference field="0" count="1" selected="0">
            <x v="32"/>
          </reference>
          <reference field="1" count="1" selected="0">
            <x v="16"/>
          </reference>
          <reference field="8" count="1">
            <x v="1"/>
          </reference>
        </references>
      </pivotArea>
    </format>
    <format dxfId="144">
      <pivotArea dataOnly="0" labelOnly="1" outline="0" fieldPosition="0">
        <references count="3">
          <reference field="0" count="1" selected="0">
            <x v="41"/>
          </reference>
          <reference field="1" count="1" selected="0">
            <x v="1"/>
          </reference>
          <reference field="8" count="1">
            <x v="0"/>
          </reference>
        </references>
      </pivotArea>
    </format>
    <format dxfId="143">
      <pivotArea dataOnly="0" labelOnly="1" outline="0" fieldPosition="0">
        <references count="3">
          <reference field="0" count="1" selected="0">
            <x v="49"/>
          </reference>
          <reference field="1" count="1" selected="0">
            <x v="0"/>
          </reference>
          <reference field="8" count="1">
            <x v="1"/>
          </reference>
        </references>
      </pivotArea>
    </format>
    <format dxfId="142">
      <pivotArea dataOnly="0" labelOnly="1" outline="0" fieldPosition="0">
        <references count="4">
          <reference field="0" count="1" selected="0">
            <x v="0"/>
          </reference>
          <reference field="1" count="1" selected="0">
            <x v="5"/>
          </reference>
          <reference field="8" count="1" selected="0">
            <x v="0"/>
          </reference>
          <reference field="10" count="1">
            <x v="10"/>
          </reference>
        </references>
      </pivotArea>
    </format>
    <format dxfId="141">
      <pivotArea dataOnly="0" labelOnly="1" outline="0" fieldPosition="0">
        <references count="4">
          <reference field="0" count="1" selected="0">
            <x v="8"/>
          </reference>
          <reference field="1" count="1" selected="0">
            <x v="2"/>
          </reference>
          <reference field="8" count="1" selected="0">
            <x v="0"/>
          </reference>
          <reference field="10" count="1">
            <x v="9"/>
          </reference>
        </references>
      </pivotArea>
    </format>
    <format dxfId="140">
      <pivotArea dataOnly="0" labelOnly="1" outline="0" fieldPosition="0">
        <references count="4">
          <reference field="0" count="1" selected="0">
            <x v="14"/>
          </reference>
          <reference field="1" count="1" selected="0">
            <x v="36"/>
          </reference>
          <reference field="8" count="1" selected="0">
            <x v="0"/>
          </reference>
          <reference field="10" count="1">
            <x v="5"/>
          </reference>
        </references>
      </pivotArea>
    </format>
    <format dxfId="139">
      <pivotArea dataOnly="0" labelOnly="1" outline="0" fieldPosition="0">
        <references count="4">
          <reference field="0" count="1" selected="0">
            <x v="18"/>
          </reference>
          <reference field="1" count="1" selected="0">
            <x v="18"/>
          </reference>
          <reference field="8" count="1" selected="0">
            <x v="0"/>
          </reference>
          <reference field="10" count="1">
            <x v="1"/>
          </reference>
        </references>
      </pivotArea>
    </format>
    <format dxfId="138">
      <pivotArea dataOnly="0" labelOnly="1" outline="0" fieldPosition="0">
        <references count="4">
          <reference field="0" count="1" selected="0">
            <x v="26"/>
          </reference>
          <reference field="1" count="1" selected="0">
            <x v="10"/>
          </reference>
          <reference field="8" count="1" selected="0">
            <x v="1"/>
          </reference>
          <reference field="10" count="1">
            <x v="2"/>
          </reference>
        </references>
      </pivotArea>
    </format>
    <format dxfId="137">
      <pivotArea dataOnly="0" labelOnly="1" outline="0" fieldPosition="0">
        <references count="4">
          <reference field="0" count="1" selected="0">
            <x v="30"/>
          </reference>
          <reference field="1" count="1" selected="0">
            <x v="39"/>
          </reference>
          <reference field="8" count="1" selected="0">
            <x v="0"/>
          </reference>
          <reference field="10" count="1">
            <x v="4"/>
          </reference>
        </references>
      </pivotArea>
    </format>
    <format dxfId="136">
      <pivotArea dataOnly="0" labelOnly="1" outline="0" fieldPosition="0">
        <references count="4">
          <reference field="0" count="1" selected="0">
            <x v="41"/>
          </reference>
          <reference field="1" count="1" selected="0">
            <x v="1"/>
          </reference>
          <reference field="8" count="1" selected="0">
            <x v="0"/>
          </reference>
          <reference field="10" count="1">
            <x v="7"/>
          </reference>
        </references>
      </pivotArea>
    </format>
    <format dxfId="135">
      <pivotArea dataOnly="0" labelOnly="1" outline="0" fieldPosition="0">
        <references count="4">
          <reference field="0" count="1" selected="0">
            <x v="44"/>
          </reference>
          <reference field="1" count="1" selected="0">
            <x v="20"/>
          </reference>
          <reference field="8" count="1" selected="0">
            <x v="0"/>
          </reference>
          <reference field="10" count="1">
            <x v="6"/>
          </reference>
        </references>
      </pivotArea>
    </format>
    <format dxfId="134">
      <pivotArea dataOnly="0" labelOnly="1" outline="0" fieldPosition="0">
        <references count="4">
          <reference field="0" count="1" selected="0">
            <x v="49"/>
          </reference>
          <reference field="1" count="1" selected="0">
            <x v="0"/>
          </reference>
          <reference field="8" count="1" selected="0">
            <x v="1"/>
          </reference>
          <reference field="10" count="1">
            <x v="3"/>
          </reference>
        </references>
      </pivotArea>
    </format>
    <format dxfId="133">
      <pivotArea dataOnly="0" labelOnly="1" outline="0" fieldPosition="0">
        <references count="5">
          <reference field="0" count="1" selected="0">
            <x v="0"/>
          </reference>
          <reference field="1" count="1" selected="0">
            <x v="5"/>
          </reference>
          <reference field="8" count="1" selected="0">
            <x v="0"/>
          </reference>
          <reference field="10" count="1" selected="0">
            <x v="10"/>
          </reference>
          <reference field="11" count="1">
            <x v="1"/>
          </reference>
        </references>
      </pivotArea>
    </format>
    <format dxfId="132">
      <pivotArea dataOnly="0" labelOnly="1" outline="0" fieldPosition="0">
        <references count="5">
          <reference field="0" count="1" selected="0">
            <x v="14"/>
          </reference>
          <reference field="1" count="1" selected="0">
            <x v="36"/>
          </reference>
          <reference field="8" count="1" selected="0">
            <x v="0"/>
          </reference>
          <reference field="10" count="1" selected="0">
            <x v="5"/>
          </reference>
          <reference field="11" count="1">
            <x v="3"/>
          </reference>
        </references>
      </pivotArea>
    </format>
    <format dxfId="131">
      <pivotArea dataOnly="0" labelOnly="1" outline="0" fieldPosition="0">
        <references count="5">
          <reference field="0" count="1" selected="0">
            <x v="18"/>
          </reference>
          <reference field="1" count="1" selected="0">
            <x v="18"/>
          </reference>
          <reference field="8" count="1" selected="0">
            <x v="0"/>
          </reference>
          <reference field="10" count="1" selected="0">
            <x v="1"/>
          </reference>
          <reference field="11" count="1">
            <x v="1"/>
          </reference>
        </references>
      </pivotArea>
    </format>
    <format dxfId="130">
      <pivotArea dataOnly="0" labelOnly="1" outline="0" fieldPosition="0">
        <references count="5">
          <reference field="0" count="1" selected="0">
            <x v="26"/>
          </reference>
          <reference field="1" count="1" selected="0">
            <x v="10"/>
          </reference>
          <reference field="8" count="1" selected="0">
            <x v="1"/>
          </reference>
          <reference field="10" count="1" selected="0">
            <x v="2"/>
          </reference>
          <reference field="11" count="1">
            <x v="3"/>
          </reference>
        </references>
      </pivotArea>
    </format>
    <format dxfId="129">
      <pivotArea dataOnly="0" labelOnly="1" outline="0" fieldPosition="0">
        <references count="5">
          <reference field="0" count="1" selected="0">
            <x v="30"/>
          </reference>
          <reference field="1" count="1" selected="0">
            <x v="39"/>
          </reference>
          <reference field="8" count="1" selected="0">
            <x v="0"/>
          </reference>
          <reference field="10" count="1" selected="0">
            <x v="4"/>
          </reference>
          <reference field="11" count="1">
            <x v="2"/>
          </reference>
        </references>
      </pivotArea>
    </format>
    <format dxfId="128">
      <pivotArea dataOnly="0" labelOnly="1" outline="0" fieldPosition="0">
        <references count="5">
          <reference field="0" count="1" selected="0">
            <x v="41"/>
          </reference>
          <reference field="1" count="1" selected="0">
            <x v="1"/>
          </reference>
          <reference field="8" count="1" selected="0">
            <x v="0"/>
          </reference>
          <reference field="10" count="1" selected="0">
            <x v="7"/>
          </reference>
          <reference field="11" count="1">
            <x v="5"/>
          </reference>
        </references>
      </pivotArea>
    </format>
    <format dxfId="127">
      <pivotArea dataOnly="0" labelOnly="1" outline="0" fieldPosition="0">
        <references count="5">
          <reference field="0" count="1" selected="0">
            <x v="44"/>
          </reference>
          <reference field="1" count="1" selected="0">
            <x v="20"/>
          </reference>
          <reference field="8" count="1" selected="0">
            <x v="0"/>
          </reference>
          <reference field="10" count="1" selected="0">
            <x v="6"/>
          </reference>
          <reference field="11" count="1">
            <x v="0"/>
          </reference>
        </references>
      </pivotArea>
    </format>
    <format dxfId="126">
      <pivotArea dataOnly="0" labelOnly="1" outline="0" fieldPosition="0">
        <references count="5">
          <reference field="0" count="1" selected="0">
            <x v="49"/>
          </reference>
          <reference field="1" count="1" selected="0">
            <x v="0"/>
          </reference>
          <reference field="8" count="1" selected="0">
            <x v="1"/>
          </reference>
          <reference field="10" count="1" selected="0">
            <x v="3"/>
          </reference>
          <reference field="11" count="1">
            <x v="4"/>
          </reference>
        </references>
      </pivotArea>
    </format>
    <format dxfId="125">
      <pivotArea dataOnly="0" labelOnly="1" outline="0" fieldPosition="0">
        <references count="6">
          <reference field="0" count="1" selected="0">
            <x v="0"/>
          </reference>
          <reference field="1" count="1" selected="0">
            <x v="5"/>
          </reference>
          <reference field="8" count="1" selected="0">
            <x v="0"/>
          </reference>
          <reference field="10" count="1" selected="0">
            <x v="10"/>
          </reference>
          <reference field="11" count="1" selected="0">
            <x v="1"/>
          </reference>
          <reference field="17" count="1">
            <x v="13"/>
          </reference>
        </references>
      </pivotArea>
    </format>
    <format dxfId="124">
      <pivotArea dataOnly="0" labelOnly="1" outline="0" fieldPosition="0">
        <references count="6">
          <reference field="0" count="1" selected="0">
            <x v="1"/>
          </reference>
          <reference field="1" count="1" selected="0">
            <x v="9"/>
          </reference>
          <reference field="8" count="1" selected="0">
            <x v="0"/>
          </reference>
          <reference field="10" count="1" selected="0">
            <x v="10"/>
          </reference>
          <reference field="11" count="1" selected="0">
            <x v="1"/>
          </reference>
          <reference field="17" count="1">
            <x v="6"/>
          </reference>
        </references>
      </pivotArea>
    </format>
    <format dxfId="123">
      <pivotArea dataOnly="0" labelOnly="1" outline="0" fieldPosition="0">
        <references count="6">
          <reference field="0" count="1" selected="0">
            <x v="4"/>
          </reference>
          <reference field="1" count="1" selected="0">
            <x v="28"/>
          </reference>
          <reference field="8" count="1" selected="0">
            <x v="1"/>
          </reference>
          <reference field="10" count="1" selected="0">
            <x v="10"/>
          </reference>
          <reference field="11" count="1" selected="0">
            <x v="1"/>
          </reference>
          <reference field="17" count="1">
            <x v="31"/>
          </reference>
        </references>
      </pivotArea>
    </format>
    <format dxfId="122">
      <pivotArea dataOnly="0" labelOnly="1" outline="0" fieldPosition="0">
        <references count="6">
          <reference field="0" count="1" selected="0">
            <x v="5"/>
          </reference>
          <reference field="1" count="1" selected="0">
            <x v="38"/>
          </reference>
          <reference field="8" count="1" selected="0">
            <x v="1"/>
          </reference>
          <reference field="10" count="1" selected="0">
            <x v="10"/>
          </reference>
          <reference field="11" count="1" selected="0">
            <x v="1"/>
          </reference>
          <reference field="17" count="1">
            <x v="16"/>
          </reference>
        </references>
      </pivotArea>
    </format>
    <format dxfId="121">
      <pivotArea dataOnly="0" labelOnly="1" outline="0" fieldPosition="0">
        <references count="6">
          <reference field="0" count="1" selected="0">
            <x v="7"/>
          </reference>
          <reference field="1" count="1" selected="0">
            <x v="40"/>
          </reference>
          <reference field="8" count="1" selected="0">
            <x v="1"/>
          </reference>
          <reference field="10" count="1" selected="0">
            <x v="10"/>
          </reference>
          <reference field="11" count="1" selected="0">
            <x v="1"/>
          </reference>
          <reference field="17" count="1">
            <x v="9"/>
          </reference>
        </references>
      </pivotArea>
    </format>
    <format dxfId="120">
      <pivotArea dataOnly="0" labelOnly="1" outline="0" fieldPosition="0">
        <references count="6">
          <reference field="0" count="1" selected="0">
            <x v="8"/>
          </reference>
          <reference field="1" count="1" selected="0">
            <x v="2"/>
          </reference>
          <reference field="8" count="1" selected="0">
            <x v="0"/>
          </reference>
          <reference field="10" count="1" selected="0">
            <x v="9"/>
          </reference>
          <reference field="11" count="1" selected="0">
            <x v="1"/>
          </reference>
          <reference field="17" count="1">
            <x v="26"/>
          </reference>
        </references>
      </pivotArea>
    </format>
    <format dxfId="119">
      <pivotArea dataOnly="0" labelOnly="1" outline="0" fieldPosition="0">
        <references count="6">
          <reference field="0" count="1" selected="0">
            <x v="14"/>
          </reference>
          <reference field="1" count="1" selected="0">
            <x v="36"/>
          </reference>
          <reference field="8" count="1" selected="0">
            <x v="0"/>
          </reference>
          <reference field="10" count="1" selected="0">
            <x v="5"/>
          </reference>
          <reference field="11" count="1" selected="0">
            <x v="3"/>
          </reference>
          <reference field="17" count="1">
            <x v="10"/>
          </reference>
        </references>
      </pivotArea>
    </format>
    <format dxfId="118">
      <pivotArea dataOnly="0" labelOnly="1" outline="0" fieldPosition="0">
        <references count="6">
          <reference field="0" count="1" selected="0">
            <x v="16"/>
          </reference>
          <reference field="1" count="1" selected="0">
            <x v="41"/>
          </reference>
          <reference field="8" count="1" selected="0">
            <x v="1"/>
          </reference>
          <reference field="10" count="1" selected="0">
            <x v="5"/>
          </reference>
          <reference field="11" count="1" selected="0">
            <x v="3"/>
          </reference>
          <reference field="17" count="1">
            <x v="21"/>
          </reference>
        </references>
      </pivotArea>
    </format>
    <format dxfId="117">
      <pivotArea dataOnly="0" labelOnly="1" outline="0" fieldPosition="0">
        <references count="6">
          <reference field="0" count="1" selected="0">
            <x v="18"/>
          </reference>
          <reference field="1" count="1" selected="0">
            <x v="18"/>
          </reference>
          <reference field="8" count="1" selected="0">
            <x v="0"/>
          </reference>
          <reference field="10" count="1" selected="0">
            <x v="1"/>
          </reference>
          <reference field="11" count="1" selected="0">
            <x v="1"/>
          </reference>
          <reference field="17" count="1">
            <x v="27"/>
          </reference>
        </references>
      </pivotArea>
    </format>
    <format dxfId="116">
      <pivotArea dataOnly="0" labelOnly="1" outline="0" fieldPosition="0">
        <references count="6">
          <reference field="0" count="1" selected="0">
            <x v="19"/>
          </reference>
          <reference field="1" count="1" selected="0">
            <x v="27"/>
          </reference>
          <reference field="8" count="1" selected="0">
            <x v="1"/>
          </reference>
          <reference field="10" count="1" selected="0">
            <x v="1"/>
          </reference>
          <reference field="11" count="1" selected="0">
            <x v="1"/>
          </reference>
          <reference field="17" count="1">
            <x v="3"/>
          </reference>
        </references>
      </pivotArea>
    </format>
    <format dxfId="115">
      <pivotArea dataOnly="0" labelOnly="1" outline="0" fieldPosition="0">
        <references count="6">
          <reference field="0" count="1" selected="0">
            <x v="25"/>
          </reference>
          <reference field="1" count="1" selected="0">
            <x v="26"/>
          </reference>
          <reference field="8" count="1" selected="0">
            <x v="0"/>
          </reference>
          <reference field="10" count="1" selected="0">
            <x v="1"/>
          </reference>
          <reference field="11" count="1" selected="0">
            <x v="1"/>
          </reference>
          <reference field="17" count="1">
            <x v="13"/>
          </reference>
        </references>
      </pivotArea>
    </format>
    <format dxfId="114">
      <pivotArea dataOnly="0" labelOnly="1" outline="0" fieldPosition="0">
        <references count="6">
          <reference field="0" count="1" selected="0">
            <x v="26"/>
          </reference>
          <reference field="1" count="1" selected="0">
            <x v="10"/>
          </reference>
          <reference field="8" count="1" selected="0">
            <x v="1"/>
          </reference>
          <reference field="10" count="1" selected="0">
            <x v="2"/>
          </reference>
          <reference field="11" count="1" selected="0">
            <x v="3"/>
          </reference>
          <reference field="17" count="1">
            <x v="30"/>
          </reference>
        </references>
      </pivotArea>
    </format>
    <format dxfId="113">
      <pivotArea dataOnly="0" labelOnly="1" outline="0" fieldPosition="0">
        <references count="6">
          <reference field="0" count="1" selected="0">
            <x v="32"/>
          </reference>
          <reference field="1" count="1" selected="0">
            <x v="16"/>
          </reference>
          <reference field="8" count="1" selected="0">
            <x v="1"/>
          </reference>
          <reference field="10" count="1" selected="0">
            <x v="4"/>
          </reference>
          <reference field="11" count="1" selected="0">
            <x v="2"/>
          </reference>
          <reference field="17" count="1">
            <x v="14"/>
          </reference>
        </references>
      </pivotArea>
    </format>
    <format dxfId="112">
      <pivotArea dataOnly="0" labelOnly="1" outline="0" fieldPosition="0">
        <references count="6">
          <reference field="0" count="1" selected="0">
            <x v="37"/>
          </reference>
          <reference field="1" count="1" selected="0">
            <x v="13"/>
          </reference>
          <reference field="8" count="1" selected="0">
            <x v="1"/>
          </reference>
          <reference field="10" count="1" selected="0">
            <x v="4"/>
          </reference>
          <reference field="11" count="1" selected="0">
            <x v="2"/>
          </reference>
          <reference field="17" count="1">
            <x v="13"/>
          </reference>
        </references>
      </pivotArea>
    </format>
    <format dxfId="111">
      <pivotArea dataOnly="0" labelOnly="1" outline="0" fieldPosition="0">
        <references count="6">
          <reference field="0" count="1" selected="0">
            <x v="41"/>
          </reference>
          <reference field="1" count="1" selected="0">
            <x v="1"/>
          </reference>
          <reference field="8" count="1" selected="0">
            <x v="0"/>
          </reference>
          <reference field="10" count="1" selected="0">
            <x v="7"/>
          </reference>
          <reference field="11" count="1" selected="0">
            <x v="5"/>
          </reference>
          <reference field="17" count="1">
            <x v="20"/>
          </reference>
        </references>
      </pivotArea>
    </format>
    <format dxfId="110">
      <pivotArea dataOnly="0" labelOnly="1" outline="0" fieldPosition="0">
        <references count="6">
          <reference field="0" count="1" selected="0">
            <x v="44"/>
          </reference>
          <reference field="1" count="1" selected="0">
            <x v="20"/>
          </reference>
          <reference field="8" count="1" selected="0">
            <x v="0"/>
          </reference>
          <reference field="10" count="1" selected="0">
            <x v="6"/>
          </reference>
          <reference field="11" count="1" selected="0">
            <x v="0"/>
          </reference>
          <reference field="17" count="1">
            <x v="23"/>
          </reference>
        </references>
      </pivotArea>
    </format>
    <format dxfId="109">
      <pivotArea dataOnly="0" labelOnly="1" outline="0" fieldPosition="0">
        <references count="6">
          <reference field="0" count="1" selected="0">
            <x v="49"/>
          </reference>
          <reference field="1" count="1" selected="0">
            <x v="0"/>
          </reference>
          <reference field="8" count="1" selected="0">
            <x v="1"/>
          </reference>
          <reference field="10" count="1" selected="0">
            <x v="3"/>
          </reference>
          <reference field="11" count="1" selected="0">
            <x v="4"/>
          </reference>
          <reference field="17" count="1">
            <x v="28"/>
          </reference>
        </references>
      </pivotArea>
    </format>
    <format dxfId="108">
      <pivotArea dataOnly="0" labelOnly="1" outline="0" fieldPosition="0">
        <references count="7">
          <reference field="0" count="1" selected="0">
            <x v="0"/>
          </reference>
          <reference field="1" count="1" selected="0">
            <x v="5"/>
          </reference>
          <reference field="8" count="1" selected="0">
            <x v="0"/>
          </reference>
          <reference field="10" count="1" selected="0">
            <x v="10"/>
          </reference>
          <reference field="11" count="1" selected="0">
            <x v="1"/>
          </reference>
          <reference field="17" count="1" selected="0">
            <x v="13"/>
          </reference>
          <reference field="20" count="1">
            <x v="43"/>
          </reference>
        </references>
      </pivotArea>
    </format>
    <format dxfId="107">
      <pivotArea dataOnly="0" labelOnly="1" outline="0" fieldPosition="0">
        <references count="7">
          <reference field="0" count="1" selected="0">
            <x v="1"/>
          </reference>
          <reference field="1" count="1" selected="0">
            <x v="9"/>
          </reference>
          <reference field="8" count="1" selected="0">
            <x v="0"/>
          </reference>
          <reference field="10" count="1" selected="0">
            <x v="10"/>
          </reference>
          <reference field="11" count="1" selected="0">
            <x v="1"/>
          </reference>
          <reference field="17" count="1" selected="0">
            <x v="6"/>
          </reference>
          <reference field="20" count="1">
            <x v="38"/>
          </reference>
        </references>
      </pivotArea>
    </format>
    <format dxfId="106">
      <pivotArea dataOnly="0" labelOnly="1" outline="0" fieldPosition="0">
        <references count="7">
          <reference field="0" count="1" selected="0">
            <x v="4"/>
          </reference>
          <reference field="1" count="1" selected="0">
            <x v="28"/>
          </reference>
          <reference field="8" count="1" selected="0">
            <x v="1"/>
          </reference>
          <reference field="10" count="1" selected="0">
            <x v="10"/>
          </reference>
          <reference field="11" count="1" selected="0">
            <x v="1"/>
          </reference>
          <reference field="17" count="1" selected="0">
            <x v="31"/>
          </reference>
          <reference field="20" count="1">
            <x v="16"/>
          </reference>
        </references>
      </pivotArea>
    </format>
    <format dxfId="105">
      <pivotArea dataOnly="0" labelOnly="1" outline="0" fieldPosition="0">
        <references count="7">
          <reference field="0" count="1" selected="0">
            <x v="5"/>
          </reference>
          <reference field="1" count="1" selected="0">
            <x v="38"/>
          </reference>
          <reference field="8" count="1" selected="0">
            <x v="1"/>
          </reference>
          <reference field="10" count="1" selected="0">
            <x v="10"/>
          </reference>
          <reference field="11" count="1" selected="0">
            <x v="1"/>
          </reference>
          <reference field="17" count="1" selected="0">
            <x v="16"/>
          </reference>
          <reference field="20" count="1">
            <x v="38"/>
          </reference>
        </references>
      </pivotArea>
    </format>
    <format dxfId="104">
      <pivotArea dataOnly="0" labelOnly="1" outline="0" fieldPosition="0">
        <references count="7">
          <reference field="0" count="1" selected="0">
            <x v="7"/>
          </reference>
          <reference field="1" count="1" selected="0">
            <x v="40"/>
          </reference>
          <reference field="8" count="1" selected="0">
            <x v="1"/>
          </reference>
          <reference field="10" count="1" selected="0">
            <x v="10"/>
          </reference>
          <reference field="11" count="1" selected="0">
            <x v="1"/>
          </reference>
          <reference field="17" count="1" selected="0">
            <x v="9"/>
          </reference>
          <reference field="20" count="1">
            <x v="9"/>
          </reference>
        </references>
      </pivotArea>
    </format>
    <format dxfId="103">
      <pivotArea dataOnly="0" labelOnly="1" outline="0" fieldPosition="0">
        <references count="7">
          <reference field="0" count="1" selected="0">
            <x v="8"/>
          </reference>
          <reference field="1" count="1" selected="0">
            <x v="2"/>
          </reference>
          <reference field="8" count="1" selected="0">
            <x v="0"/>
          </reference>
          <reference field="10" count="1" selected="0">
            <x v="9"/>
          </reference>
          <reference field="11" count="1" selected="0">
            <x v="1"/>
          </reference>
          <reference field="17" count="1" selected="0">
            <x v="26"/>
          </reference>
          <reference field="20" count="1">
            <x v="17"/>
          </reference>
        </references>
      </pivotArea>
    </format>
    <format dxfId="102">
      <pivotArea dataOnly="0" labelOnly="1" outline="0" fieldPosition="0">
        <references count="7">
          <reference field="0" count="1" selected="0">
            <x v="14"/>
          </reference>
          <reference field="1" count="1" selected="0">
            <x v="36"/>
          </reference>
          <reference field="8" count="1" selected="0">
            <x v="0"/>
          </reference>
          <reference field="10" count="1" selected="0">
            <x v="5"/>
          </reference>
          <reference field="11" count="1" selected="0">
            <x v="3"/>
          </reference>
          <reference field="17" count="1" selected="0">
            <x v="10"/>
          </reference>
          <reference field="20" count="1">
            <x v="11"/>
          </reference>
        </references>
      </pivotArea>
    </format>
    <format dxfId="101">
      <pivotArea dataOnly="0" labelOnly="1" outline="0" fieldPosition="0">
        <references count="7">
          <reference field="0" count="1" selected="0">
            <x v="16"/>
          </reference>
          <reference field="1" count="1" selected="0">
            <x v="41"/>
          </reference>
          <reference field="8" count="1" selected="0">
            <x v="1"/>
          </reference>
          <reference field="10" count="1" selected="0">
            <x v="5"/>
          </reference>
          <reference field="11" count="1" selected="0">
            <x v="3"/>
          </reference>
          <reference field="17" count="1" selected="0">
            <x v="21"/>
          </reference>
          <reference field="20" count="1">
            <x v="18"/>
          </reference>
        </references>
      </pivotArea>
    </format>
    <format dxfId="100">
      <pivotArea dataOnly="0" labelOnly="1" outline="0" fieldPosition="0">
        <references count="7">
          <reference field="0" count="1" selected="0">
            <x v="18"/>
          </reference>
          <reference field="1" count="1" selected="0">
            <x v="18"/>
          </reference>
          <reference field="8" count="1" selected="0">
            <x v="0"/>
          </reference>
          <reference field="10" count="1" selected="0">
            <x v="1"/>
          </reference>
          <reference field="11" count="1" selected="0">
            <x v="1"/>
          </reference>
          <reference field="17" count="1" selected="0">
            <x v="27"/>
          </reference>
          <reference field="20" count="1">
            <x v="23"/>
          </reference>
        </references>
      </pivotArea>
    </format>
    <format dxfId="99">
      <pivotArea dataOnly="0" labelOnly="1" outline="0" fieldPosition="0">
        <references count="7">
          <reference field="0" count="1" selected="0">
            <x v="19"/>
          </reference>
          <reference field="1" count="1" selected="0">
            <x v="27"/>
          </reference>
          <reference field="8" count="1" selected="0">
            <x v="1"/>
          </reference>
          <reference field="10" count="1" selected="0">
            <x v="1"/>
          </reference>
          <reference field="11" count="1" selected="0">
            <x v="1"/>
          </reference>
          <reference field="17" count="1" selected="0">
            <x v="3"/>
          </reference>
          <reference field="20" count="1">
            <x v="22"/>
          </reference>
        </references>
      </pivotArea>
    </format>
    <format dxfId="98">
      <pivotArea dataOnly="0" labelOnly="1" outline="0" fieldPosition="0">
        <references count="7">
          <reference field="0" count="1" selected="0">
            <x v="25"/>
          </reference>
          <reference field="1" count="1" selected="0">
            <x v="26"/>
          </reference>
          <reference field="8" count="1" selected="0">
            <x v="0"/>
          </reference>
          <reference field="10" count="1" selected="0">
            <x v="1"/>
          </reference>
          <reference field="11" count="1" selected="0">
            <x v="1"/>
          </reference>
          <reference field="17" count="1" selected="0">
            <x v="13"/>
          </reference>
          <reference field="20" count="1">
            <x v="24"/>
          </reference>
        </references>
      </pivotArea>
    </format>
    <format dxfId="97">
      <pivotArea dataOnly="0" labelOnly="1" outline="0" fieldPosition="0">
        <references count="7">
          <reference field="0" count="1" selected="0">
            <x v="26"/>
          </reference>
          <reference field="1" count="1" selected="0">
            <x v="10"/>
          </reference>
          <reference field="8" count="1" selected="0">
            <x v="1"/>
          </reference>
          <reference field="10" count="1" selected="0">
            <x v="2"/>
          </reference>
          <reference field="11" count="1" selected="0">
            <x v="3"/>
          </reference>
          <reference field="17" count="1" selected="0">
            <x v="30"/>
          </reference>
          <reference field="20" count="1">
            <x v="16"/>
          </reference>
        </references>
      </pivotArea>
    </format>
    <format dxfId="96">
      <pivotArea dataOnly="0" labelOnly="1" outline="0" fieldPosition="0">
        <references count="7">
          <reference field="0" count="1" selected="0">
            <x v="30"/>
          </reference>
          <reference field="1" count="1" selected="0">
            <x v="39"/>
          </reference>
          <reference field="8" count="1" selected="0">
            <x v="0"/>
          </reference>
          <reference field="10" count="1" selected="0">
            <x v="4"/>
          </reference>
          <reference field="11" count="1" selected="0">
            <x v="2"/>
          </reference>
          <reference field="17" count="1" selected="0">
            <x v="30"/>
          </reference>
          <reference field="20" count="1">
            <x v="35"/>
          </reference>
        </references>
      </pivotArea>
    </format>
    <format dxfId="95">
      <pivotArea dataOnly="0" labelOnly="1" outline="0" fieldPosition="0">
        <references count="7">
          <reference field="0" count="1" selected="0">
            <x v="32"/>
          </reference>
          <reference field="1" count="1" selected="0">
            <x v="16"/>
          </reference>
          <reference field="8" count="1" selected="0">
            <x v="1"/>
          </reference>
          <reference field="10" count="1" selected="0">
            <x v="4"/>
          </reference>
          <reference field="11" count="1" selected="0">
            <x v="2"/>
          </reference>
          <reference field="17" count="1" selected="0">
            <x v="14"/>
          </reference>
          <reference field="20" count="1">
            <x v="26"/>
          </reference>
        </references>
      </pivotArea>
    </format>
    <format dxfId="94">
      <pivotArea dataOnly="0" labelOnly="1" outline="0" fieldPosition="0">
        <references count="7">
          <reference field="0" count="1" selected="0">
            <x v="37"/>
          </reference>
          <reference field="1" count="1" selected="0">
            <x v="13"/>
          </reference>
          <reference field="8" count="1" selected="0">
            <x v="1"/>
          </reference>
          <reference field="10" count="1" selected="0">
            <x v="4"/>
          </reference>
          <reference field="11" count="1" selected="0">
            <x v="2"/>
          </reference>
          <reference field="17" count="1" selected="0">
            <x v="13"/>
          </reference>
          <reference field="20" count="1">
            <x v="29"/>
          </reference>
        </references>
      </pivotArea>
    </format>
    <format dxfId="93">
      <pivotArea dataOnly="0" labelOnly="1" outline="0" fieldPosition="0">
        <references count="7">
          <reference field="0" count="1" selected="0">
            <x v="41"/>
          </reference>
          <reference field="1" count="1" selected="0">
            <x v="1"/>
          </reference>
          <reference field="8" count="1" selected="0">
            <x v="0"/>
          </reference>
          <reference field="10" count="1" selected="0">
            <x v="7"/>
          </reference>
          <reference field="11" count="1" selected="0">
            <x v="5"/>
          </reference>
          <reference field="17" count="1" selected="0">
            <x v="20"/>
          </reference>
          <reference field="20" count="1">
            <x v="36"/>
          </reference>
        </references>
      </pivotArea>
    </format>
    <format dxfId="92">
      <pivotArea dataOnly="0" labelOnly="1" outline="0" fieldPosition="0">
        <references count="7">
          <reference field="0" count="1" selected="0">
            <x v="44"/>
          </reference>
          <reference field="1" count="1" selected="0">
            <x v="20"/>
          </reference>
          <reference field="8" count="1" selected="0">
            <x v="0"/>
          </reference>
          <reference field="10" count="1" selected="0">
            <x v="6"/>
          </reference>
          <reference field="11" count="1" selected="0">
            <x v="0"/>
          </reference>
          <reference field="17" count="1" selected="0">
            <x v="23"/>
          </reference>
          <reference field="20" count="1">
            <x v="6"/>
          </reference>
        </references>
      </pivotArea>
    </format>
    <format dxfId="91">
      <pivotArea dataOnly="0" labelOnly="1" outline="0" fieldPosition="0">
        <references count="7">
          <reference field="0" count="1" selected="0">
            <x v="49"/>
          </reference>
          <reference field="1" count="1" selected="0">
            <x v="0"/>
          </reference>
          <reference field="8" count="1" selected="0">
            <x v="1"/>
          </reference>
          <reference field="10" count="1" selected="0">
            <x v="3"/>
          </reference>
          <reference field="11" count="1" selected="0">
            <x v="4"/>
          </reference>
          <reference field="17" count="1" selected="0">
            <x v="28"/>
          </reference>
          <reference field="20" count="1">
            <x v="39"/>
          </reference>
        </references>
      </pivotArea>
    </format>
    <format dxfId="90">
      <pivotArea type="all" dataOnly="0" outline="0" fieldPosition="0"/>
    </format>
    <format dxfId="89">
      <pivotArea field="0" type="button" dataOnly="0" labelOnly="1" outline="0" axis="axisRow" fieldPosition="0"/>
    </format>
    <format dxfId="88">
      <pivotArea field="1" type="button" dataOnly="0" labelOnly="1" outline="0" axis="axisRow" fieldPosition="1"/>
    </format>
    <format dxfId="87">
      <pivotArea field="8" type="button" dataOnly="0" labelOnly="1" outline="0" axis="axisRow" fieldPosition="2"/>
    </format>
    <format dxfId="86">
      <pivotArea field="10" type="button" dataOnly="0" labelOnly="1" outline="0" axis="axisRow" fieldPosition="3"/>
    </format>
    <format dxfId="85">
      <pivotArea field="11" type="button" dataOnly="0" labelOnly="1" outline="0" axis="axisRow" fieldPosition="4"/>
    </format>
    <format dxfId="84">
      <pivotArea field="17" type="button" dataOnly="0" labelOnly="1" outline="0" axis="axisRow" fieldPosition="5"/>
    </format>
    <format dxfId="83">
      <pivotArea field="20" type="button" dataOnly="0" labelOnly="1" outline="0" axis="axisRow" fieldPosition="6"/>
    </format>
    <format dxfId="82">
      <pivotArea dataOnly="0" labelOnly="1" outline="0" fieldPosition="0">
        <references count="1">
          <reference field="0" count="18">
            <x v="0"/>
            <x v="1"/>
            <x v="4"/>
            <x v="5"/>
            <x v="7"/>
            <x v="8"/>
            <x v="14"/>
            <x v="16"/>
            <x v="18"/>
            <x v="19"/>
            <x v="25"/>
            <x v="26"/>
            <x v="30"/>
            <x v="32"/>
            <x v="37"/>
            <x v="41"/>
            <x v="44"/>
            <x v="49"/>
          </reference>
        </references>
      </pivotArea>
    </format>
    <format dxfId="81">
      <pivotArea dataOnly="0" labelOnly="1" outline="0" fieldPosition="0">
        <references count="2">
          <reference field="0" count="1" selected="0">
            <x v="0"/>
          </reference>
          <reference field="1" count="1">
            <x v="5"/>
          </reference>
        </references>
      </pivotArea>
    </format>
    <format dxfId="80">
      <pivotArea dataOnly="0" labelOnly="1" outline="0" fieldPosition="0">
        <references count="2">
          <reference field="0" count="1" selected="0">
            <x v="1"/>
          </reference>
          <reference field="1" count="1">
            <x v="9"/>
          </reference>
        </references>
      </pivotArea>
    </format>
    <format dxfId="79">
      <pivotArea dataOnly="0" labelOnly="1" outline="0" fieldPosition="0">
        <references count="2">
          <reference field="0" count="1" selected="0">
            <x v="4"/>
          </reference>
          <reference field="1" count="1">
            <x v="28"/>
          </reference>
        </references>
      </pivotArea>
    </format>
    <format dxfId="78">
      <pivotArea dataOnly="0" labelOnly="1" outline="0" fieldPosition="0">
        <references count="2">
          <reference field="0" count="1" selected="0">
            <x v="5"/>
          </reference>
          <reference field="1" count="1">
            <x v="38"/>
          </reference>
        </references>
      </pivotArea>
    </format>
    <format dxfId="77">
      <pivotArea dataOnly="0" labelOnly="1" outline="0" fieldPosition="0">
        <references count="2">
          <reference field="0" count="1" selected="0">
            <x v="7"/>
          </reference>
          <reference field="1" count="1">
            <x v="40"/>
          </reference>
        </references>
      </pivotArea>
    </format>
    <format dxfId="76">
      <pivotArea dataOnly="0" labelOnly="1" outline="0" fieldPosition="0">
        <references count="2">
          <reference field="0" count="1" selected="0">
            <x v="8"/>
          </reference>
          <reference field="1" count="1">
            <x v="2"/>
          </reference>
        </references>
      </pivotArea>
    </format>
    <format dxfId="75">
      <pivotArea dataOnly="0" labelOnly="1" outline="0" fieldPosition="0">
        <references count="2">
          <reference field="0" count="1" selected="0">
            <x v="14"/>
          </reference>
          <reference field="1" count="1">
            <x v="36"/>
          </reference>
        </references>
      </pivotArea>
    </format>
    <format dxfId="74">
      <pivotArea dataOnly="0" labelOnly="1" outline="0" fieldPosition="0">
        <references count="2">
          <reference field="0" count="1" selected="0">
            <x v="16"/>
          </reference>
          <reference field="1" count="1">
            <x v="41"/>
          </reference>
        </references>
      </pivotArea>
    </format>
    <format dxfId="73">
      <pivotArea dataOnly="0" labelOnly="1" outline="0" fieldPosition="0">
        <references count="2">
          <reference field="0" count="1" selected="0">
            <x v="18"/>
          </reference>
          <reference field="1" count="1">
            <x v="18"/>
          </reference>
        </references>
      </pivotArea>
    </format>
    <format dxfId="72">
      <pivotArea dataOnly="0" labelOnly="1" outline="0" fieldPosition="0">
        <references count="2">
          <reference field="0" count="1" selected="0">
            <x v="19"/>
          </reference>
          <reference field="1" count="1">
            <x v="27"/>
          </reference>
        </references>
      </pivotArea>
    </format>
    <format dxfId="71">
      <pivotArea dataOnly="0" labelOnly="1" outline="0" fieldPosition="0">
        <references count="2">
          <reference field="0" count="1" selected="0">
            <x v="25"/>
          </reference>
          <reference field="1" count="1">
            <x v="26"/>
          </reference>
        </references>
      </pivotArea>
    </format>
    <format dxfId="70">
      <pivotArea dataOnly="0" labelOnly="1" outline="0" fieldPosition="0">
        <references count="2">
          <reference field="0" count="1" selected="0">
            <x v="26"/>
          </reference>
          <reference field="1" count="1">
            <x v="10"/>
          </reference>
        </references>
      </pivotArea>
    </format>
    <format dxfId="69">
      <pivotArea dataOnly="0" labelOnly="1" outline="0" fieldPosition="0">
        <references count="2">
          <reference field="0" count="1" selected="0">
            <x v="30"/>
          </reference>
          <reference field="1" count="1">
            <x v="39"/>
          </reference>
        </references>
      </pivotArea>
    </format>
    <format dxfId="68">
      <pivotArea dataOnly="0" labelOnly="1" outline="0" fieldPosition="0">
        <references count="2">
          <reference field="0" count="1" selected="0">
            <x v="32"/>
          </reference>
          <reference field="1" count="1">
            <x v="16"/>
          </reference>
        </references>
      </pivotArea>
    </format>
    <format dxfId="67">
      <pivotArea dataOnly="0" labelOnly="1" outline="0" fieldPosition="0">
        <references count="2">
          <reference field="0" count="1" selected="0">
            <x v="37"/>
          </reference>
          <reference field="1" count="1">
            <x v="13"/>
          </reference>
        </references>
      </pivotArea>
    </format>
    <format dxfId="66">
      <pivotArea dataOnly="0" labelOnly="1" outline="0" fieldPosition="0">
        <references count="2">
          <reference field="0" count="1" selected="0">
            <x v="41"/>
          </reference>
          <reference field="1" count="1">
            <x v="1"/>
          </reference>
        </references>
      </pivotArea>
    </format>
    <format dxfId="65">
      <pivotArea dataOnly="0" labelOnly="1" outline="0" fieldPosition="0">
        <references count="2">
          <reference field="0" count="1" selected="0">
            <x v="44"/>
          </reference>
          <reference field="1" count="1">
            <x v="20"/>
          </reference>
        </references>
      </pivotArea>
    </format>
    <format dxfId="64">
      <pivotArea dataOnly="0" labelOnly="1" outline="0" fieldPosition="0">
        <references count="2">
          <reference field="0" count="1" selected="0">
            <x v="49"/>
          </reference>
          <reference field="1" count="1">
            <x v="0"/>
          </reference>
        </references>
      </pivotArea>
    </format>
    <format dxfId="63">
      <pivotArea dataOnly="0" labelOnly="1" outline="0" fieldPosition="0">
        <references count="3">
          <reference field="0" count="1" selected="0">
            <x v="0"/>
          </reference>
          <reference field="1" count="1" selected="0">
            <x v="5"/>
          </reference>
          <reference field="8" count="1">
            <x v="0"/>
          </reference>
        </references>
      </pivotArea>
    </format>
    <format dxfId="62">
      <pivotArea dataOnly="0" labelOnly="1" outline="0" fieldPosition="0">
        <references count="3">
          <reference field="0" count="1" selected="0">
            <x v="4"/>
          </reference>
          <reference field="1" count="1" selected="0">
            <x v="28"/>
          </reference>
          <reference field="8" count="1">
            <x v="1"/>
          </reference>
        </references>
      </pivotArea>
    </format>
    <format dxfId="61">
      <pivotArea dataOnly="0" labelOnly="1" outline="0" fieldPosition="0">
        <references count="3">
          <reference field="0" count="1" selected="0">
            <x v="8"/>
          </reference>
          <reference field="1" count="1" selected="0">
            <x v="2"/>
          </reference>
          <reference field="8" count="1">
            <x v="0"/>
          </reference>
        </references>
      </pivotArea>
    </format>
    <format dxfId="60">
      <pivotArea dataOnly="0" labelOnly="1" outline="0" fieldPosition="0">
        <references count="3">
          <reference field="0" count="1" selected="0">
            <x v="16"/>
          </reference>
          <reference field="1" count="1" selected="0">
            <x v="41"/>
          </reference>
          <reference field="8" count="1">
            <x v="1"/>
          </reference>
        </references>
      </pivotArea>
    </format>
    <format dxfId="59">
      <pivotArea dataOnly="0" labelOnly="1" outline="0" fieldPosition="0">
        <references count="3">
          <reference field="0" count="1" selected="0">
            <x v="18"/>
          </reference>
          <reference field="1" count="1" selected="0">
            <x v="18"/>
          </reference>
          <reference field="8" count="1">
            <x v="0"/>
          </reference>
        </references>
      </pivotArea>
    </format>
    <format dxfId="58">
      <pivotArea dataOnly="0" labelOnly="1" outline="0" fieldPosition="0">
        <references count="3">
          <reference field="0" count="1" selected="0">
            <x v="19"/>
          </reference>
          <reference field="1" count="1" selected="0">
            <x v="27"/>
          </reference>
          <reference field="8" count="1">
            <x v="1"/>
          </reference>
        </references>
      </pivotArea>
    </format>
    <format dxfId="57">
      <pivotArea dataOnly="0" labelOnly="1" outline="0" fieldPosition="0">
        <references count="3">
          <reference field="0" count="1" selected="0">
            <x v="25"/>
          </reference>
          <reference field="1" count="1" selected="0">
            <x v="26"/>
          </reference>
          <reference field="8" count="1">
            <x v="0"/>
          </reference>
        </references>
      </pivotArea>
    </format>
    <format dxfId="56">
      <pivotArea dataOnly="0" labelOnly="1" outline="0" fieldPosition="0">
        <references count="3">
          <reference field="0" count="1" selected="0">
            <x v="26"/>
          </reference>
          <reference field="1" count="1" selected="0">
            <x v="10"/>
          </reference>
          <reference field="8" count="1">
            <x v="1"/>
          </reference>
        </references>
      </pivotArea>
    </format>
    <format dxfId="55">
      <pivotArea dataOnly="0" labelOnly="1" outline="0" fieldPosition="0">
        <references count="3">
          <reference field="0" count="1" selected="0">
            <x v="30"/>
          </reference>
          <reference field="1" count="1" selected="0">
            <x v="39"/>
          </reference>
          <reference field="8" count="1">
            <x v="0"/>
          </reference>
        </references>
      </pivotArea>
    </format>
    <format dxfId="54">
      <pivotArea dataOnly="0" labelOnly="1" outline="0" fieldPosition="0">
        <references count="3">
          <reference field="0" count="1" selected="0">
            <x v="32"/>
          </reference>
          <reference field="1" count="1" selected="0">
            <x v="16"/>
          </reference>
          <reference field="8" count="1">
            <x v="1"/>
          </reference>
        </references>
      </pivotArea>
    </format>
    <format dxfId="53">
      <pivotArea dataOnly="0" labelOnly="1" outline="0" fieldPosition="0">
        <references count="3">
          <reference field="0" count="1" selected="0">
            <x v="41"/>
          </reference>
          <reference field="1" count="1" selected="0">
            <x v="1"/>
          </reference>
          <reference field="8" count="1">
            <x v="0"/>
          </reference>
        </references>
      </pivotArea>
    </format>
    <format dxfId="52">
      <pivotArea dataOnly="0" labelOnly="1" outline="0" fieldPosition="0">
        <references count="3">
          <reference field="0" count="1" selected="0">
            <x v="49"/>
          </reference>
          <reference field="1" count="1" selected="0">
            <x v="0"/>
          </reference>
          <reference field="8" count="1">
            <x v="1"/>
          </reference>
        </references>
      </pivotArea>
    </format>
    <format dxfId="51">
      <pivotArea dataOnly="0" labelOnly="1" outline="0" fieldPosition="0">
        <references count="4">
          <reference field="0" count="1" selected="0">
            <x v="0"/>
          </reference>
          <reference field="1" count="1" selected="0">
            <x v="5"/>
          </reference>
          <reference field="8" count="1" selected="0">
            <x v="0"/>
          </reference>
          <reference field="10" count="1">
            <x v="10"/>
          </reference>
        </references>
      </pivotArea>
    </format>
    <format dxfId="50">
      <pivotArea dataOnly="0" labelOnly="1" outline="0" fieldPosition="0">
        <references count="4">
          <reference field="0" count="1" selected="0">
            <x v="8"/>
          </reference>
          <reference field="1" count="1" selected="0">
            <x v="2"/>
          </reference>
          <reference field="8" count="1" selected="0">
            <x v="0"/>
          </reference>
          <reference field="10" count="1">
            <x v="9"/>
          </reference>
        </references>
      </pivotArea>
    </format>
    <format dxfId="49">
      <pivotArea dataOnly="0" labelOnly="1" outline="0" fieldPosition="0">
        <references count="4">
          <reference field="0" count="1" selected="0">
            <x v="14"/>
          </reference>
          <reference field="1" count="1" selected="0">
            <x v="36"/>
          </reference>
          <reference field="8" count="1" selected="0">
            <x v="0"/>
          </reference>
          <reference field="10" count="1">
            <x v="5"/>
          </reference>
        </references>
      </pivotArea>
    </format>
    <format dxfId="48">
      <pivotArea dataOnly="0" labelOnly="1" outline="0" fieldPosition="0">
        <references count="4">
          <reference field="0" count="1" selected="0">
            <x v="18"/>
          </reference>
          <reference field="1" count="1" selected="0">
            <x v="18"/>
          </reference>
          <reference field="8" count="1" selected="0">
            <x v="0"/>
          </reference>
          <reference field="10" count="1">
            <x v="1"/>
          </reference>
        </references>
      </pivotArea>
    </format>
    <format dxfId="47">
      <pivotArea dataOnly="0" labelOnly="1" outline="0" fieldPosition="0">
        <references count="4">
          <reference field="0" count="1" selected="0">
            <x v="26"/>
          </reference>
          <reference field="1" count="1" selected="0">
            <x v="10"/>
          </reference>
          <reference field="8" count="1" selected="0">
            <x v="1"/>
          </reference>
          <reference field="10" count="1">
            <x v="2"/>
          </reference>
        </references>
      </pivotArea>
    </format>
    <format dxfId="46">
      <pivotArea dataOnly="0" labelOnly="1" outline="0" fieldPosition="0">
        <references count="4">
          <reference field="0" count="1" selected="0">
            <x v="30"/>
          </reference>
          <reference field="1" count="1" selected="0">
            <x v="39"/>
          </reference>
          <reference field="8" count="1" selected="0">
            <x v="0"/>
          </reference>
          <reference field="10" count="1">
            <x v="4"/>
          </reference>
        </references>
      </pivotArea>
    </format>
    <format dxfId="45">
      <pivotArea dataOnly="0" labelOnly="1" outline="0" fieldPosition="0">
        <references count="4">
          <reference field="0" count="1" selected="0">
            <x v="41"/>
          </reference>
          <reference field="1" count="1" selected="0">
            <x v="1"/>
          </reference>
          <reference field="8" count="1" selected="0">
            <x v="0"/>
          </reference>
          <reference field="10" count="1">
            <x v="7"/>
          </reference>
        </references>
      </pivotArea>
    </format>
    <format dxfId="44">
      <pivotArea dataOnly="0" labelOnly="1" outline="0" fieldPosition="0">
        <references count="4">
          <reference field="0" count="1" selected="0">
            <x v="44"/>
          </reference>
          <reference field="1" count="1" selected="0">
            <x v="20"/>
          </reference>
          <reference field="8" count="1" selected="0">
            <x v="0"/>
          </reference>
          <reference field="10" count="1">
            <x v="6"/>
          </reference>
        </references>
      </pivotArea>
    </format>
    <format dxfId="43">
      <pivotArea dataOnly="0" labelOnly="1" outline="0" fieldPosition="0">
        <references count="4">
          <reference field="0" count="1" selected="0">
            <x v="49"/>
          </reference>
          <reference field="1" count="1" selected="0">
            <x v="0"/>
          </reference>
          <reference field="8" count="1" selected="0">
            <x v="1"/>
          </reference>
          <reference field="10" count="1">
            <x v="3"/>
          </reference>
        </references>
      </pivotArea>
    </format>
    <format dxfId="42">
      <pivotArea dataOnly="0" labelOnly="1" outline="0" fieldPosition="0">
        <references count="5">
          <reference field="0" count="1" selected="0">
            <x v="0"/>
          </reference>
          <reference field="1" count="1" selected="0">
            <x v="5"/>
          </reference>
          <reference field="8" count="1" selected="0">
            <x v="0"/>
          </reference>
          <reference field="10" count="1" selected="0">
            <x v="10"/>
          </reference>
          <reference field="11" count="1">
            <x v="1"/>
          </reference>
        </references>
      </pivotArea>
    </format>
    <format dxfId="41">
      <pivotArea dataOnly="0" labelOnly="1" outline="0" fieldPosition="0">
        <references count="5">
          <reference field="0" count="1" selected="0">
            <x v="14"/>
          </reference>
          <reference field="1" count="1" selected="0">
            <x v="36"/>
          </reference>
          <reference field="8" count="1" selected="0">
            <x v="0"/>
          </reference>
          <reference field="10" count="1" selected="0">
            <x v="5"/>
          </reference>
          <reference field="11" count="1">
            <x v="3"/>
          </reference>
        </references>
      </pivotArea>
    </format>
    <format dxfId="40">
      <pivotArea dataOnly="0" labelOnly="1" outline="0" fieldPosition="0">
        <references count="5">
          <reference field="0" count="1" selected="0">
            <x v="18"/>
          </reference>
          <reference field="1" count="1" selected="0">
            <x v="18"/>
          </reference>
          <reference field="8" count="1" selected="0">
            <x v="0"/>
          </reference>
          <reference field="10" count="1" selected="0">
            <x v="1"/>
          </reference>
          <reference field="11" count="1">
            <x v="1"/>
          </reference>
        </references>
      </pivotArea>
    </format>
    <format dxfId="39">
      <pivotArea dataOnly="0" labelOnly="1" outline="0" fieldPosition="0">
        <references count="5">
          <reference field="0" count="1" selected="0">
            <x v="26"/>
          </reference>
          <reference field="1" count="1" selected="0">
            <x v="10"/>
          </reference>
          <reference field="8" count="1" selected="0">
            <x v="1"/>
          </reference>
          <reference field="10" count="1" selected="0">
            <x v="2"/>
          </reference>
          <reference field="11" count="1">
            <x v="3"/>
          </reference>
        </references>
      </pivotArea>
    </format>
    <format dxfId="38">
      <pivotArea dataOnly="0" labelOnly="1" outline="0" fieldPosition="0">
        <references count="5">
          <reference field="0" count="1" selected="0">
            <x v="30"/>
          </reference>
          <reference field="1" count="1" selected="0">
            <x v="39"/>
          </reference>
          <reference field="8" count="1" selected="0">
            <x v="0"/>
          </reference>
          <reference field="10" count="1" selected="0">
            <x v="4"/>
          </reference>
          <reference field="11" count="1">
            <x v="2"/>
          </reference>
        </references>
      </pivotArea>
    </format>
    <format dxfId="37">
      <pivotArea dataOnly="0" labelOnly="1" outline="0" fieldPosition="0">
        <references count="5">
          <reference field="0" count="1" selected="0">
            <x v="41"/>
          </reference>
          <reference field="1" count="1" selected="0">
            <x v="1"/>
          </reference>
          <reference field="8" count="1" selected="0">
            <x v="0"/>
          </reference>
          <reference field="10" count="1" selected="0">
            <x v="7"/>
          </reference>
          <reference field="11" count="1">
            <x v="5"/>
          </reference>
        </references>
      </pivotArea>
    </format>
    <format dxfId="36">
      <pivotArea dataOnly="0" labelOnly="1" outline="0" fieldPosition="0">
        <references count="5">
          <reference field="0" count="1" selected="0">
            <x v="44"/>
          </reference>
          <reference field="1" count="1" selected="0">
            <x v="20"/>
          </reference>
          <reference field="8" count="1" selected="0">
            <x v="0"/>
          </reference>
          <reference field="10" count="1" selected="0">
            <x v="6"/>
          </reference>
          <reference field="11" count="1">
            <x v="0"/>
          </reference>
        </references>
      </pivotArea>
    </format>
    <format dxfId="35">
      <pivotArea dataOnly="0" labelOnly="1" outline="0" fieldPosition="0">
        <references count="5">
          <reference field="0" count="1" selected="0">
            <x v="49"/>
          </reference>
          <reference field="1" count="1" selected="0">
            <x v="0"/>
          </reference>
          <reference field="8" count="1" selected="0">
            <x v="1"/>
          </reference>
          <reference field="10" count="1" selected="0">
            <x v="3"/>
          </reference>
          <reference field="11" count="1">
            <x v="4"/>
          </reference>
        </references>
      </pivotArea>
    </format>
    <format dxfId="34">
      <pivotArea dataOnly="0" labelOnly="1" outline="0" fieldPosition="0">
        <references count="6">
          <reference field="0" count="1" selected="0">
            <x v="0"/>
          </reference>
          <reference field="1" count="1" selected="0">
            <x v="5"/>
          </reference>
          <reference field="8" count="1" selected="0">
            <x v="0"/>
          </reference>
          <reference field="10" count="1" selected="0">
            <x v="10"/>
          </reference>
          <reference field="11" count="1" selected="0">
            <x v="1"/>
          </reference>
          <reference field="17" count="1">
            <x v="13"/>
          </reference>
        </references>
      </pivotArea>
    </format>
    <format dxfId="33">
      <pivotArea dataOnly="0" labelOnly="1" outline="0" fieldPosition="0">
        <references count="6">
          <reference field="0" count="1" selected="0">
            <x v="1"/>
          </reference>
          <reference field="1" count="1" selected="0">
            <x v="9"/>
          </reference>
          <reference field="8" count="1" selected="0">
            <x v="0"/>
          </reference>
          <reference field="10" count="1" selected="0">
            <x v="10"/>
          </reference>
          <reference field="11" count="1" selected="0">
            <x v="1"/>
          </reference>
          <reference field="17" count="1">
            <x v="6"/>
          </reference>
        </references>
      </pivotArea>
    </format>
    <format dxfId="32">
      <pivotArea dataOnly="0" labelOnly="1" outline="0" fieldPosition="0">
        <references count="6">
          <reference field="0" count="1" selected="0">
            <x v="4"/>
          </reference>
          <reference field="1" count="1" selected="0">
            <x v="28"/>
          </reference>
          <reference field="8" count="1" selected="0">
            <x v="1"/>
          </reference>
          <reference field="10" count="1" selected="0">
            <x v="10"/>
          </reference>
          <reference field="11" count="1" selected="0">
            <x v="1"/>
          </reference>
          <reference field="17" count="1">
            <x v="31"/>
          </reference>
        </references>
      </pivotArea>
    </format>
    <format dxfId="31">
      <pivotArea dataOnly="0" labelOnly="1" outline="0" fieldPosition="0">
        <references count="6">
          <reference field="0" count="1" selected="0">
            <x v="5"/>
          </reference>
          <reference field="1" count="1" selected="0">
            <x v="38"/>
          </reference>
          <reference field="8" count="1" selected="0">
            <x v="1"/>
          </reference>
          <reference field="10" count="1" selected="0">
            <x v="10"/>
          </reference>
          <reference field="11" count="1" selected="0">
            <x v="1"/>
          </reference>
          <reference field="17" count="1">
            <x v="16"/>
          </reference>
        </references>
      </pivotArea>
    </format>
    <format dxfId="30">
      <pivotArea dataOnly="0" labelOnly="1" outline="0" fieldPosition="0">
        <references count="6">
          <reference field="0" count="1" selected="0">
            <x v="7"/>
          </reference>
          <reference field="1" count="1" selected="0">
            <x v="40"/>
          </reference>
          <reference field="8" count="1" selected="0">
            <x v="1"/>
          </reference>
          <reference field="10" count="1" selected="0">
            <x v="10"/>
          </reference>
          <reference field="11" count="1" selected="0">
            <x v="1"/>
          </reference>
          <reference field="17" count="1">
            <x v="9"/>
          </reference>
        </references>
      </pivotArea>
    </format>
    <format dxfId="29">
      <pivotArea dataOnly="0" labelOnly="1" outline="0" fieldPosition="0">
        <references count="6">
          <reference field="0" count="1" selected="0">
            <x v="8"/>
          </reference>
          <reference field="1" count="1" selected="0">
            <x v="2"/>
          </reference>
          <reference field="8" count="1" selected="0">
            <x v="0"/>
          </reference>
          <reference field="10" count="1" selected="0">
            <x v="9"/>
          </reference>
          <reference field="11" count="1" selected="0">
            <x v="1"/>
          </reference>
          <reference field="17" count="1">
            <x v="26"/>
          </reference>
        </references>
      </pivotArea>
    </format>
    <format dxfId="28">
      <pivotArea dataOnly="0" labelOnly="1" outline="0" fieldPosition="0">
        <references count="6">
          <reference field="0" count="1" selected="0">
            <x v="14"/>
          </reference>
          <reference field="1" count="1" selected="0">
            <x v="36"/>
          </reference>
          <reference field="8" count="1" selected="0">
            <x v="0"/>
          </reference>
          <reference field="10" count="1" selected="0">
            <x v="5"/>
          </reference>
          <reference field="11" count="1" selected="0">
            <x v="3"/>
          </reference>
          <reference field="17" count="1">
            <x v="10"/>
          </reference>
        </references>
      </pivotArea>
    </format>
    <format dxfId="27">
      <pivotArea dataOnly="0" labelOnly="1" outline="0" fieldPosition="0">
        <references count="6">
          <reference field="0" count="1" selected="0">
            <x v="16"/>
          </reference>
          <reference field="1" count="1" selected="0">
            <x v="41"/>
          </reference>
          <reference field="8" count="1" selected="0">
            <x v="1"/>
          </reference>
          <reference field="10" count="1" selected="0">
            <x v="5"/>
          </reference>
          <reference field="11" count="1" selected="0">
            <x v="3"/>
          </reference>
          <reference field="17" count="1">
            <x v="21"/>
          </reference>
        </references>
      </pivotArea>
    </format>
    <format dxfId="26">
      <pivotArea dataOnly="0" labelOnly="1" outline="0" fieldPosition="0">
        <references count="6">
          <reference field="0" count="1" selected="0">
            <x v="18"/>
          </reference>
          <reference field="1" count="1" selected="0">
            <x v="18"/>
          </reference>
          <reference field="8" count="1" selected="0">
            <x v="0"/>
          </reference>
          <reference field="10" count="1" selected="0">
            <x v="1"/>
          </reference>
          <reference field="11" count="1" selected="0">
            <x v="1"/>
          </reference>
          <reference field="17" count="1">
            <x v="27"/>
          </reference>
        </references>
      </pivotArea>
    </format>
    <format dxfId="25">
      <pivotArea dataOnly="0" labelOnly="1" outline="0" fieldPosition="0">
        <references count="6">
          <reference field="0" count="1" selected="0">
            <x v="19"/>
          </reference>
          <reference field="1" count="1" selected="0">
            <x v="27"/>
          </reference>
          <reference field="8" count="1" selected="0">
            <x v="1"/>
          </reference>
          <reference field="10" count="1" selected="0">
            <x v="1"/>
          </reference>
          <reference field="11" count="1" selected="0">
            <x v="1"/>
          </reference>
          <reference field="17" count="1">
            <x v="3"/>
          </reference>
        </references>
      </pivotArea>
    </format>
    <format dxfId="24">
      <pivotArea dataOnly="0" labelOnly="1" outline="0" fieldPosition="0">
        <references count="6">
          <reference field="0" count="1" selected="0">
            <x v="25"/>
          </reference>
          <reference field="1" count="1" selected="0">
            <x v="26"/>
          </reference>
          <reference field="8" count="1" selected="0">
            <x v="0"/>
          </reference>
          <reference field="10" count="1" selected="0">
            <x v="1"/>
          </reference>
          <reference field="11" count="1" selected="0">
            <x v="1"/>
          </reference>
          <reference field="17" count="1">
            <x v="13"/>
          </reference>
        </references>
      </pivotArea>
    </format>
    <format dxfId="23">
      <pivotArea dataOnly="0" labelOnly="1" outline="0" fieldPosition="0">
        <references count="6">
          <reference field="0" count="1" selected="0">
            <x v="26"/>
          </reference>
          <reference field="1" count="1" selected="0">
            <x v="10"/>
          </reference>
          <reference field="8" count="1" selected="0">
            <x v="1"/>
          </reference>
          <reference field="10" count="1" selected="0">
            <x v="2"/>
          </reference>
          <reference field="11" count="1" selected="0">
            <x v="3"/>
          </reference>
          <reference field="17" count="1">
            <x v="30"/>
          </reference>
        </references>
      </pivotArea>
    </format>
    <format dxfId="22">
      <pivotArea dataOnly="0" labelOnly="1" outline="0" fieldPosition="0">
        <references count="6">
          <reference field="0" count="1" selected="0">
            <x v="32"/>
          </reference>
          <reference field="1" count="1" selected="0">
            <x v="16"/>
          </reference>
          <reference field="8" count="1" selected="0">
            <x v="1"/>
          </reference>
          <reference field="10" count="1" selected="0">
            <x v="4"/>
          </reference>
          <reference field="11" count="1" selected="0">
            <x v="2"/>
          </reference>
          <reference field="17" count="1">
            <x v="14"/>
          </reference>
        </references>
      </pivotArea>
    </format>
    <format dxfId="21">
      <pivotArea dataOnly="0" labelOnly="1" outline="0" fieldPosition="0">
        <references count="6">
          <reference field="0" count="1" selected="0">
            <x v="37"/>
          </reference>
          <reference field="1" count="1" selected="0">
            <x v="13"/>
          </reference>
          <reference field="8" count="1" selected="0">
            <x v="1"/>
          </reference>
          <reference field="10" count="1" selected="0">
            <x v="4"/>
          </reference>
          <reference field="11" count="1" selected="0">
            <x v="2"/>
          </reference>
          <reference field="17" count="1">
            <x v="13"/>
          </reference>
        </references>
      </pivotArea>
    </format>
    <format dxfId="20">
      <pivotArea dataOnly="0" labelOnly="1" outline="0" fieldPosition="0">
        <references count="6">
          <reference field="0" count="1" selected="0">
            <x v="41"/>
          </reference>
          <reference field="1" count="1" selected="0">
            <x v="1"/>
          </reference>
          <reference field="8" count="1" selected="0">
            <x v="0"/>
          </reference>
          <reference field="10" count="1" selected="0">
            <x v="7"/>
          </reference>
          <reference field="11" count="1" selected="0">
            <x v="5"/>
          </reference>
          <reference field="17" count="1">
            <x v="20"/>
          </reference>
        </references>
      </pivotArea>
    </format>
    <format dxfId="19">
      <pivotArea dataOnly="0" labelOnly="1" outline="0" fieldPosition="0">
        <references count="6">
          <reference field="0" count="1" selected="0">
            <x v="44"/>
          </reference>
          <reference field="1" count="1" selected="0">
            <x v="20"/>
          </reference>
          <reference field="8" count="1" selected="0">
            <x v="0"/>
          </reference>
          <reference field="10" count="1" selected="0">
            <x v="6"/>
          </reference>
          <reference field="11" count="1" selected="0">
            <x v="0"/>
          </reference>
          <reference field="17" count="1">
            <x v="23"/>
          </reference>
        </references>
      </pivotArea>
    </format>
    <format dxfId="18">
      <pivotArea dataOnly="0" labelOnly="1" outline="0" fieldPosition="0">
        <references count="6">
          <reference field="0" count="1" selected="0">
            <x v="49"/>
          </reference>
          <reference field="1" count="1" selected="0">
            <x v="0"/>
          </reference>
          <reference field="8" count="1" selected="0">
            <x v="1"/>
          </reference>
          <reference field="10" count="1" selected="0">
            <x v="3"/>
          </reference>
          <reference field="11" count="1" selected="0">
            <x v="4"/>
          </reference>
          <reference field="17" count="1">
            <x v="28"/>
          </reference>
        </references>
      </pivotArea>
    </format>
    <format dxfId="17">
      <pivotArea dataOnly="0" labelOnly="1" outline="0" fieldPosition="0">
        <references count="7">
          <reference field="0" count="1" selected="0">
            <x v="0"/>
          </reference>
          <reference field="1" count="1" selected="0">
            <x v="5"/>
          </reference>
          <reference field="8" count="1" selected="0">
            <x v="0"/>
          </reference>
          <reference field="10" count="1" selected="0">
            <x v="10"/>
          </reference>
          <reference field="11" count="1" selected="0">
            <x v="1"/>
          </reference>
          <reference field="17" count="1" selected="0">
            <x v="13"/>
          </reference>
          <reference field="20" count="1">
            <x v="43"/>
          </reference>
        </references>
      </pivotArea>
    </format>
    <format dxfId="16">
      <pivotArea dataOnly="0" labelOnly="1" outline="0" fieldPosition="0">
        <references count="7">
          <reference field="0" count="1" selected="0">
            <x v="1"/>
          </reference>
          <reference field="1" count="1" selected="0">
            <x v="9"/>
          </reference>
          <reference field="8" count="1" selected="0">
            <x v="0"/>
          </reference>
          <reference field="10" count="1" selected="0">
            <x v="10"/>
          </reference>
          <reference field="11" count="1" selected="0">
            <x v="1"/>
          </reference>
          <reference field="17" count="1" selected="0">
            <x v="6"/>
          </reference>
          <reference field="20" count="1">
            <x v="38"/>
          </reference>
        </references>
      </pivotArea>
    </format>
    <format dxfId="15">
      <pivotArea dataOnly="0" labelOnly="1" outline="0" fieldPosition="0">
        <references count="7">
          <reference field="0" count="1" selected="0">
            <x v="4"/>
          </reference>
          <reference field="1" count="1" selected="0">
            <x v="28"/>
          </reference>
          <reference field="8" count="1" selected="0">
            <x v="1"/>
          </reference>
          <reference field="10" count="1" selected="0">
            <x v="10"/>
          </reference>
          <reference field="11" count="1" selected="0">
            <x v="1"/>
          </reference>
          <reference field="17" count="1" selected="0">
            <x v="31"/>
          </reference>
          <reference field="20" count="1">
            <x v="16"/>
          </reference>
        </references>
      </pivotArea>
    </format>
    <format dxfId="14">
      <pivotArea dataOnly="0" labelOnly="1" outline="0" fieldPosition="0">
        <references count="7">
          <reference field="0" count="1" selected="0">
            <x v="5"/>
          </reference>
          <reference field="1" count="1" selected="0">
            <x v="38"/>
          </reference>
          <reference field="8" count="1" selected="0">
            <x v="1"/>
          </reference>
          <reference field="10" count="1" selected="0">
            <x v="10"/>
          </reference>
          <reference field="11" count="1" selected="0">
            <x v="1"/>
          </reference>
          <reference field="17" count="1" selected="0">
            <x v="16"/>
          </reference>
          <reference field="20" count="1">
            <x v="38"/>
          </reference>
        </references>
      </pivotArea>
    </format>
    <format dxfId="13">
      <pivotArea dataOnly="0" labelOnly="1" outline="0" fieldPosition="0">
        <references count="7">
          <reference field="0" count="1" selected="0">
            <x v="7"/>
          </reference>
          <reference field="1" count="1" selected="0">
            <x v="40"/>
          </reference>
          <reference field="8" count="1" selected="0">
            <x v="1"/>
          </reference>
          <reference field="10" count="1" selected="0">
            <x v="10"/>
          </reference>
          <reference field="11" count="1" selected="0">
            <x v="1"/>
          </reference>
          <reference field="17" count="1" selected="0">
            <x v="9"/>
          </reference>
          <reference field="20" count="1">
            <x v="9"/>
          </reference>
        </references>
      </pivotArea>
    </format>
    <format dxfId="12">
      <pivotArea dataOnly="0" labelOnly="1" outline="0" fieldPosition="0">
        <references count="7">
          <reference field="0" count="1" selected="0">
            <x v="8"/>
          </reference>
          <reference field="1" count="1" selected="0">
            <x v="2"/>
          </reference>
          <reference field="8" count="1" selected="0">
            <x v="0"/>
          </reference>
          <reference field="10" count="1" selected="0">
            <x v="9"/>
          </reference>
          <reference field="11" count="1" selected="0">
            <x v="1"/>
          </reference>
          <reference field="17" count="1" selected="0">
            <x v="26"/>
          </reference>
          <reference field="20" count="1">
            <x v="17"/>
          </reference>
        </references>
      </pivotArea>
    </format>
    <format dxfId="11">
      <pivotArea dataOnly="0" labelOnly="1" outline="0" fieldPosition="0">
        <references count="7">
          <reference field="0" count="1" selected="0">
            <x v="14"/>
          </reference>
          <reference field="1" count="1" selected="0">
            <x v="36"/>
          </reference>
          <reference field="8" count="1" selected="0">
            <x v="0"/>
          </reference>
          <reference field="10" count="1" selected="0">
            <x v="5"/>
          </reference>
          <reference field="11" count="1" selected="0">
            <x v="3"/>
          </reference>
          <reference field="17" count="1" selected="0">
            <x v="10"/>
          </reference>
          <reference field="20" count="1">
            <x v="11"/>
          </reference>
        </references>
      </pivotArea>
    </format>
    <format dxfId="10">
      <pivotArea dataOnly="0" labelOnly="1" outline="0" fieldPosition="0">
        <references count="7">
          <reference field="0" count="1" selected="0">
            <x v="16"/>
          </reference>
          <reference field="1" count="1" selected="0">
            <x v="41"/>
          </reference>
          <reference field="8" count="1" selected="0">
            <x v="1"/>
          </reference>
          <reference field="10" count="1" selected="0">
            <x v="5"/>
          </reference>
          <reference field="11" count="1" selected="0">
            <x v="3"/>
          </reference>
          <reference field="17" count="1" selected="0">
            <x v="21"/>
          </reference>
          <reference field="20" count="1">
            <x v="18"/>
          </reference>
        </references>
      </pivotArea>
    </format>
    <format dxfId="9">
      <pivotArea dataOnly="0" labelOnly="1" outline="0" fieldPosition="0">
        <references count="7">
          <reference field="0" count="1" selected="0">
            <x v="18"/>
          </reference>
          <reference field="1" count="1" selected="0">
            <x v="18"/>
          </reference>
          <reference field="8" count="1" selected="0">
            <x v="0"/>
          </reference>
          <reference field="10" count="1" selected="0">
            <x v="1"/>
          </reference>
          <reference field="11" count="1" selected="0">
            <x v="1"/>
          </reference>
          <reference field="17" count="1" selected="0">
            <x v="27"/>
          </reference>
          <reference field="20" count="1">
            <x v="23"/>
          </reference>
        </references>
      </pivotArea>
    </format>
    <format dxfId="8">
      <pivotArea dataOnly="0" labelOnly="1" outline="0" fieldPosition="0">
        <references count="7">
          <reference field="0" count="1" selected="0">
            <x v="19"/>
          </reference>
          <reference field="1" count="1" selected="0">
            <x v="27"/>
          </reference>
          <reference field="8" count="1" selected="0">
            <x v="1"/>
          </reference>
          <reference field="10" count="1" selected="0">
            <x v="1"/>
          </reference>
          <reference field="11" count="1" selected="0">
            <x v="1"/>
          </reference>
          <reference field="17" count="1" selected="0">
            <x v="3"/>
          </reference>
          <reference field="20" count="1">
            <x v="22"/>
          </reference>
        </references>
      </pivotArea>
    </format>
    <format dxfId="7">
      <pivotArea dataOnly="0" labelOnly="1" outline="0" fieldPosition="0">
        <references count="7">
          <reference field="0" count="1" selected="0">
            <x v="25"/>
          </reference>
          <reference field="1" count="1" selected="0">
            <x v="26"/>
          </reference>
          <reference field="8" count="1" selected="0">
            <x v="0"/>
          </reference>
          <reference field="10" count="1" selected="0">
            <x v="1"/>
          </reference>
          <reference field="11" count="1" selected="0">
            <x v="1"/>
          </reference>
          <reference field="17" count="1" selected="0">
            <x v="13"/>
          </reference>
          <reference field="20" count="1">
            <x v="24"/>
          </reference>
        </references>
      </pivotArea>
    </format>
    <format dxfId="6">
      <pivotArea dataOnly="0" labelOnly="1" outline="0" fieldPosition="0">
        <references count="7">
          <reference field="0" count="1" selected="0">
            <x v="26"/>
          </reference>
          <reference field="1" count="1" selected="0">
            <x v="10"/>
          </reference>
          <reference field="8" count="1" selected="0">
            <x v="1"/>
          </reference>
          <reference field="10" count="1" selected="0">
            <x v="2"/>
          </reference>
          <reference field="11" count="1" selected="0">
            <x v="3"/>
          </reference>
          <reference field="17" count="1" selected="0">
            <x v="30"/>
          </reference>
          <reference field="20" count="1">
            <x v="16"/>
          </reference>
        </references>
      </pivotArea>
    </format>
    <format dxfId="5">
      <pivotArea dataOnly="0" labelOnly="1" outline="0" fieldPosition="0">
        <references count="7">
          <reference field="0" count="1" selected="0">
            <x v="30"/>
          </reference>
          <reference field="1" count="1" selected="0">
            <x v="39"/>
          </reference>
          <reference field="8" count="1" selected="0">
            <x v="0"/>
          </reference>
          <reference field="10" count="1" selected="0">
            <x v="4"/>
          </reference>
          <reference field="11" count="1" selected="0">
            <x v="2"/>
          </reference>
          <reference field="17" count="1" selected="0">
            <x v="30"/>
          </reference>
          <reference field="20" count="1">
            <x v="35"/>
          </reference>
        </references>
      </pivotArea>
    </format>
    <format dxfId="4">
      <pivotArea dataOnly="0" labelOnly="1" outline="0" fieldPosition="0">
        <references count="7">
          <reference field="0" count="1" selected="0">
            <x v="32"/>
          </reference>
          <reference field="1" count="1" selected="0">
            <x v="16"/>
          </reference>
          <reference field="8" count="1" selected="0">
            <x v="1"/>
          </reference>
          <reference field="10" count="1" selected="0">
            <x v="4"/>
          </reference>
          <reference field="11" count="1" selected="0">
            <x v="2"/>
          </reference>
          <reference field="17" count="1" selected="0">
            <x v="14"/>
          </reference>
          <reference field="20" count="1">
            <x v="26"/>
          </reference>
        </references>
      </pivotArea>
    </format>
    <format dxfId="3">
      <pivotArea dataOnly="0" labelOnly="1" outline="0" fieldPosition="0">
        <references count="7">
          <reference field="0" count="1" selected="0">
            <x v="37"/>
          </reference>
          <reference field="1" count="1" selected="0">
            <x v="13"/>
          </reference>
          <reference field="8" count="1" selected="0">
            <x v="1"/>
          </reference>
          <reference field="10" count="1" selected="0">
            <x v="4"/>
          </reference>
          <reference field="11" count="1" selected="0">
            <x v="2"/>
          </reference>
          <reference field="17" count="1" selected="0">
            <x v="13"/>
          </reference>
          <reference field="20" count="1">
            <x v="29"/>
          </reference>
        </references>
      </pivotArea>
    </format>
    <format dxfId="2">
      <pivotArea dataOnly="0" labelOnly="1" outline="0" fieldPosition="0">
        <references count="7">
          <reference field="0" count="1" selected="0">
            <x v="41"/>
          </reference>
          <reference field="1" count="1" selected="0">
            <x v="1"/>
          </reference>
          <reference field="8" count="1" selected="0">
            <x v="0"/>
          </reference>
          <reference field="10" count="1" selected="0">
            <x v="7"/>
          </reference>
          <reference field="11" count="1" selected="0">
            <x v="5"/>
          </reference>
          <reference field="17" count="1" selected="0">
            <x v="20"/>
          </reference>
          <reference field="20" count="1">
            <x v="36"/>
          </reference>
        </references>
      </pivotArea>
    </format>
    <format dxfId="1">
      <pivotArea dataOnly="0" labelOnly="1" outline="0" fieldPosition="0">
        <references count="7">
          <reference field="0" count="1" selected="0">
            <x v="44"/>
          </reference>
          <reference field="1" count="1" selected="0">
            <x v="20"/>
          </reference>
          <reference field="8" count="1" selected="0">
            <x v="0"/>
          </reference>
          <reference field="10" count="1" selected="0">
            <x v="6"/>
          </reference>
          <reference field="11" count="1" selected="0">
            <x v="0"/>
          </reference>
          <reference field="17" count="1" selected="0">
            <x v="23"/>
          </reference>
          <reference field="20" count="1">
            <x v="6"/>
          </reference>
        </references>
      </pivotArea>
    </format>
    <format dxfId="0">
      <pivotArea dataOnly="0" labelOnly="1" outline="0" fieldPosition="0">
        <references count="7">
          <reference field="0" count="1" selected="0">
            <x v="49"/>
          </reference>
          <reference field="1" count="1" selected="0">
            <x v="0"/>
          </reference>
          <reference field="8" count="1" selected="0">
            <x v="1"/>
          </reference>
          <reference field="10" count="1" selected="0">
            <x v="3"/>
          </reference>
          <reference field="11" count="1" selected="0">
            <x v="4"/>
          </reference>
          <reference field="17" count="1" selected="0">
            <x v="28"/>
          </reference>
          <reference field="20" count="1">
            <x v="39"/>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F74E1E56-CECB-4BDB-96BA-705C503FBDF0}" sourceName="SPORT LOCATION">
  <pivotTables>
    <pivotTable tabId="11" name="PivotTable6"/>
  </pivotTables>
  <data>
    <tabular pivotCacheId="119470591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132ABAC4-1D4B-4C10-BA88-A5F95B79B775}" cache="Slicer_SPORT_LOCATION" caption="SPORT 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topLeftCell="B1"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9" t="s">
        <v>252</v>
      </c>
      <c r="C2" s="50"/>
      <c r="D2" s="51"/>
      <c r="E2" s="55" t="s">
        <v>232</v>
      </c>
    </row>
    <row r="3" spans="2:5" ht="42" customHeight="1" thickBot="1" x14ac:dyDescent="0.35">
      <c r="B3" s="52"/>
      <c r="C3" s="53"/>
      <c r="D3" s="54"/>
      <c r="E3" s="56"/>
    </row>
    <row r="4" spans="2:5" ht="8.25" customHeight="1" x14ac:dyDescent="0.3"/>
    <row r="5" spans="2:5" ht="19.5" customHeight="1" thickBot="1" x14ac:dyDescent="0.35">
      <c r="C5" s="5" t="s">
        <v>226</v>
      </c>
      <c r="D5" s="5" t="s">
        <v>223</v>
      </c>
      <c r="E5" s="6" t="s">
        <v>224</v>
      </c>
    </row>
    <row r="6" spans="2:5" ht="19.5" customHeight="1" thickBot="1" x14ac:dyDescent="0.35">
      <c r="B6" s="16" t="s">
        <v>135</v>
      </c>
      <c r="C6" s="47" t="s">
        <v>225</v>
      </c>
      <c r="D6" s="47"/>
      <c r="E6" s="48"/>
    </row>
    <row r="7" spans="2:5" x14ac:dyDescent="0.3">
      <c r="B7" s="15">
        <v>1</v>
      </c>
      <c r="C7" s="7" t="s">
        <v>234</v>
      </c>
      <c r="D7" s="8" t="s">
        <v>229</v>
      </c>
      <c r="E7" s="9" t="s">
        <v>220</v>
      </c>
    </row>
    <row r="8" spans="2:5" x14ac:dyDescent="0.3">
      <c r="B8" s="8">
        <v>2</v>
      </c>
      <c r="C8" s="7" t="s">
        <v>234</v>
      </c>
      <c r="D8" s="8" t="s">
        <v>230</v>
      </c>
      <c r="E8" s="9" t="s">
        <v>235</v>
      </c>
    </row>
    <row r="9" spans="2:5" x14ac:dyDescent="0.3">
      <c r="B9" s="8">
        <v>3</v>
      </c>
      <c r="C9" s="7" t="s">
        <v>234</v>
      </c>
      <c r="D9" s="8" t="s">
        <v>231</v>
      </c>
      <c r="E9" s="9" t="s">
        <v>236</v>
      </c>
    </row>
    <row r="10" spans="2:5" ht="27.6" x14ac:dyDescent="0.3">
      <c r="B10" s="8">
        <v>4</v>
      </c>
      <c r="C10" s="7" t="s">
        <v>234</v>
      </c>
      <c r="D10" s="8" t="s">
        <v>237</v>
      </c>
      <c r="E10" s="24" t="s">
        <v>282</v>
      </c>
    </row>
    <row r="11" spans="2:5" ht="15" thickBot="1" x14ac:dyDescent="0.35">
      <c r="B11" s="11">
        <v>5</v>
      </c>
      <c r="C11" s="10" t="s">
        <v>234</v>
      </c>
      <c r="D11" s="11" t="s">
        <v>240</v>
      </c>
      <c r="E11" s="12" t="s">
        <v>241</v>
      </c>
    </row>
    <row r="12" spans="2:5" ht="15.6" thickTop="1" thickBot="1" x14ac:dyDescent="0.35"/>
    <row r="13" spans="2:5" ht="19.5" customHeight="1" thickBot="1" x14ac:dyDescent="0.35">
      <c r="B13" s="16" t="s">
        <v>135</v>
      </c>
      <c r="C13" s="47" t="s">
        <v>242</v>
      </c>
      <c r="D13" s="47"/>
      <c r="E13" s="48"/>
    </row>
    <row r="14" spans="2:5" x14ac:dyDescent="0.3">
      <c r="B14" s="15">
        <v>1</v>
      </c>
      <c r="C14" s="8" t="s">
        <v>234</v>
      </c>
      <c r="D14" s="8" t="s">
        <v>243</v>
      </c>
      <c r="E14" s="13" t="s">
        <v>244</v>
      </c>
    </row>
    <row r="15" spans="2:5" x14ac:dyDescent="0.3">
      <c r="B15" s="8">
        <v>2</v>
      </c>
      <c r="C15" s="8" t="s">
        <v>234</v>
      </c>
      <c r="D15" s="8" t="s">
        <v>245</v>
      </c>
      <c r="E15" s="13" t="s">
        <v>249</v>
      </c>
    </row>
    <row r="16" spans="2:5" x14ac:dyDescent="0.3">
      <c r="B16" s="8">
        <v>3</v>
      </c>
      <c r="C16" s="8" t="s">
        <v>234</v>
      </c>
      <c r="D16" s="8" t="s">
        <v>247</v>
      </c>
      <c r="E16" s="13" t="s">
        <v>248</v>
      </c>
    </row>
    <row r="17" spans="2:5" ht="55.8" thickBot="1" x14ac:dyDescent="0.35">
      <c r="B17" s="11">
        <v>4</v>
      </c>
      <c r="C17" s="11" t="s">
        <v>234</v>
      </c>
      <c r="D17" s="11" t="s">
        <v>250</v>
      </c>
      <c r="E17" s="14"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9" t="s">
        <v>253</v>
      </c>
      <c r="C2" s="50"/>
      <c r="D2" s="51"/>
      <c r="E2" s="55" t="s">
        <v>232</v>
      </c>
    </row>
    <row r="3" spans="2:5" ht="42" customHeight="1" thickBot="1" x14ac:dyDescent="0.35">
      <c r="B3" s="52"/>
      <c r="C3" s="53"/>
      <c r="D3" s="54"/>
      <c r="E3" s="56"/>
    </row>
    <row r="4" spans="2:5" ht="8.25" customHeight="1" x14ac:dyDescent="0.3"/>
    <row r="5" spans="2:5" ht="27" customHeight="1" x14ac:dyDescent="0.3">
      <c r="B5" s="19" t="s">
        <v>260</v>
      </c>
      <c r="C5" s="18"/>
      <c r="D5" s="17"/>
      <c r="E5" s="17"/>
    </row>
    <row r="6" spans="2:5" ht="19.5" customHeight="1" thickBot="1" x14ac:dyDescent="0.35">
      <c r="C6" s="5" t="s">
        <v>226</v>
      </c>
      <c r="D6" s="5" t="s">
        <v>257</v>
      </c>
      <c r="E6" s="6" t="s">
        <v>224</v>
      </c>
    </row>
    <row r="7" spans="2:5" ht="19.5" customHeight="1" thickBot="1" x14ac:dyDescent="0.35">
      <c r="B7" s="16" t="s">
        <v>135</v>
      </c>
      <c r="C7" s="47" t="s">
        <v>254</v>
      </c>
      <c r="D7" s="47"/>
      <c r="E7" s="48"/>
    </row>
    <row r="8" spans="2:5" x14ac:dyDescent="0.3">
      <c r="B8" s="15">
        <v>1</v>
      </c>
      <c r="C8" s="7" t="s">
        <v>256</v>
      </c>
      <c r="D8" s="8" t="s">
        <v>258</v>
      </c>
      <c r="E8" s="13" t="s">
        <v>259</v>
      </c>
    </row>
    <row r="9" spans="2:5" x14ac:dyDescent="0.3">
      <c r="B9" s="8">
        <v>2</v>
      </c>
      <c r="C9" s="7" t="s">
        <v>256</v>
      </c>
      <c r="D9" s="8"/>
      <c r="E9" s="13" t="s">
        <v>261</v>
      </c>
    </row>
    <row r="10" spans="2:5" x14ac:dyDescent="0.3">
      <c r="B10" s="8">
        <v>3</v>
      </c>
      <c r="C10" s="7" t="s">
        <v>256</v>
      </c>
      <c r="D10" s="8"/>
      <c r="E10" s="13" t="s">
        <v>262</v>
      </c>
    </row>
    <row r="11" spans="2:5" x14ac:dyDescent="0.3">
      <c r="B11" s="8">
        <v>4</v>
      </c>
      <c r="C11" s="7" t="s">
        <v>256</v>
      </c>
      <c r="D11" s="8"/>
      <c r="E11" s="13" t="s">
        <v>263</v>
      </c>
    </row>
    <row r="12" spans="2:5" ht="15" thickBot="1" x14ac:dyDescent="0.35">
      <c r="B12" s="11">
        <v>5</v>
      </c>
      <c r="C12" s="10" t="s">
        <v>256</v>
      </c>
      <c r="D12" s="11"/>
      <c r="E12" s="14" t="s">
        <v>264</v>
      </c>
    </row>
    <row r="13" spans="2:5" ht="15.6" thickTop="1" thickBot="1" x14ac:dyDescent="0.35"/>
    <row r="14" spans="2:5" ht="19.5" customHeight="1" thickBot="1" x14ac:dyDescent="0.35">
      <c r="B14" s="16" t="s">
        <v>135</v>
      </c>
      <c r="C14" s="47" t="s">
        <v>255</v>
      </c>
      <c r="D14" s="47"/>
      <c r="E14" s="48"/>
    </row>
    <row r="15" spans="2:5" x14ac:dyDescent="0.3">
      <c r="B15" s="15">
        <v>1</v>
      </c>
      <c r="C15" s="7" t="s">
        <v>256</v>
      </c>
      <c r="D15" s="8" t="s">
        <v>265</v>
      </c>
      <c r="E15" s="13" t="s">
        <v>273</v>
      </c>
    </row>
    <row r="16" spans="2:5" x14ac:dyDescent="0.3">
      <c r="B16" s="8">
        <v>2</v>
      </c>
      <c r="C16" s="7" t="s">
        <v>256</v>
      </c>
      <c r="D16" s="8" t="s">
        <v>266</v>
      </c>
      <c r="E16" s="13" t="s">
        <v>268</v>
      </c>
    </row>
    <row r="17" spans="2:5" x14ac:dyDescent="0.3">
      <c r="B17" s="8">
        <v>3</v>
      </c>
      <c r="C17" s="7" t="s">
        <v>256</v>
      </c>
      <c r="D17" s="8" t="s">
        <v>267</v>
      </c>
      <c r="E17" s="13" t="s">
        <v>269</v>
      </c>
    </row>
    <row r="18" spans="2:5" ht="15" thickBot="1" x14ac:dyDescent="0.35">
      <c r="B18" s="11">
        <v>4</v>
      </c>
      <c r="C18" s="10" t="s">
        <v>256</v>
      </c>
      <c r="D18" s="11" t="s">
        <v>271</v>
      </c>
      <c r="E18" s="14"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9" t="s">
        <v>272</v>
      </c>
      <c r="C2" s="50"/>
      <c r="D2" s="51"/>
      <c r="E2" s="55" t="s">
        <v>232</v>
      </c>
    </row>
    <row r="3" spans="2:5" ht="42" customHeight="1" thickBot="1" x14ac:dyDescent="0.35">
      <c r="B3" s="52"/>
      <c r="C3" s="53"/>
      <c r="D3" s="54"/>
      <c r="E3" s="56"/>
    </row>
    <row r="4" spans="2:5" ht="8.25" customHeight="1" x14ac:dyDescent="0.3"/>
    <row r="5" spans="2:5" ht="27" customHeight="1" x14ac:dyDescent="0.3">
      <c r="B5" s="19" t="s">
        <v>260</v>
      </c>
      <c r="C5" s="18"/>
      <c r="D5" s="17"/>
      <c r="E5" s="17"/>
    </row>
    <row r="6" spans="2:5" ht="19.5" customHeight="1" thickBot="1" x14ac:dyDescent="0.35">
      <c r="C6" s="5" t="s">
        <v>226</v>
      </c>
      <c r="D6" s="5" t="s">
        <v>257</v>
      </c>
      <c r="E6" s="6" t="s">
        <v>224</v>
      </c>
    </row>
    <row r="7" spans="2:5" ht="19.5" customHeight="1" thickBot="1" x14ac:dyDescent="0.35">
      <c r="B7" s="16" t="s">
        <v>135</v>
      </c>
      <c r="C7" s="47" t="s">
        <v>281</v>
      </c>
      <c r="D7" s="47"/>
      <c r="E7" s="48"/>
    </row>
    <row r="8" spans="2:5" x14ac:dyDescent="0.3">
      <c r="B8" s="15">
        <v>1</v>
      </c>
      <c r="C8" s="7" t="s">
        <v>227</v>
      </c>
      <c r="D8" s="8" t="s">
        <v>274</v>
      </c>
      <c r="E8" s="13" t="s">
        <v>275</v>
      </c>
    </row>
    <row r="9" spans="2:5" ht="15" customHeight="1" x14ac:dyDescent="0.3">
      <c r="B9" s="8">
        <v>2</v>
      </c>
      <c r="C9" s="7" t="s">
        <v>227</v>
      </c>
      <c r="D9" s="8"/>
      <c r="E9" s="20" t="s">
        <v>279</v>
      </c>
    </row>
    <row r="10" spans="2:5" x14ac:dyDescent="0.3">
      <c r="B10" s="8">
        <v>3</v>
      </c>
      <c r="C10" s="7" t="s">
        <v>227</v>
      </c>
      <c r="D10" s="8"/>
      <c r="E10" s="13" t="s">
        <v>276</v>
      </c>
    </row>
    <row r="11" spans="2:5" x14ac:dyDescent="0.3">
      <c r="B11" s="8">
        <v>4</v>
      </c>
      <c r="C11" s="7" t="s">
        <v>227</v>
      </c>
      <c r="D11" s="8"/>
      <c r="E11" s="13" t="s">
        <v>277</v>
      </c>
    </row>
    <row r="12" spans="2:5" x14ac:dyDescent="0.3">
      <c r="B12" s="21">
        <v>5</v>
      </c>
      <c r="C12" s="22" t="s">
        <v>227</v>
      </c>
      <c r="D12" s="21"/>
      <c r="E12" s="23" t="s">
        <v>264</v>
      </c>
    </row>
    <row r="13" spans="2:5" ht="15" thickBot="1" x14ac:dyDescent="0.35">
      <c r="B13" s="11">
        <v>5</v>
      </c>
      <c r="C13" s="10" t="s">
        <v>227</v>
      </c>
      <c r="D13" s="11" t="s">
        <v>280</v>
      </c>
      <c r="E13" s="14"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5"/>
  <sheetViews>
    <sheetView tabSelected="1" workbookViewId="0">
      <selection activeCell="T11" sqref="T11"/>
    </sheetView>
  </sheetViews>
  <sheetFormatPr defaultRowHeight="14.4" x14ac:dyDescent="0.3"/>
  <cols>
    <col min="2" max="2" width="23.109375" customWidth="1"/>
    <col min="3" max="3" width="17.6640625" bestFit="1" customWidth="1"/>
    <col min="4" max="4" width="8.5546875" customWidth="1"/>
    <col min="5" max="5" width="7" customWidth="1"/>
    <col min="6" max="6" width="10.6640625" bestFit="1" customWidth="1"/>
    <col min="7" max="7" width="14.5546875" customWidth="1"/>
    <col min="8" max="8" width="11.33203125" customWidth="1"/>
  </cols>
  <sheetData>
    <row r="3" spans="2:9" x14ac:dyDescent="0.3">
      <c r="B3" s="44" t="s">
        <v>285</v>
      </c>
      <c r="C3" s="44" t="s">
        <v>283</v>
      </c>
      <c r="D3" s="36"/>
    </row>
    <row r="4" spans="2:9" ht="15.6" x14ac:dyDescent="0.3">
      <c r="B4" s="44" t="s">
        <v>284</v>
      </c>
      <c r="C4" s="36" t="s">
        <v>138</v>
      </c>
      <c r="D4" s="36" t="s">
        <v>142</v>
      </c>
      <c r="G4" s="46" t="s">
        <v>321</v>
      </c>
      <c r="H4" s="46" t="s">
        <v>138</v>
      </c>
      <c r="I4" s="46" t="s">
        <v>142</v>
      </c>
    </row>
    <row r="5" spans="2:9" x14ac:dyDescent="0.3">
      <c r="B5" s="36" t="s">
        <v>159</v>
      </c>
      <c r="C5" s="45">
        <v>1</v>
      </c>
      <c r="D5" s="45">
        <v>2</v>
      </c>
      <c r="G5" s="36" t="s">
        <v>159</v>
      </c>
      <c r="H5" s="36">
        <f>COUNTIFS(SPORTSMEN!I:I,"Female",SPORTSMEN!K:K,G5)</f>
        <v>1</v>
      </c>
      <c r="I5" s="36">
        <f>COUNTIFS(SPORTSMEN!I:I,"Male",SPORTSMEN!K:K,G5)</f>
        <v>2</v>
      </c>
    </row>
    <row r="6" spans="2:9" x14ac:dyDescent="0.3">
      <c r="B6" s="36" t="s">
        <v>151</v>
      </c>
      <c r="C6" s="45">
        <v>6</v>
      </c>
      <c r="D6" s="45">
        <v>2</v>
      </c>
      <c r="G6" s="36" t="s">
        <v>151</v>
      </c>
      <c r="H6" s="36">
        <f>COUNTIFS(SPORTSMEN!I:I,"Female",SPORTSMEN!K:K,G6)</f>
        <v>6</v>
      </c>
      <c r="I6" s="36">
        <f>COUNTIFS(SPORTSMEN!I:I,"Male",SPORTSMEN!K:K,G6)</f>
        <v>2</v>
      </c>
    </row>
    <row r="7" spans="2:9" x14ac:dyDescent="0.3">
      <c r="B7" s="36" t="s">
        <v>153</v>
      </c>
      <c r="C7" s="45">
        <v>1</v>
      </c>
      <c r="D7" s="45">
        <v>2</v>
      </c>
      <c r="G7" s="36" t="s">
        <v>153</v>
      </c>
      <c r="H7" s="36">
        <f>COUNTIFS(SPORTSMEN!I:I,"Female",SPORTSMEN!K:K,G7)</f>
        <v>1</v>
      </c>
      <c r="I7" s="36">
        <f>COUNTIFS(SPORTSMEN!I:I,"Male",SPORTSMEN!K:K,G7)</f>
        <v>2</v>
      </c>
    </row>
    <row r="8" spans="2:9" x14ac:dyDescent="0.3">
      <c r="B8" s="36" t="s">
        <v>144</v>
      </c>
      <c r="C8" s="45">
        <v>0</v>
      </c>
      <c r="D8" s="45">
        <v>2</v>
      </c>
      <c r="G8" s="36" t="s">
        <v>144</v>
      </c>
      <c r="H8" s="36">
        <f>COUNTIFS(SPORTSMEN!I:I,"Female",SPORTSMEN!K:K,G8)</f>
        <v>0</v>
      </c>
      <c r="I8" s="36">
        <f>COUNTIFS(SPORTSMEN!I:I,"Male",SPORTSMEN!K:K,G8)</f>
        <v>2</v>
      </c>
    </row>
    <row r="9" spans="2:9" x14ac:dyDescent="0.3">
      <c r="B9" s="36" t="s">
        <v>156</v>
      </c>
      <c r="C9" s="45">
        <v>3</v>
      </c>
      <c r="D9" s="45">
        <v>6</v>
      </c>
      <c r="G9" s="36" t="s">
        <v>156</v>
      </c>
      <c r="H9" s="36">
        <f>COUNTIFS(SPORTSMEN!I:I,"Female",SPORTSMEN!K:K,G9)</f>
        <v>3</v>
      </c>
      <c r="I9" s="36">
        <f>COUNTIFS(SPORTSMEN!I:I,"Male",SPORTSMEN!K:K,G9)</f>
        <v>6</v>
      </c>
    </row>
    <row r="10" spans="2:9" x14ac:dyDescent="0.3">
      <c r="B10" s="36" t="s">
        <v>149</v>
      </c>
      <c r="C10" s="45">
        <v>1</v>
      </c>
      <c r="D10" s="45">
        <v>4</v>
      </c>
      <c r="G10" s="36" t="s">
        <v>149</v>
      </c>
      <c r="H10" s="36">
        <f>COUNTIFS(SPORTSMEN!I:I,"Female",SPORTSMEN!K:K,G10)</f>
        <v>1</v>
      </c>
      <c r="I10" s="36">
        <f>COUNTIFS(SPORTSMEN!I:I,"Male",SPORTSMEN!K:K,G10)</f>
        <v>4</v>
      </c>
    </row>
    <row r="11" spans="2:9" x14ac:dyDescent="0.3">
      <c r="B11" s="36" t="s">
        <v>164</v>
      </c>
      <c r="C11" s="45">
        <v>2</v>
      </c>
      <c r="D11" s="45">
        <v>1</v>
      </c>
      <c r="G11" s="36" t="s">
        <v>164</v>
      </c>
      <c r="H11" s="36">
        <f>COUNTIFS(SPORTSMEN!I:I,"Female",SPORTSMEN!K:K,G11)</f>
        <v>2</v>
      </c>
      <c r="I11" s="36">
        <f>COUNTIFS(SPORTSMEN!I:I,"Male",SPORTSMEN!K:K,G11)</f>
        <v>1</v>
      </c>
    </row>
    <row r="12" spans="2:9" x14ac:dyDescent="0.3">
      <c r="B12" s="36" t="s">
        <v>161</v>
      </c>
      <c r="C12" s="45">
        <v>3</v>
      </c>
      <c r="D12" s="45">
        <v>0</v>
      </c>
      <c r="G12" s="36" t="s">
        <v>161</v>
      </c>
      <c r="H12" s="36">
        <f>COUNTIFS(SPORTSMEN!I:I,"Female",SPORTSMEN!K:K,G12)</f>
        <v>3</v>
      </c>
      <c r="I12" s="36">
        <f>COUNTIFS(SPORTSMEN!I:I,"Male",SPORTSMEN!K:K,G12)</f>
        <v>0</v>
      </c>
    </row>
    <row r="13" spans="2:9" x14ac:dyDescent="0.3">
      <c r="B13" s="36" t="s">
        <v>167</v>
      </c>
      <c r="C13" s="45">
        <v>1</v>
      </c>
      <c r="D13" s="45">
        <v>1</v>
      </c>
      <c r="G13" s="36" t="s">
        <v>167</v>
      </c>
      <c r="H13" s="36">
        <f>COUNTIFS(SPORTSMEN!I:I,"Female",SPORTSMEN!K:K,G13)</f>
        <v>1</v>
      </c>
      <c r="I13" s="36">
        <f>COUNTIFS(SPORTSMEN!I:I,"Male",SPORTSMEN!K:K,G13)</f>
        <v>1</v>
      </c>
    </row>
    <row r="14" spans="2:9" x14ac:dyDescent="0.3">
      <c r="B14" s="36" t="s">
        <v>146</v>
      </c>
      <c r="C14" s="45">
        <v>3</v>
      </c>
      <c r="D14" s="45">
        <v>2</v>
      </c>
      <c r="G14" s="36" t="s">
        <v>146</v>
      </c>
      <c r="H14" s="36">
        <f>COUNTIFS(SPORTSMEN!I:I,"Female",SPORTSMEN!K:K,G14)</f>
        <v>3</v>
      </c>
      <c r="I14" s="36">
        <f>COUNTIFS(SPORTSMEN!I:I,"Male",SPORTSMEN!K:K,G14)</f>
        <v>2</v>
      </c>
    </row>
    <row r="15" spans="2:9" x14ac:dyDescent="0.3">
      <c r="B15" s="36" t="s">
        <v>140</v>
      </c>
      <c r="C15" s="45">
        <v>4</v>
      </c>
      <c r="D15" s="45">
        <v>3</v>
      </c>
      <c r="G15" s="36" t="s">
        <v>140</v>
      </c>
      <c r="H15" s="36">
        <f>COUNTIFS(SPORTSMEN!I:I,"Female",SPORTSMEN!K:K,G15)</f>
        <v>4</v>
      </c>
      <c r="I15" s="36">
        <f>COUNTIFS(SPORTSMEN!I:I,"Male",SPORTSMEN!K:K,G15)</f>
        <v>3</v>
      </c>
    </row>
  </sheetData>
  <sortState xmlns:xlrd2="http://schemas.microsoft.com/office/spreadsheetml/2017/richdata2" ref="G5:I15">
    <sortCondition ref="G5:G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G35"/>
  <sheetViews>
    <sheetView zoomScaleNormal="100" workbookViewId="0">
      <selection activeCell="W11" sqref="W11"/>
    </sheetView>
  </sheetViews>
  <sheetFormatPr defaultColWidth="9.109375" defaultRowHeight="14.4" x14ac:dyDescent="0.3"/>
  <cols>
    <col min="1" max="1" width="26.5546875" style="34" bestFit="1" customWidth="1"/>
    <col min="2" max="2" width="25.109375" style="34" bestFit="1" customWidth="1"/>
    <col min="3" max="3" width="10.44140625" style="34" bestFit="1" customWidth="1"/>
    <col min="4" max="4" width="17.6640625" style="34" bestFit="1" customWidth="1"/>
    <col min="5" max="5" width="13" style="34" bestFit="1" customWidth="1"/>
    <col min="6" max="6" width="24" style="34" bestFit="1" customWidth="1"/>
    <col min="7" max="7" width="10.33203125" style="34" customWidth="1"/>
    <col min="8" max="19" width="4" style="34" bestFit="1" customWidth="1"/>
    <col min="20" max="20" width="9.88671875" style="34" customWidth="1"/>
    <col min="21" max="21" width="11.6640625" style="34" customWidth="1"/>
    <col min="22" max="22" width="7.6640625" style="34" customWidth="1"/>
    <col min="23" max="23" width="9" style="34" customWidth="1"/>
    <col min="24" max="25" width="11.6640625" style="34" customWidth="1"/>
    <col min="26" max="26" width="7.6640625" style="34" customWidth="1"/>
    <col min="27" max="27" width="9" style="34" customWidth="1"/>
    <col min="28" max="29" width="11.6640625" style="34" customWidth="1"/>
    <col min="30" max="30" width="7.6640625" style="34" customWidth="1"/>
    <col min="31" max="31" width="9" style="34" customWidth="1"/>
    <col min="32" max="32" width="9.88671875" style="34" customWidth="1"/>
    <col min="33" max="33" width="11.6640625" style="34" customWidth="1"/>
    <col min="34" max="34" width="7.6640625" style="34" customWidth="1"/>
    <col min="35" max="35" width="9" style="34" customWidth="1"/>
    <col min="36" max="37" width="11.6640625" style="34" customWidth="1"/>
    <col min="38" max="38" width="7.6640625" style="34" customWidth="1"/>
    <col min="39" max="39" width="9" style="34" customWidth="1"/>
    <col min="40" max="40" width="9.88671875" style="34" customWidth="1"/>
    <col min="41" max="41" width="11.6640625" style="34" customWidth="1"/>
    <col min="42" max="42" width="7.6640625" style="34" customWidth="1"/>
    <col min="43" max="43" width="9" style="34" customWidth="1"/>
    <col min="44" max="44" width="9.88671875" style="34" customWidth="1"/>
    <col min="45" max="45" width="11.6640625" style="34" customWidth="1"/>
    <col min="46" max="46" width="7.6640625" style="34" customWidth="1"/>
    <col min="47" max="47" width="9" style="34" customWidth="1"/>
    <col min="48" max="48" width="9.88671875" style="34" customWidth="1"/>
    <col min="49" max="49" width="11.6640625" style="34" customWidth="1"/>
    <col min="50" max="50" width="7.6640625" style="34" customWidth="1"/>
    <col min="51" max="51" width="9" style="34" customWidth="1"/>
    <col min="52" max="53" width="11.6640625" style="34" customWidth="1"/>
    <col min="54" max="54" width="7.6640625" style="34" customWidth="1"/>
    <col min="55" max="55" width="9" style="34" customWidth="1"/>
    <col min="56" max="56" width="9.88671875" style="34" customWidth="1"/>
    <col min="57" max="57" width="11.6640625" style="34" customWidth="1"/>
    <col min="58" max="58" width="7.6640625" style="34" customWidth="1"/>
    <col min="59" max="59" width="9" style="34" customWidth="1"/>
    <col min="60" max="60" width="9.88671875" style="34" customWidth="1"/>
    <col min="61" max="61" width="11.6640625" style="34" customWidth="1"/>
    <col min="62" max="62" width="7.6640625" style="34" customWidth="1"/>
    <col min="63" max="63" width="9" style="34" customWidth="1"/>
    <col min="64" max="65" width="11.6640625" style="34" customWidth="1"/>
    <col min="66" max="66" width="7.6640625" style="34" customWidth="1"/>
    <col min="67" max="67" width="9" style="34" customWidth="1"/>
    <col min="68" max="69" width="11.6640625" style="34" customWidth="1"/>
    <col min="70" max="70" width="7.6640625" style="34" customWidth="1"/>
    <col min="71" max="71" width="9" style="34" customWidth="1"/>
    <col min="72" max="73" width="11.6640625" style="34" customWidth="1"/>
    <col min="74" max="74" width="7.6640625" style="34" customWidth="1"/>
    <col min="75" max="75" width="9" style="34" customWidth="1"/>
    <col min="76" max="77" width="11.6640625" style="34" customWidth="1"/>
    <col min="78" max="78" width="7.6640625" style="34" customWidth="1"/>
    <col min="79" max="79" width="9" style="34" customWidth="1"/>
    <col min="80" max="80" width="11.6640625" style="34" customWidth="1"/>
    <col min="81" max="81" width="11.6640625" style="34" bestFit="1" customWidth="1"/>
    <col min="82" max="82" width="7.6640625" style="34" customWidth="1"/>
    <col min="83" max="83" width="9" style="34" customWidth="1"/>
    <col min="84" max="84" width="9.88671875" style="34" bestFit="1" customWidth="1"/>
    <col min="85" max="85" width="11.6640625" style="34" bestFit="1" customWidth="1"/>
    <col min="86" max="86" width="7.6640625" style="34" customWidth="1"/>
    <col min="87" max="87" width="9" style="34" bestFit="1" customWidth="1"/>
    <col min="88" max="88" width="9.88671875" style="34" customWidth="1"/>
    <col min="89" max="89" width="11.6640625" style="34" customWidth="1"/>
    <col min="90" max="90" width="7.6640625" style="34" customWidth="1"/>
    <col min="91" max="91" width="9" style="34" customWidth="1"/>
    <col min="92" max="92" width="11.6640625" style="34" customWidth="1"/>
    <col min="93" max="93" width="11.6640625" style="34" bestFit="1" customWidth="1"/>
    <col min="94" max="94" width="7.6640625" style="34" customWidth="1"/>
    <col min="95" max="95" width="9" style="34" customWidth="1"/>
    <col min="96" max="97" width="11.6640625" style="34" bestFit="1" customWidth="1"/>
    <col min="98" max="98" width="7.6640625" style="34" customWidth="1"/>
    <col min="99" max="99" width="9" style="34" bestFit="1" customWidth="1"/>
    <col min="100" max="100" width="11.6640625" style="34" bestFit="1" customWidth="1"/>
    <col min="101" max="101" width="11.6640625" style="34" customWidth="1"/>
    <col min="102" max="102" width="7.6640625" style="34" customWidth="1"/>
    <col min="103" max="103" width="9" style="34" customWidth="1"/>
    <col min="104" max="104" width="11.6640625" style="34" customWidth="1"/>
    <col min="105" max="105" width="11.6640625" style="34" bestFit="1" customWidth="1"/>
    <col min="106" max="106" width="7.6640625" style="34" customWidth="1"/>
    <col min="107" max="107" width="9" style="34" customWidth="1"/>
    <col min="108" max="108" width="9.88671875" style="34" bestFit="1" customWidth="1"/>
    <col min="109" max="109" width="11.6640625" style="34" bestFit="1" customWidth="1"/>
    <col min="110" max="110" width="7.6640625" style="34" customWidth="1"/>
    <col min="111" max="111" width="9" style="34" bestFit="1" customWidth="1"/>
    <col min="112" max="112" width="9.88671875" style="34" customWidth="1"/>
    <col min="113" max="113" width="11.6640625" style="34" customWidth="1"/>
    <col min="114" max="114" width="7.6640625" style="34" customWidth="1"/>
    <col min="115" max="115" width="9" style="34" customWidth="1"/>
    <col min="116" max="116" width="9.88671875" style="34" customWidth="1"/>
    <col min="117" max="117" width="11.6640625" style="34" bestFit="1" customWidth="1"/>
    <col min="118" max="118" width="7.6640625" style="34" customWidth="1"/>
    <col min="119" max="119" width="9" style="34" customWidth="1"/>
    <col min="120" max="120" width="9.88671875" style="34" bestFit="1" customWidth="1"/>
    <col min="121" max="121" width="11.6640625" style="34" bestFit="1" customWidth="1"/>
    <col min="122" max="122" width="7.6640625" style="34" customWidth="1"/>
    <col min="123" max="123" width="9" style="34" bestFit="1" customWidth="1"/>
    <col min="124" max="124" width="9.88671875" style="34" customWidth="1"/>
    <col min="125" max="125" width="11.6640625" style="34" customWidth="1"/>
    <col min="126" max="126" width="7.6640625" style="34" customWidth="1"/>
    <col min="127" max="127" width="9" style="34" customWidth="1"/>
    <col min="128" max="128" width="9.88671875" style="34" customWidth="1"/>
    <col min="129" max="129" width="11.6640625" style="34" bestFit="1" customWidth="1"/>
    <col min="130" max="130" width="7.6640625" style="34" customWidth="1"/>
    <col min="131" max="131" width="9" style="34" bestFit="1" customWidth="1"/>
    <col min="132" max="132" width="9.88671875" style="34" bestFit="1" customWidth="1"/>
    <col min="133" max="133" width="11.6640625" style="34" bestFit="1" customWidth="1"/>
    <col min="134" max="134" width="7.6640625" style="34" customWidth="1"/>
    <col min="135" max="135" width="9" style="34" bestFit="1" customWidth="1"/>
    <col min="136" max="136" width="9.88671875" style="34" bestFit="1" customWidth="1"/>
    <col min="137" max="137" width="11.6640625" style="34" bestFit="1" customWidth="1"/>
    <col min="138" max="138" width="7.6640625" style="34" customWidth="1"/>
    <col min="139" max="139" width="9" style="34" bestFit="1" customWidth="1"/>
    <col min="140" max="141" width="11.6640625" style="34" bestFit="1" customWidth="1"/>
    <col min="142" max="142" width="7.6640625" style="34" customWidth="1"/>
    <col min="143" max="143" width="9" style="34" bestFit="1" customWidth="1"/>
    <col min="144" max="145" width="11.6640625" style="34" bestFit="1" customWidth="1"/>
    <col min="146" max="146" width="7.6640625" style="34" customWidth="1"/>
    <col min="147" max="147" width="9" style="34" bestFit="1" customWidth="1"/>
    <col min="148" max="149" width="11.6640625" style="34" bestFit="1" customWidth="1"/>
    <col min="150" max="150" width="7.6640625" style="34" customWidth="1"/>
    <col min="151" max="151" width="9" style="34" bestFit="1" customWidth="1"/>
    <col min="152" max="153" width="11.6640625" style="34" bestFit="1" customWidth="1"/>
    <col min="154" max="154" width="7.6640625" style="34" customWidth="1"/>
    <col min="155" max="155" width="9" style="34" bestFit="1" customWidth="1"/>
    <col min="156" max="157" width="11.6640625" style="34" bestFit="1" customWidth="1"/>
    <col min="158" max="158" width="7.6640625" style="34" customWidth="1"/>
    <col min="159" max="159" width="9" style="34" bestFit="1" customWidth="1"/>
    <col min="160" max="160" width="9.88671875" style="34" bestFit="1" customWidth="1"/>
    <col min="161" max="161" width="11.6640625" style="34" bestFit="1" customWidth="1"/>
    <col min="162" max="162" width="7.6640625" style="34" customWidth="1"/>
    <col min="163" max="163" width="9" style="34" bestFit="1" customWidth="1"/>
    <col min="164" max="165" width="11.6640625" style="34" bestFit="1" customWidth="1"/>
    <col min="166" max="166" width="7.6640625" style="34" customWidth="1"/>
    <col min="167" max="167" width="9" style="34" bestFit="1" customWidth="1"/>
    <col min="168" max="169" width="11.6640625" style="34" bestFit="1" customWidth="1"/>
    <col min="170" max="170" width="7.6640625" style="34" customWidth="1"/>
    <col min="171" max="171" width="9" style="34" bestFit="1" customWidth="1"/>
    <col min="172" max="172" width="9.88671875" style="34" bestFit="1" customWidth="1"/>
    <col min="173" max="173" width="11.6640625" style="34" bestFit="1" customWidth="1"/>
    <col min="174" max="174" width="7.6640625" style="34" customWidth="1"/>
    <col min="175" max="175" width="9" style="34" bestFit="1" customWidth="1"/>
    <col min="176" max="176" width="9.88671875" style="34" bestFit="1" customWidth="1"/>
    <col min="177" max="177" width="11.6640625" style="34" bestFit="1" customWidth="1"/>
    <col min="178" max="178" width="7.6640625" style="34" customWidth="1"/>
    <col min="179" max="179" width="10.6640625" style="34" bestFit="1" customWidth="1"/>
    <col min="180" max="16384" width="9.109375" style="34"/>
  </cols>
  <sheetData>
    <row r="1" spans="1:7" ht="66" customHeight="1" x14ac:dyDescent="0.3"/>
    <row r="2" spans="1:7" hidden="1" x14ac:dyDescent="0.3"/>
    <row r="3" spans="1:7" x14ac:dyDescent="0.3">
      <c r="A3" s="44" t="s">
        <v>222</v>
      </c>
      <c r="B3" s="44" t="s">
        <v>221</v>
      </c>
      <c r="C3" s="44" t="s">
        <v>170</v>
      </c>
      <c r="D3" s="44" t="s">
        <v>228</v>
      </c>
      <c r="E3" s="44" t="s">
        <v>136</v>
      </c>
      <c r="F3" s="44" t="s">
        <v>172</v>
      </c>
      <c r="G3" s="44" t="s">
        <v>320</v>
      </c>
    </row>
    <row r="4" spans="1:7" x14ac:dyDescent="0.3">
      <c r="A4" s="35">
        <v>1</v>
      </c>
      <c r="B4" s="36" t="s">
        <v>289</v>
      </c>
      <c r="C4" s="36" t="s">
        <v>138</v>
      </c>
      <c r="D4" s="36" t="s">
        <v>140</v>
      </c>
      <c r="E4" s="36" t="s">
        <v>139</v>
      </c>
      <c r="F4" s="36" t="s">
        <v>174</v>
      </c>
      <c r="G4" s="36" t="s">
        <v>304</v>
      </c>
    </row>
    <row r="5" spans="1:7" x14ac:dyDescent="0.3">
      <c r="A5" s="35">
        <v>2</v>
      </c>
      <c r="B5" s="36" t="s">
        <v>290</v>
      </c>
      <c r="C5" s="36" t="s">
        <v>138</v>
      </c>
      <c r="D5" s="36" t="s">
        <v>140</v>
      </c>
      <c r="E5" s="36" t="s">
        <v>139</v>
      </c>
      <c r="F5" s="36" t="s">
        <v>175</v>
      </c>
      <c r="G5" s="36" t="s">
        <v>305</v>
      </c>
    </row>
    <row r="6" spans="1:7" x14ac:dyDescent="0.3">
      <c r="A6" s="35">
        <v>5</v>
      </c>
      <c r="B6" s="36" t="s">
        <v>298</v>
      </c>
      <c r="C6" s="36" t="s">
        <v>142</v>
      </c>
      <c r="D6" s="36" t="s">
        <v>140</v>
      </c>
      <c r="E6" s="36" t="s">
        <v>139</v>
      </c>
      <c r="F6" s="36" t="s">
        <v>179</v>
      </c>
      <c r="G6" s="36" t="s">
        <v>306</v>
      </c>
    </row>
    <row r="7" spans="1:7" x14ac:dyDescent="0.3">
      <c r="A7" s="35">
        <v>6</v>
      </c>
      <c r="B7" s="36" t="s">
        <v>300</v>
      </c>
      <c r="C7" s="36" t="s">
        <v>142</v>
      </c>
      <c r="D7" s="36" t="s">
        <v>140</v>
      </c>
      <c r="E7" s="36" t="s">
        <v>139</v>
      </c>
      <c r="F7" s="36" t="s">
        <v>180</v>
      </c>
      <c r="G7" s="36" t="s">
        <v>305</v>
      </c>
    </row>
    <row r="8" spans="1:7" x14ac:dyDescent="0.3">
      <c r="A8" s="35">
        <v>8</v>
      </c>
      <c r="B8" s="36" t="s">
        <v>302</v>
      </c>
      <c r="C8" s="36" t="s">
        <v>142</v>
      </c>
      <c r="D8" s="36" t="s">
        <v>140</v>
      </c>
      <c r="E8" s="36" t="s">
        <v>139</v>
      </c>
      <c r="F8" s="36" t="s">
        <v>182</v>
      </c>
      <c r="G8" s="36" t="s">
        <v>307</v>
      </c>
    </row>
    <row r="9" spans="1:7" x14ac:dyDescent="0.3">
      <c r="A9" s="35">
        <v>9</v>
      </c>
      <c r="B9" s="36" t="s">
        <v>288</v>
      </c>
      <c r="C9" s="36" t="s">
        <v>138</v>
      </c>
      <c r="D9" s="36" t="s">
        <v>146</v>
      </c>
      <c r="E9" s="36" t="s">
        <v>139</v>
      </c>
      <c r="F9" s="36" t="s">
        <v>183</v>
      </c>
      <c r="G9" s="36" t="s">
        <v>308</v>
      </c>
    </row>
    <row r="10" spans="1:7" x14ac:dyDescent="0.3">
      <c r="A10" s="35">
        <v>15</v>
      </c>
      <c r="B10" s="36" t="s">
        <v>299</v>
      </c>
      <c r="C10" s="36" t="s">
        <v>138</v>
      </c>
      <c r="D10" s="36" t="s">
        <v>149</v>
      </c>
      <c r="E10" s="36" t="s">
        <v>148</v>
      </c>
      <c r="F10" s="36" t="s">
        <v>188</v>
      </c>
      <c r="G10" s="36" t="s">
        <v>310</v>
      </c>
    </row>
    <row r="11" spans="1:7" x14ac:dyDescent="0.3">
      <c r="A11" s="35">
        <v>17</v>
      </c>
      <c r="B11" s="36" t="s">
        <v>303</v>
      </c>
      <c r="C11" s="36" t="s">
        <v>142</v>
      </c>
      <c r="D11" s="36" t="s">
        <v>149</v>
      </c>
      <c r="E11" s="36" t="s">
        <v>148</v>
      </c>
      <c r="F11" s="36" t="s">
        <v>189</v>
      </c>
      <c r="G11" s="36" t="s">
        <v>311</v>
      </c>
    </row>
    <row r="12" spans="1:7" x14ac:dyDescent="0.3">
      <c r="A12" s="35">
        <v>19</v>
      </c>
      <c r="B12" s="36" t="s">
        <v>294</v>
      </c>
      <c r="C12" s="36" t="s">
        <v>138</v>
      </c>
      <c r="D12" s="36" t="s">
        <v>151</v>
      </c>
      <c r="E12" s="36" t="s">
        <v>139</v>
      </c>
      <c r="F12" s="36" t="s">
        <v>191</v>
      </c>
      <c r="G12" s="36" t="s">
        <v>309</v>
      </c>
    </row>
    <row r="13" spans="1:7" x14ac:dyDescent="0.3">
      <c r="A13" s="35">
        <v>20</v>
      </c>
      <c r="B13" s="36" t="s">
        <v>297</v>
      </c>
      <c r="C13" s="36" t="s">
        <v>142</v>
      </c>
      <c r="D13" s="36" t="s">
        <v>151</v>
      </c>
      <c r="E13" s="36" t="s">
        <v>139</v>
      </c>
      <c r="F13" s="36" t="s">
        <v>192</v>
      </c>
      <c r="G13" s="36" t="s">
        <v>312</v>
      </c>
    </row>
    <row r="14" spans="1:7" x14ac:dyDescent="0.3">
      <c r="A14" s="35">
        <v>26</v>
      </c>
      <c r="B14" s="36" t="s">
        <v>296</v>
      </c>
      <c r="C14" s="36" t="s">
        <v>138</v>
      </c>
      <c r="D14" s="36" t="s">
        <v>151</v>
      </c>
      <c r="E14" s="36" t="s">
        <v>139</v>
      </c>
      <c r="F14" s="36" t="s">
        <v>174</v>
      </c>
      <c r="G14" s="36" t="s">
        <v>313</v>
      </c>
    </row>
    <row r="15" spans="1:7" x14ac:dyDescent="0.3">
      <c r="A15" s="35">
        <v>27</v>
      </c>
      <c r="B15" s="36" t="s">
        <v>291</v>
      </c>
      <c r="C15" s="36" t="s">
        <v>142</v>
      </c>
      <c r="D15" s="36" t="s">
        <v>153</v>
      </c>
      <c r="E15" s="36" t="s">
        <v>148</v>
      </c>
      <c r="F15" s="36" t="s">
        <v>197</v>
      </c>
      <c r="G15" s="36" t="s">
        <v>306</v>
      </c>
    </row>
    <row r="16" spans="1:7" x14ac:dyDescent="0.3">
      <c r="A16" s="35">
        <v>31</v>
      </c>
      <c r="B16" s="36" t="s">
        <v>301</v>
      </c>
      <c r="C16" s="36" t="s">
        <v>138</v>
      </c>
      <c r="D16" s="36" t="s">
        <v>156</v>
      </c>
      <c r="E16" s="36" t="s">
        <v>155</v>
      </c>
      <c r="F16" s="36" t="s">
        <v>197</v>
      </c>
      <c r="G16" s="36" t="s">
        <v>314</v>
      </c>
    </row>
    <row r="17" spans="1:7" x14ac:dyDescent="0.3">
      <c r="A17" s="35">
        <v>33</v>
      </c>
      <c r="B17" s="36" t="s">
        <v>293</v>
      </c>
      <c r="C17" s="36" t="s">
        <v>142</v>
      </c>
      <c r="D17" s="36" t="s">
        <v>156</v>
      </c>
      <c r="E17" s="36" t="s">
        <v>155</v>
      </c>
      <c r="F17" s="36" t="s">
        <v>199</v>
      </c>
      <c r="G17" s="36" t="s">
        <v>315</v>
      </c>
    </row>
    <row r="18" spans="1:7" x14ac:dyDescent="0.3">
      <c r="A18" s="35">
        <v>38</v>
      </c>
      <c r="B18" s="36" t="s">
        <v>292</v>
      </c>
      <c r="C18" s="36" t="s">
        <v>142</v>
      </c>
      <c r="D18" s="36" t="s">
        <v>156</v>
      </c>
      <c r="E18" s="36" t="s">
        <v>155</v>
      </c>
      <c r="F18" s="36" t="s">
        <v>174</v>
      </c>
      <c r="G18" s="36" t="s">
        <v>316</v>
      </c>
    </row>
    <row r="19" spans="1:7" x14ac:dyDescent="0.3">
      <c r="A19" s="35">
        <v>42</v>
      </c>
      <c r="B19" s="36" t="s">
        <v>287</v>
      </c>
      <c r="C19" s="36" t="s">
        <v>138</v>
      </c>
      <c r="D19" s="36" t="s">
        <v>161</v>
      </c>
      <c r="E19" s="36" t="s">
        <v>158</v>
      </c>
      <c r="F19" s="36" t="s">
        <v>203</v>
      </c>
      <c r="G19" s="36" t="s">
        <v>317</v>
      </c>
    </row>
    <row r="20" spans="1:7" x14ac:dyDescent="0.3">
      <c r="A20" s="35">
        <v>45</v>
      </c>
      <c r="B20" s="36" t="s">
        <v>295</v>
      </c>
      <c r="C20" s="36" t="s">
        <v>138</v>
      </c>
      <c r="D20" s="36" t="s">
        <v>164</v>
      </c>
      <c r="E20" s="36" t="s">
        <v>163</v>
      </c>
      <c r="F20" s="36" t="s">
        <v>204</v>
      </c>
      <c r="G20" s="36" t="s">
        <v>318</v>
      </c>
    </row>
    <row r="21" spans="1:7" x14ac:dyDescent="0.3">
      <c r="A21" s="35">
        <v>50</v>
      </c>
      <c r="B21" s="36" t="s">
        <v>286</v>
      </c>
      <c r="C21" s="36" t="s">
        <v>142</v>
      </c>
      <c r="D21" s="36" t="s">
        <v>144</v>
      </c>
      <c r="E21" s="36" t="s">
        <v>143</v>
      </c>
      <c r="F21" s="36" t="s">
        <v>206</v>
      </c>
      <c r="G21" s="36" t="s">
        <v>319</v>
      </c>
    </row>
    <row r="22" spans="1:7" x14ac:dyDescent="0.3">
      <c r="A22"/>
      <c r="B22"/>
      <c r="C22"/>
      <c r="D22"/>
      <c r="E22"/>
      <c r="F22"/>
      <c r="G22"/>
    </row>
    <row r="23" spans="1:7" x14ac:dyDescent="0.3">
      <c r="A23"/>
      <c r="B23"/>
      <c r="C23"/>
      <c r="D23"/>
      <c r="E23"/>
      <c r="F23"/>
      <c r="G23"/>
    </row>
    <row r="24" spans="1:7" x14ac:dyDescent="0.3">
      <c r="A24"/>
      <c r="B24"/>
      <c r="C24"/>
      <c r="D24"/>
      <c r="E24"/>
      <c r="F24"/>
      <c r="G24"/>
    </row>
    <row r="25" spans="1:7" x14ac:dyDescent="0.3">
      <c r="A25"/>
      <c r="B25"/>
      <c r="C25"/>
      <c r="D25"/>
      <c r="E25"/>
      <c r="F25"/>
      <c r="G25"/>
    </row>
    <row r="26" spans="1:7" x14ac:dyDescent="0.3">
      <c r="A26"/>
      <c r="B26"/>
      <c r="C26"/>
      <c r="D26"/>
      <c r="E26"/>
      <c r="F26"/>
      <c r="G26"/>
    </row>
    <row r="27" spans="1:7" x14ac:dyDescent="0.3">
      <c r="A27"/>
      <c r="B27"/>
      <c r="C27"/>
      <c r="D27"/>
      <c r="E27"/>
      <c r="F27"/>
      <c r="G27"/>
    </row>
    <row r="28" spans="1:7" x14ac:dyDescent="0.3">
      <c r="A28"/>
      <c r="B28"/>
      <c r="C28"/>
      <c r="D28"/>
      <c r="E28"/>
      <c r="F28"/>
      <c r="G28"/>
    </row>
    <row r="29" spans="1:7" x14ac:dyDescent="0.3">
      <c r="A29"/>
      <c r="B29"/>
      <c r="C29"/>
      <c r="D29"/>
      <c r="E29"/>
      <c r="F29"/>
      <c r="G29"/>
    </row>
    <row r="30" spans="1:7" x14ac:dyDescent="0.3">
      <c r="A30"/>
      <c r="B30"/>
      <c r="C30"/>
      <c r="D30"/>
      <c r="E30"/>
      <c r="F30"/>
      <c r="G30"/>
    </row>
    <row r="31" spans="1:7" x14ac:dyDescent="0.3">
      <c r="A31"/>
      <c r="B31"/>
      <c r="C31"/>
      <c r="D31"/>
      <c r="E31"/>
      <c r="F31"/>
      <c r="G31"/>
    </row>
    <row r="32" spans="1:7" x14ac:dyDescent="0.3">
      <c r="A32"/>
      <c r="B32"/>
      <c r="C32"/>
      <c r="D32"/>
      <c r="E32"/>
      <c r="F32"/>
      <c r="G32"/>
    </row>
    <row r="33" spans="1:7" x14ac:dyDescent="0.3">
      <c r="A33"/>
      <c r="B33"/>
      <c r="C33"/>
      <c r="D33"/>
      <c r="E33"/>
      <c r="F33"/>
      <c r="G33"/>
    </row>
    <row r="34" spans="1:7" x14ac:dyDescent="0.3">
      <c r="A34"/>
      <c r="B34"/>
      <c r="C34"/>
      <c r="D34"/>
      <c r="E34"/>
      <c r="F34"/>
      <c r="G34"/>
    </row>
    <row r="35" spans="1:7" x14ac:dyDescent="0.3">
      <c r="A35"/>
      <c r="B35"/>
      <c r="C35"/>
      <c r="D35"/>
      <c r="E35"/>
      <c r="F35"/>
      <c r="G35"/>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I1" sqref="I1:I1048576"/>
    </sheetView>
  </sheetViews>
  <sheetFormatPr defaultColWidth="8.88671875" defaultRowHeight="14.4" x14ac:dyDescent="0.3"/>
  <cols>
    <col min="1" max="1" width="9.88671875" style="40" bestFit="1" customWidth="1"/>
    <col min="2" max="2" width="26" style="34" customWidth="1"/>
    <col min="3" max="3" width="8" style="34" customWidth="1"/>
    <col min="4" max="4" width="12" style="34" customWidth="1"/>
    <col min="5" max="5" width="11.88671875" style="34" bestFit="1" customWidth="1"/>
    <col min="6" max="6" width="13.88671875" style="34" bestFit="1" customWidth="1"/>
    <col min="7" max="7" width="12.88671875" style="41" bestFit="1" customWidth="1"/>
    <col min="8" max="8" width="13.44140625" style="34" customWidth="1"/>
    <col min="9" max="9" width="9.6640625" style="34" bestFit="1" customWidth="1"/>
    <col min="10" max="10" width="12.88671875" style="34" bestFit="1" customWidth="1"/>
    <col min="11" max="11" width="15.5546875" style="34" customWidth="1"/>
    <col min="12" max="12" width="13.88671875" style="34" customWidth="1"/>
    <col min="13" max="13" width="26.88671875" style="34" customWidth="1"/>
    <col min="14" max="14" width="11.6640625" style="42" bestFit="1" customWidth="1"/>
    <col min="15" max="15" width="10.44140625" style="34" customWidth="1"/>
    <col min="16" max="16" width="10.33203125" style="34" bestFit="1" customWidth="1"/>
    <col min="17" max="17" width="19" style="34" customWidth="1"/>
    <col min="18" max="18" width="24" style="34" bestFit="1" customWidth="1"/>
    <col min="19" max="19" width="10.88671875" style="43" customWidth="1"/>
    <col min="20" max="16384" width="8.88671875" style="34"/>
  </cols>
  <sheetData>
    <row r="1" spans="1:19" x14ac:dyDescent="0.3">
      <c r="A1" s="28" t="s">
        <v>222</v>
      </c>
      <c r="B1" s="29" t="s">
        <v>221</v>
      </c>
      <c r="C1" s="30" t="s">
        <v>0</v>
      </c>
      <c r="D1" s="30" t="s">
        <v>1</v>
      </c>
      <c r="E1" s="30" t="s">
        <v>2</v>
      </c>
      <c r="F1" s="30" t="s">
        <v>3</v>
      </c>
      <c r="G1" s="31" t="s">
        <v>4</v>
      </c>
      <c r="H1" s="30" t="s">
        <v>5</v>
      </c>
      <c r="I1" s="30" t="s">
        <v>170</v>
      </c>
      <c r="J1" s="30" t="s">
        <v>137</v>
      </c>
      <c r="K1" s="30" t="s">
        <v>228</v>
      </c>
      <c r="L1" s="30" t="s">
        <v>136</v>
      </c>
      <c r="M1" s="30" t="s">
        <v>233</v>
      </c>
      <c r="N1" s="32" t="s">
        <v>246</v>
      </c>
      <c r="O1" s="30" t="s">
        <v>207</v>
      </c>
      <c r="P1" s="30" t="s">
        <v>208</v>
      </c>
      <c r="Q1" s="30" t="s">
        <v>238</v>
      </c>
      <c r="R1" s="30" t="s">
        <v>172</v>
      </c>
      <c r="S1" s="33" t="s">
        <v>239</v>
      </c>
    </row>
    <row r="2" spans="1:19" x14ac:dyDescent="0.3">
      <c r="A2" s="35">
        <v>1</v>
      </c>
      <c r="B2" s="36" t="str">
        <f>UPPER(D2&amp;" "&amp;F2)</f>
        <v>ANNIE ABBOTT</v>
      </c>
      <c r="C2" s="36" t="s">
        <v>6</v>
      </c>
      <c r="D2" s="36" t="s">
        <v>7</v>
      </c>
      <c r="E2" s="36"/>
      <c r="F2" s="36" t="s">
        <v>8</v>
      </c>
      <c r="G2" s="37">
        <v>35699</v>
      </c>
      <c r="H2" s="36" t="s">
        <v>9</v>
      </c>
      <c r="I2" s="36" t="s">
        <v>138</v>
      </c>
      <c r="J2" s="36" t="s">
        <v>141</v>
      </c>
      <c r="K2" s="36" t="str">
        <f>HLOOKUP(J2,LOCATION!A$2:M$3,2,0)</f>
        <v>USA</v>
      </c>
      <c r="L2" s="36" t="str">
        <f>INDEX(LOCATION!$B$1:$M$1,MATCH(K2,LOCATION!$B$3:$M$3,0))</f>
        <v>English</v>
      </c>
      <c r="M2" s="36" t="str">
        <f>LOWER(D2&amp;"."&amp;F2)&amp;"@xyz.org"</f>
        <v>annie.abbott@xyz.org</v>
      </c>
      <c r="N2" s="38">
        <v>94</v>
      </c>
      <c r="O2" s="36" t="s">
        <v>209</v>
      </c>
      <c r="P2" s="36" t="s">
        <v>210</v>
      </c>
      <c r="Q2" s="36" t="str">
        <f>INDEX(SPORT!$A$2:$A$33,MATCH(R2,SPORT!B$2:B$33,0))</f>
        <v>INDOOR</v>
      </c>
      <c r="R2" s="36" t="s">
        <v>174</v>
      </c>
      <c r="S2" s="39">
        <v>80727</v>
      </c>
    </row>
    <row r="3" spans="1:19" x14ac:dyDescent="0.3">
      <c r="A3" s="35">
        <v>2</v>
      </c>
      <c r="B3" s="36" t="str">
        <f t="shared" ref="B3:B51" si="0">UPPER(D3&amp;" "&amp;F3)</f>
        <v>AURELIE LIESUCHKE</v>
      </c>
      <c r="C3" s="36" t="s">
        <v>6</v>
      </c>
      <c r="D3" s="36" t="s">
        <v>10</v>
      </c>
      <c r="E3" s="36"/>
      <c r="F3" s="36" t="s">
        <v>11</v>
      </c>
      <c r="G3" s="37">
        <v>33641</v>
      </c>
      <c r="H3" s="36" t="s">
        <v>12</v>
      </c>
      <c r="I3" s="36" t="s">
        <v>138</v>
      </c>
      <c r="J3" s="36" t="s">
        <v>141</v>
      </c>
      <c r="K3" s="36" t="str">
        <f>HLOOKUP(J3,LOCATION!A$2:M$3,2,0)</f>
        <v>USA</v>
      </c>
      <c r="L3" s="36" t="str">
        <f>INDEX(LOCATION!$B$1:$M$1,MATCH(K3,LOCATION!$B$3:$M$3,0))</f>
        <v>English</v>
      </c>
      <c r="M3" s="36" t="str">
        <f t="shared" ref="M3:M51" si="1">LOWER(D3&amp;"."&amp;F3)&amp;"@xyz.org"</f>
        <v>aurelie.liesuchke@xyz.org</v>
      </c>
      <c r="N3" s="38">
        <v>84.2</v>
      </c>
      <c r="O3" s="36" t="s">
        <v>211</v>
      </c>
      <c r="P3" s="36" t="s">
        <v>212</v>
      </c>
      <c r="Q3" s="36" t="str">
        <f>INDEX(SPORT!$A$2:$A$33,MATCH(R3,SPORT!B$2:B$33,0))</f>
        <v>INDOOR</v>
      </c>
      <c r="R3" s="36" t="s">
        <v>175</v>
      </c>
      <c r="S3" s="39">
        <v>87471</v>
      </c>
    </row>
    <row r="4" spans="1:19" x14ac:dyDescent="0.3">
      <c r="A4" s="35">
        <v>3</v>
      </c>
      <c r="B4" s="36" t="str">
        <f t="shared" si="0"/>
        <v>TOMAS FILHO</v>
      </c>
      <c r="C4" s="36" t="s">
        <v>13</v>
      </c>
      <c r="D4" s="36" t="s">
        <v>14</v>
      </c>
      <c r="E4" s="36" t="s">
        <v>15</v>
      </c>
      <c r="F4" s="36" t="s">
        <v>16</v>
      </c>
      <c r="G4" s="37">
        <v>25394</v>
      </c>
      <c r="H4" s="36" t="s">
        <v>17</v>
      </c>
      <c r="I4" s="36" t="s">
        <v>142</v>
      </c>
      <c r="J4" s="36" t="s">
        <v>145</v>
      </c>
      <c r="K4" s="36" t="str">
        <f>HLOOKUP(J4,LOCATION!A$2:M$3,2,0)</f>
        <v>BRAZIL</v>
      </c>
      <c r="L4" s="36" t="str">
        <f>INDEX(LOCATION!$B$1:$M$1,MATCH(K4,LOCATION!$B$3:$M$3,0))</f>
        <v>Portuguese</v>
      </c>
      <c r="M4" s="36" t="str">
        <f t="shared" si="1"/>
        <v>tomas.filho@xyz.org</v>
      </c>
      <c r="N4" s="38">
        <v>52.9</v>
      </c>
      <c r="O4" s="36" t="s">
        <v>213</v>
      </c>
      <c r="P4" s="36" t="s">
        <v>210</v>
      </c>
      <c r="Q4" s="36" t="str">
        <f>INDEX(SPORT!$A$2:$A$33,MATCH(R4,SPORT!B$2:B$33,0))</f>
        <v>OUTDOOR</v>
      </c>
      <c r="R4" s="36" t="s">
        <v>177</v>
      </c>
      <c r="S4" s="39">
        <v>64724</v>
      </c>
    </row>
    <row r="5" spans="1:19" x14ac:dyDescent="0.3">
      <c r="A5" s="35">
        <v>4</v>
      </c>
      <c r="B5" s="36" t="str">
        <f t="shared" si="0"/>
        <v>DARBY CRUICKSHANK</v>
      </c>
      <c r="C5" s="36" t="s">
        <v>6</v>
      </c>
      <c r="D5" s="36" t="s">
        <v>18</v>
      </c>
      <c r="E5" s="36"/>
      <c r="F5" s="36" t="s">
        <v>19</v>
      </c>
      <c r="G5" s="37">
        <v>27532</v>
      </c>
      <c r="H5" s="36" t="s">
        <v>20</v>
      </c>
      <c r="I5" s="36" t="s">
        <v>138</v>
      </c>
      <c r="J5" s="36" t="s">
        <v>141</v>
      </c>
      <c r="K5" s="36" t="str">
        <f>HLOOKUP(J5,LOCATION!A$2:M$3,2,0)</f>
        <v>USA</v>
      </c>
      <c r="L5" s="36" t="str">
        <f>INDEX(LOCATION!$B$1:$M$1,MATCH(K5,LOCATION!$B$3:$M$3,0))</f>
        <v>English</v>
      </c>
      <c r="M5" s="36" t="str">
        <f t="shared" si="1"/>
        <v>darby.cruickshank@xyz.org</v>
      </c>
      <c r="N5" s="38">
        <v>48.9</v>
      </c>
      <c r="O5" s="36" t="s">
        <v>209</v>
      </c>
      <c r="P5" s="36" t="s">
        <v>212</v>
      </c>
      <c r="Q5" s="36" t="str">
        <f>INDEX(SPORT!$A$2:$A$33,MATCH(R5,SPORT!B$2:B$33,0))</f>
        <v>OUTDOOR</v>
      </c>
      <c r="R5" s="36" t="s">
        <v>178</v>
      </c>
      <c r="S5" s="39">
        <v>110823</v>
      </c>
    </row>
    <row r="6" spans="1:19" x14ac:dyDescent="0.3">
      <c r="A6" s="35">
        <v>5</v>
      </c>
      <c r="B6" s="36" t="str">
        <f t="shared" si="0"/>
        <v>JAYDON BORER</v>
      </c>
      <c r="C6" s="36" t="s">
        <v>21</v>
      </c>
      <c r="D6" s="36" t="s">
        <v>22</v>
      </c>
      <c r="E6" s="36"/>
      <c r="F6" s="36" t="s">
        <v>23</v>
      </c>
      <c r="G6" s="37">
        <v>25706</v>
      </c>
      <c r="H6" s="36" t="s">
        <v>20</v>
      </c>
      <c r="I6" s="36" t="s">
        <v>142</v>
      </c>
      <c r="J6" s="36" t="s">
        <v>141</v>
      </c>
      <c r="K6" s="36" t="str">
        <f>HLOOKUP(J6,LOCATION!A$2:M$3,2,0)</f>
        <v>USA</v>
      </c>
      <c r="L6" s="36" t="str">
        <f>INDEX(LOCATION!$B$1:$M$1,MATCH(K6,LOCATION!$B$3:$M$3,0))</f>
        <v>English</v>
      </c>
      <c r="M6" s="36" t="str">
        <f t="shared" si="1"/>
        <v>jaydon.borer@xyz.org</v>
      </c>
      <c r="N6" s="38">
        <v>84.8</v>
      </c>
      <c r="O6" s="36" t="s">
        <v>214</v>
      </c>
      <c r="P6" s="36" t="s">
        <v>215</v>
      </c>
      <c r="Q6" s="36" t="str">
        <f>INDEX(SPORT!$A$2:$A$33,MATCH(R6,SPORT!B$2:B$33,0))</f>
        <v>INDOOR</v>
      </c>
      <c r="R6" s="36" t="s">
        <v>179</v>
      </c>
      <c r="S6" s="39">
        <v>56916</v>
      </c>
    </row>
    <row r="7" spans="1:19" x14ac:dyDescent="0.3">
      <c r="A7" s="35">
        <v>6</v>
      </c>
      <c r="B7" s="36" t="str">
        <f t="shared" si="0"/>
        <v>MORIAH  LYNCH</v>
      </c>
      <c r="C7" s="36" t="s">
        <v>24</v>
      </c>
      <c r="D7" s="36" t="s">
        <v>25</v>
      </c>
      <c r="E7" s="36"/>
      <c r="F7" s="36" t="s">
        <v>26</v>
      </c>
      <c r="G7" s="37">
        <v>33944</v>
      </c>
      <c r="H7" s="36" t="s">
        <v>27</v>
      </c>
      <c r="I7" s="36" t="s">
        <v>142</v>
      </c>
      <c r="J7" s="36" t="s">
        <v>141</v>
      </c>
      <c r="K7" s="36" t="str">
        <f>HLOOKUP(J7,LOCATION!A$2:M$3,2,0)</f>
        <v>USA</v>
      </c>
      <c r="L7" s="36" t="str">
        <f>INDEX(LOCATION!$B$1:$M$1,MATCH(K7,LOCATION!$B$3:$M$3,0))</f>
        <v>English</v>
      </c>
      <c r="M7" s="36" t="str">
        <f t="shared" si="1"/>
        <v>moriah .lynch@xyz.org</v>
      </c>
      <c r="N7" s="38">
        <v>83.2</v>
      </c>
      <c r="O7" s="36" t="s">
        <v>214</v>
      </c>
      <c r="P7" s="36" t="s">
        <v>212</v>
      </c>
      <c r="Q7" s="36" t="str">
        <f>INDEX(SPORT!$A$2:$A$33,MATCH(R7,SPORT!B$2:B$33,0))</f>
        <v>INDOOR</v>
      </c>
      <c r="R7" s="36" t="s">
        <v>180</v>
      </c>
      <c r="S7" s="39">
        <v>51133</v>
      </c>
    </row>
    <row r="8" spans="1:19" x14ac:dyDescent="0.3">
      <c r="A8" s="35">
        <v>7</v>
      </c>
      <c r="B8" s="36" t="str">
        <f t="shared" si="0"/>
        <v>AMIYA EICHMANN</v>
      </c>
      <c r="C8" s="36" t="s">
        <v>6</v>
      </c>
      <c r="D8" s="36" t="s">
        <v>28</v>
      </c>
      <c r="E8" s="36"/>
      <c r="F8" s="36" t="s">
        <v>29</v>
      </c>
      <c r="G8" s="37">
        <v>36370</v>
      </c>
      <c r="H8" s="36" t="s">
        <v>30</v>
      </c>
      <c r="I8" s="36" t="s">
        <v>138</v>
      </c>
      <c r="J8" s="36" t="s">
        <v>141</v>
      </c>
      <c r="K8" s="36" t="str">
        <f>HLOOKUP(J8,LOCATION!A$2:M$3,2,0)</f>
        <v>USA</v>
      </c>
      <c r="L8" s="36" t="str">
        <f>INDEX(LOCATION!$B$1:$M$1,MATCH(K8,LOCATION!$B$3:$M$3,0))</f>
        <v>English</v>
      </c>
      <c r="M8" s="36" t="str">
        <f t="shared" si="1"/>
        <v>amiya.eichmann@xyz.org</v>
      </c>
      <c r="N8" s="38">
        <v>61.1</v>
      </c>
      <c r="O8" s="36" t="s">
        <v>214</v>
      </c>
      <c r="P8" s="36" t="s">
        <v>215</v>
      </c>
      <c r="Q8" s="36" t="str">
        <f>INDEX(SPORT!$A$2:$A$33,MATCH(R8,SPORT!B$2:B$33,0))</f>
        <v>OUTDOOR</v>
      </c>
      <c r="R8" s="36" t="s">
        <v>181</v>
      </c>
      <c r="S8" s="39">
        <v>65465</v>
      </c>
    </row>
    <row r="9" spans="1:19" x14ac:dyDescent="0.3">
      <c r="A9" s="35">
        <v>8</v>
      </c>
      <c r="B9" s="36" t="str">
        <f t="shared" si="0"/>
        <v>PIERCE RAU</v>
      </c>
      <c r="C9" s="36" t="s">
        <v>24</v>
      </c>
      <c r="D9" s="36" t="s">
        <v>31</v>
      </c>
      <c r="E9" s="36"/>
      <c r="F9" s="36" t="s">
        <v>32</v>
      </c>
      <c r="G9" s="37">
        <v>23141</v>
      </c>
      <c r="H9" s="36" t="s">
        <v>20</v>
      </c>
      <c r="I9" s="36" t="s">
        <v>142</v>
      </c>
      <c r="J9" s="36" t="s">
        <v>141</v>
      </c>
      <c r="K9" s="36" t="str">
        <f>HLOOKUP(J9,LOCATION!A$2:M$3,2,0)</f>
        <v>USA</v>
      </c>
      <c r="L9" s="36" t="str">
        <f>INDEX(LOCATION!$B$1:$M$1,MATCH(K9,LOCATION!$B$3:$M$3,0))</f>
        <v>English</v>
      </c>
      <c r="M9" s="36" t="str">
        <f t="shared" si="1"/>
        <v>pierce.rau@xyz.org</v>
      </c>
      <c r="N9" s="38">
        <v>105.7</v>
      </c>
      <c r="O9" s="36" t="s">
        <v>213</v>
      </c>
      <c r="P9" s="36" t="s">
        <v>216</v>
      </c>
      <c r="Q9" s="36" t="str">
        <f>INDEX(SPORT!$A$2:$A$33,MATCH(R9,SPORT!B$2:B$33,0))</f>
        <v>INDOOR</v>
      </c>
      <c r="R9" s="36" t="s">
        <v>182</v>
      </c>
      <c r="S9" s="39">
        <v>109885</v>
      </c>
    </row>
    <row r="10" spans="1:19" x14ac:dyDescent="0.3">
      <c r="A10" s="35">
        <v>9</v>
      </c>
      <c r="B10" s="36" t="str">
        <f t="shared" si="0"/>
        <v>AMELIA STEVENS</v>
      </c>
      <c r="C10" s="36" t="s">
        <v>6</v>
      </c>
      <c r="D10" s="36" t="s">
        <v>33</v>
      </c>
      <c r="E10" s="36"/>
      <c r="F10" s="36" t="s">
        <v>34</v>
      </c>
      <c r="G10" s="37">
        <v>25965</v>
      </c>
      <c r="H10" s="36" t="s">
        <v>12</v>
      </c>
      <c r="I10" s="36" t="s">
        <v>138</v>
      </c>
      <c r="J10" s="36" t="s">
        <v>147</v>
      </c>
      <c r="K10" s="36" t="str">
        <f>HLOOKUP(J10,LOCATION!A$2:M$3,2,0)</f>
        <v>UK</v>
      </c>
      <c r="L10" s="36" t="str">
        <f>INDEX(LOCATION!$B$1:$M$1,MATCH(K10,LOCATION!$B$3:$M$3,0))</f>
        <v>English</v>
      </c>
      <c r="M10" s="36" t="str">
        <f t="shared" si="1"/>
        <v>amelia.stevens@xyz.org</v>
      </c>
      <c r="N10" s="38">
        <v>65.3</v>
      </c>
      <c r="O10" s="36" t="s">
        <v>214</v>
      </c>
      <c r="P10" s="36" t="s">
        <v>216</v>
      </c>
      <c r="Q10" s="36" t="str">
        <f>INDEX(SPORT!$A$2:$A$33,MATCH(R10,SPORT!B$2:B$33,0))</f>
        <v>INDOOR</v>
      </c>
      <c r="R10" s="36" t="s">
        <v>183</v>
      </c>
      <c r="S10" s="39">
        <v>60061</v>
      </c>
    </row>
    <row r="11" spans="1:19" x14ac:dyDescent="0.3">
      <c r="A11" s="35">
        <v>10</v>
      </c>
      <c r="B11" s="36" t="str">
        <f t="shared" si="0"/>
        <v>TOBY SIMPSON</v>
      </c>
      <c r="C11" s="36" t="s">
        <v>24</v>
      </c>
      <c r="D11" s="36" t="s">
        <v>35</v>
      </c>
      <c r="E11" s="36"/>
      <c r="F11" s="36" t="s">
        <v>36</v>
      </c>
      <c r="G11" s="37">
        <v>23732</v>
      </c>
      <c r="H11" s="36" t="s">
        <v>27</v>
      </c>
      <c r="I11" s="36" t="s">
        <v>142</v>
      </c>
      <c r="J11" s="36" t="s">
        <v>147</v>
      </c>
      <c r="K11" s="36" t="str">
        <f>HLOOKUP(J11,LOCATION!A$2:M$3,2,0)</f>
        <v>UK</v>
      </c>
      <c r="L11" s="36" t="str">
        <f>INDEX(LOCATION!$B$1:$M$1,MATCH(K11,LOCATION!$B$3:$M$3,0))</f>
        <v>English</v>
      </c>
      <c r="M11" s="36" t="str">
        <f t="shared" si="1"/>
        <v>toby.simpson@xyz.org</v>
      </c>
      <c r="N11" s="38">
        <v>62.9</v>
      </c>
      <c r="O11" s="36" t="s">
        <v>213</v>
      </c>
      <c r="P11" s="36" t="s">
        <v>217</v>
      </c>
      <c r="Q11" s="36" t="str">
        <f>INDEX(SPORT!$A$2:$A$33,MATCH(R11,SPORT!B$2:B$33,0))</f>
        <v>OUTDOOR</v>
      </c>
      <c r="R11" s="36" t="s">
        <v>181</v>
      </c>
      <c r="S11" s="39">
        <v>32758</v>
      </c>
    </row>
    <row r="12" spans="1:19" x14ac:dyDescent="0.3">
      <c r="A12" s="35">
        <v>11</v>
      </c>
      <c r="B12" s="36" t="str">
        <f t="shared" si="0"/>
        <v>ETHAN MURPHY</v>
      </c>
      <c r="C12" s="36" t="s">
        <v>37</v>
      </c>
      <c r="D12" s="36" t="s">
        <v>38</v>
      </c>
      <c r="E12" s="36"/>
      <c r="F12" s="36" t="s">
        <v>39</v>
      </c>
      <c r="G12" s="37">
        <v>31733</v>
      </c>
      <c r="H12" s="36" t="s">
        <v>40</v>
      </c>
      <c r="I12" s="36" t="s">
        <v>142</v>
      </c>
      <c r="J12" s="36" t="s">
        <v>147</v>
      </c>
      <c r="K12" s="36" t="str">
        <f>HLOOKUP(J12,LOCATION!A$2:M$3,2,0)</f>
        <v>UK</v>
      </c>
      <c r="L12" s="36" t="str">
        <f>INDEX(LOCATION!$B$1:$M$1,MATCH(K12,LOCATION!$B$3:$M$3,0))</f>
        <v>English</v>
      </c>
      <c r="M12" s="36" t="str">
        <f t="shared" si="1"/>
        <v>ethan.murphy@xyz.org</v>
      </c>
      <c r="N12" s="38">
        <v>104.3</v>
      </c>
      <c r="O12" s="36" t="s">
        <v>211</v>
      </c>
      <c r="P12" s="36" t="s">
        <v>217</v>
      </c>
      <c r="Q12" s="36" t="str">
        <f>INDEX(SPORT!$A$2:$A$33,MATCH(R12,SPORT!B$2:B$33,0))</f>
        <v>OUTDOOR</v>
      </c>
      <c r="R12" s="36" t="s">
        <v>184</v>
      </c>
      <c r="S12" s="39">
        <v>99613</v>
      </c>
    </row>
    <row r="13" spans="1:19" x14ac:dyDescent="0.3">
      <c r="A13" s="35">
        <v>12</v>
      </c>
      <c r="B13" s="36" t="str">
        <f t="shared" si="0"/>
        <v>ASHLEY WOOD</v>
      </c>
      <c r="C13" s="36" t="s">
        <v>41</v>
      </c>
      <c r="D13" s="36" t="s">
        <v>42</v>
      </c>
      <c r="E13" s="36"/>
      <c r="F13" s="36" t="s">
        <v>43</v>
      </c>
      <c r="G13" s="37">
        <v>28412</v>
      </c>
      <c r="H13" s="36" t="s">
        <v>9</v>
      </c>
      <c r="I13" s="36" t="s">
        <v>138</v>
      </c>
      <c r="J13" s="36" t="s">
        <v>147</v>
      </c>
      <c r="K13" s="36" t="str">
        <f>HLOOKUP(J13,LOCATION!A$2:M$3,2,0)</f>
        <v>UK</v>
      </c>
      <c r="L13" s="36" t="str">
        <f>INDEX(LOCATION!$B$1:$M$1,MATCH(K13,LOCATION!$B$3:$M$3,0))</f>
        <v>English</v>
      </c>
      <c r="M13" s="36" t="str">
        <f t="shared" si="1"/>
        <v>ashley.wood@xyz.org</v>
      </c>
      <c r="N13" s="38">
        <v>100.7</v>
      </c>
      <c r="O13" s="36" t="s">
        <v>211</v>
      </c>
      <c r="P13" s="36" t="s">
        <v>217</v>
      </c>
      <c r="Q13" s="36" t="str">
        <f>INDEX(SPORT!$A$2:$A$33,MATCH(R13,SPORT!B$2:B$33,0))</f>
        <v>OUTDOOR</v>
      </c>
      <c r="R13" s="36" t="s">
        <v>185</v>
      </c>
      <c r="S13" s="39">
        <v>56595</v>
      </c>
    </row>
    <row r="14" spans="1:19" x14ac:dyDescent="0.3">
      <c r="A14" s="35">
        <v>13</v>
      </c>
      <c r="B14" s="36" t="str">
        <f t="shared" si="0"/>
        <v>MEGAN SCOTT</v>
      </c>
      <c r="C14" s="36" t="s">
        <v>6</v>
      </c>
      <c r="D14" s="36" t="s">
        <v>44</v>
      </c>
      <c r="E14" s="36"/>
      <c r="F14" s="36" t="s">
        <v>45</v>
      </c>
      <c r="G14" s="37">
        <v>28168</v>
      </c>
      <c r="H14" s="36" t="s">
        <v>12</v>
      </c>
      <c r="I14" s="36" t="s">
        <v>138</v>
      </c>
      <c r="J14" s="36" t="s">
        <v>147</v>
      </c>
      <c r="K14" s="36" t="str">
        <f>HLOOKUP(J14,LOCATION!A$2:M$3,2,0)</f>
        <v>UK</v>
      </c>
      <c r="L14" s="36" t="str">
        <f>INDEX(LOCATION!$B$1:$M$1,MATCH(K14,LOCATION!$B$3:$M$3,0))</f>
        <v>English</v>
      </c>
      <c r="M14" s="36" t="str">
        <f t="shared" si="1"/>
        <v>megan.scott@xyz.org</v>
      </c>
      <c r="N14" s="38">
        <v>70.900000000000006</v>
      </c>
      <c r="O14" s="36" t="s">
        <v>209</v>
      </c>
      <c r="P14" s="36" t="s">
        <v>210</v>
      </c>
      <c r="Q14" s="36" t="str">
        <f>INDEX(SPORT!$A$2:$A$33,MATCH(R14,SPORT!B$2:B$33,0))</f>
        <v>OUTDOOR</v>
      </c>
      <c r="R14" s="36" t="s">
        <v>186</v>
      </c>
      <c r="S14" s="39">
        <v>117408</v>
      </c>
    </row>
    <row r="15" spans="1:19" x14ac:dyDescent="0.3">
      <c r="A15" s="35">
        <v>14</v>
      </c>
      <c r="B15" s="36" t="str">
        <f t="shared" si="0"/>
        <v>HELMUT WEINHAE</v>
      </c>
      <c r="C15" s="36" t="s">
        <v>46</v>
      </c>
      <c r="D15" s="36" t="s">
        <v>47</v>
      </c>
      <c r="E15" s="36"/>
      <c r="F15" s="36" t="s">
        <v>48</v>
      </c>
      <c r="G15" s="37">
        <v>21788</v>
      </c>
      <c r="H15" s="36" t="s">
        <v>49</v>
      </c>
      <c r="I15" s="36" t="s">
        <v>142</v>
      </c>
      <c r="J15" s="36" t="s">
        <v>150</v>
      </c>
      <c r="K15" s="36" t="str">
        <f>HLOOKUP(J15,LOCATION!A$2:M$3,2,0)</f>
        <v>GERMANY</v>
      </c>
      <c r="L15" s="36" t="str">
        <f>INDEX(LOCATION!$B$1:$M$1,MATCH(K15,LOCATION!$B$3:$M$3,0))</f>
        <v>German</v>
      </c>
      <c r="M15" s="36" t="str">
        <f t="shared" si="1"/>
        <v>helmut.weinhae@xyz.org</v>
      </c>
      <c r="N15" s="38">
        <v>68.3</v>
      </c>
      <c r="O15" s="36" t="s">
        <v>218</v>
      </c>
      <c r="P15" s="36" t="s">
        <v>216</v>
      </c>
      <c r="Q15" s="36" t="str">
        <f>INDEX(SPORT!$A$2:$A$33,MATCH(R15,SPORT!B$2:B$33,0))</f>
        <v>OUTDOOR</v>
      </c>
      <c r="R15" s="36" t="s">
        <v>187</v>
      </c>
      <c r="S15" s="39">
        <v>64862</v>
      </c>
    </row>
    <row r="16" spans="1:19" x14ac:dyDescent="0.3">
      <c r="A16" s="35">
        <v>15</v>
      </c>
      <c r="B16" s="36" t="str">
        <f t="shared" si="0"/>
        <v>MILENA SCHOTIN</v>
      </c>
      <c r="C16" s="36" t="s">
        <v>50</v>
      </c>
      <c r="D16" s="36" t="s">
        <v>51</v>
      </c>
      <c r="E16" s="36"/>
      <c r="F16" s="36" t="s">
        <v>52</v>
      </c>
      <c r="G16" s="37">
        <v>23804</v>
      </c>
      <c r="H16" s="36" t="s">
        <v>53</v>
      </c>
      <c r="I16" s="36" t="s">
        <v>138</v>
      </c>
      <c r="J16" s="36" t="s">
        <v>150</v>
      </c>
      <c r="K16" s="36" t="str">
        <f>HLOOKUP(J16,LOCATION!A$2:M$3,2,0)</f>
        <v>GERMANY</v>
      </c>
      <c r="L16" s="36" t="str">
        <f>INDEX(LOCATION!$B$1:$M$1,MATCH(K16,LOCATION!$B$3:$M$3,0))</f>
        <v>German</v>
      </c>
      <c r="M16" s="36" t="str">
        <f t="shared" si="1"/>
        <v>milena.schotin@xyz.org</v>
      </c>
      <c r="N16" s="38">
        <v>105.3</v>
      </c>
      <c r="O16" s="36" t="s">
        <v>218</v>
      </c>
      <c r="P16" s="36" t="s">
        <v>217</v>
      </c>
      <c r="Q16" s="36" t="str">
        <f>INDEX(SPORT!$A$2:$A$33,MATCH(R16,SPORT!B$2:B$33,0))</f>
        <v>INDOOR</v>
      </c>
      <c r="R16" s="36" t="s">
        <v>188</v>
      </c>
      <c r="S16" s="39">
        <v>10241</v>
      </c>
    </row>
    <row r="17" spans="1:19" x14ac:dyDescent="0.3">
      <c r="A17" s="35">
        <v>16</v>
      </c>
      <c r="B17" s="36" t="str">
        <f t="shared" si="0"/>
        <v>LOTHAR BIRNBAUM</v>
      </c>
      <c r="C17" s="36" t="s">
        <v>46</v>
      </c>
      <c r="D17" s="36" t="s">
        <v>54</v>
      </c>
      <c r="E17" s="36"/>
      <c r="F17" s="36" t="s">
        <v>55</v>
      </c>
      <c r="G17" s="37">
        <v>25405</v>
      </c>
      <c r="H17" s="36" t="s">
        <v>17</v>
      </c>
      <c r="I17" s="36" t="s">
        <v>142</v>
      </c>
      <c r="J17" s="36" t="s">
        <v>150</v>
      </c>
      <c r="K17" s="36" t="str">
        <f>HLOOKUP(J17,LOCATION!A$2:M$3,2,0)</f>
        <v>GERMANY</v>
      </c>
      <c r="L17" s="36" t="str">
        <f>INDEX(LOCATION!$B$1:$M$1,MATCH(K17,LOCATION!$B$3:$M$3,0))</f>
        <v>German</v>
      </c>
      <c r="M17" s="36" t="str">
        <f t="shared" si="1"/>
        <v>lothar.birnbaum@xyz.org</v>
      </c>
      <c r="N17" s="38">
        <v>48.6</v>
      </c>
      <c r="O17" s="36" t="s">
        <v>214</v>
      </c>
      <c r="P17" s="36" t="s">
        <v>217</v>
      </c>
      <c r="Q17" s="36" t="str">
        <f>INDEX(SPORT!$A$2:$A$33,MATCH(R17,SPORT!B$2:B$33,0))</f>
        <v>OUTDOOR</v>
      </c>
      <c r="R17" s="36" t="s">
        <v>178</v>
      </c>
      <c r="S17" s="39">
        <v>88762</v>
      </c>
    </row>
    <row r="18" spans="1:19" x14ac:dyDescent="0.3">
      <c r="A18" s="35">
        <v>17</v>
      </c>
      <c r="B18" s="36" t="str">
        <f t="shared" si="0"/>
        <v>PIETRO STOLZE</v>
      </c>
      <c r="C18" s="36" t="s">
        <v>46</v>
      </c>
      <c r="D18" s="36" t="s">
        <v>56</v>
      </c>
      <c r="E18" s="36"/>
      <c r="F18" s="36" t="s">
        <v>57</v>
      </c>
      <c r="G18" s="37">
        <v>26582</v>
      </c>
      <c r="H18" s="36" t="s">
        <v>9</v>
      </c>
      <c r="I18" s="36" t="s">
        <v>142</v>
      </c>
      <c r="J18" s="36" t="s">
        <v>150</v>
      </c>
      <c r="K18" s="36" t="str">
        <f>HLOOKUP(J18,LOCATION!A$2:M$3,2,0)</f>
        <v>GERMANY</v>
      </c>
      <c r="L18" s="36" t="str">
        <f>INDEX(LOCATION!$B$1:$M$1,MATCH(K18,LOCATION!$B$3:$M$3,0))</f>
        <v>German</v>
      </c>
      <c r="M18" s="36" t="str">
        <f t="shared" si="1"/>
        <v>pietro.stolze@xyz.org</v>
      </c>
      <c r="N18" s="38">
        <v>105.9</v>
      </c>
      <c r="O18" s="36" t="s">
        <v>214</v>
      </c>
      <c r="P18" s="36" t="s">
        <v>210</v>
      </c>
      <c r="Q18" s="36" t="str">
        <f>INDEX(SPORT!$A$2:$A$33,MATCH(R18,SPORT!B$2:B$33,0))</f>
        <v>INDOOR</v>
      </c>
      <c r="R18" s="36" t="s">
        <v>189</v>
      </c>
      <c r="S18" s="39">
        <v>80757</v>
      </c>
    </row>
    <row r="19" spans="1:19" x14ac:dyDescent="0.3">
      <c r="A19" s="35">
        <v>18</v>
      </c>
      <c r="B19" s="36" t="str">
        <f t="shared" si="0"/>
        <v>RICHARD  TLUSTEK</v>
      </c>
      <c r="C19" s="36" t="s">
        <v>46</v>
      </c>
      <c r="D19" s="36" t="s">
        <v>58</v>
      </c>
      <c r="E19" s="36"/>
      <c r="F19" s="36" t="s">
        <v>59</v>
      </c>
      <c r="G19" s="37">
        <v>21793</v>
      </c>
      <c r="H19" s="36" t="s">
        <v>49</v>
      </c>
      <c r="I19" s="36" t="s">
        <v>142</v>
      </c>
      <c r="J19" s="36" t="s">
        <v>150</v>
      </c>
      <c r="K19" s="36" t="str">
        <f>HLOOKUP(J19,LOCATION!A$2:M$3,2,0)</f>
        <v>GERMANY</v>
      </c>
      <c r="L19" s="36" t="str">
        <f>INDEX(LOCATION!$B$1:$M$1,MATCH(K19,LOCATION!$B$3:$M$3,0))</f>
        <v>German</v>
      </c>
      <c r="M19" s="36" t="str">
        <f t="shared" si="1"/>
        <v>richard .tlustek@xyz.org</v>
      </c>
      <c r="N19" s="38">
        <v>71.099999999999994</v>
      </c>
      <c r="O19" s="36" t="s">
        <v>214</v>
      </c>
      <c r="P19" s="36" t="s">
        <v>210</v>
      </c>
      <c r="Q19" s="36" t="str">
        <f>INDEX(SPORT!$A$2:$A$33,MATCH(R19,SPORT!B$2:B$33,0))</f>
        <v>OUTDOOR</v>
      </c>
      <c r="R19" s="36" t="s">
        <v>190</v>
      </c>
      <c r="S19" s="39">
        <v>88794</v>
      </c>
    </row>
    <row r="20" spans="1:19" x14ac:dyDescent="0.3">
      <c r="A20" s="35">
        <v>19</v>
      </c>
      <c r="B20" s="36" t="str">
        <f t="shared" si="0"/>
        <v>EARNESTINE RAYNOR</v>
      </c>
      <c r="C20" s="36" t="s">
        <v>21</v>
      </c>
      <c r="D20" s="36" t="s">
        <v>60</v>
      </c>
      <c r="E20" s="36"/>
      <c r="F20" s="36" t="s">
        <v>61</v>
      </c>
      <c r="G20" s="37">
        <v>28262</v>
      </c>
      <c r="H20" s="36" t="s">
        <v>20</v>
      </c>
      <c r="I20" s="36" t="s">
        <v>138</v>
      </c>
      <c r="J20" s="36" t="s">
        <v>152</v>
      </c>
      <c r="K20" s="36" t="str">
        <f>HLOOKUP(J20,LOCATION!A$2:M$3,2,0)</f>
        <v>AUSTRALIA</v>
      </c>
      <c r="L20" s="36" t="str">
        <f>INDEX(LOCATION!$B$1:$M$1,MATCH(K20,LOCATION!$B$3:$M$3,0))</f>
        <v>English</v>
      </c>
      <c r="M20" s="36" t="str">
        <f t="shared" si="1"/>
        <v>earnestine.raynor@xyz.org</v>
      </c>
      <c r="N20" s="38">
        <v>70.3</v>
      </c>
      <c r="O20" s="36" t="s">
        <v>214</v>
      </c>
      <c r="P20" s="36" t="s">
        <v>216</v>
      </c>
      <c r="Q20" s="36" t="str">
        <f>INDEX(SPORT!$A$2:$A$33,MATCH(R20,SPORT!B$2:B$33,0))</f>
        <v>INDOOR</v>
      </c>
      <c r="R20" s="36" t="s">
        <v>191</v>
      </c>
      <c r="S20" s="39">
        <v>63526</v>
      </c>
    </row>
    <row r="21" spans="1:19" x14ac:dyDescent="0.3">
      <c r="A21" s="35">
        <v>20</v>
      </c>
      <c r="B21" s="36" t="str">
        <f t="shared" si="0"/>
        <v>JASON GAYLORD</v>
      </c>
      <c r="C21" s="36" t="s">
        <v>24</v>
      </c>
      <c r="D21" s="36" t="s">
        <v>62</v>
      </c>
      <c r="E21" s="36"/>
      <c r="F21" s="36" t="s">
        <v>63</v>
      </c>
      <c r="G21" s="37">
        <v>27767</v>
      </c>
      <c r="H21" s="36" t="s">
        <v>64</v>
      </c>
      <c r="I21" s="36" t="s">
        <v>142</v>
      </c>
      <c r="J21" s="36" t="s">
        <v>152</v>
      </c>
      <c r="K21" s="36" t="str">
        <f>HLOOKUP(J21,LOCATION!A$2:M$3,2,0)</f>
        <v>AUSTRALIA</v>
      </c>
      <c r="L21" s="36" t="str">
        <f>INDEX(LOCATION!$B$1:$M$1,MATCH(K21,LOCATION!$B$3:$M$3,0))</f>
        <v>English</v>
      </c>
      <c r="M21" s="36" t="str">
        <f t="shared" si="1"/>
        <v>jason.gaylord@xyz.org</v>
      </c>
      <c r="N21" s="38">
        <v>54.7</v>
      </c>
      <c r="O21" s="36" t="s">
        <v>211</v>
      </c>
      <c r="P21" s="36" t="s">
        <v>212</v>
      </c>
      <c r="Q21" s="36" t="str">
        <f>INDEX(SPORT!$A$2:$A$33,MATCH(R21,SPORT!B$2:B$33,0))</f>
        <v>INDOOR</v>
      </c>
      <c r="R21" s="36" t="s">
        <v>192</v>
      </c>
      <c r="S21" s="39">
        <v>46352</v>
      </c>
    </row>
    <row r="22" spans="1:19" x14ac:dyDescent="0.3">
      <c r="A22" s="35">
        <v>21</v>
      </c>
      <c r="B22" s="36" t="str">
        <f t="shared" si="0"/>
        <v>KENDRICK SAUER</v>
      </c>
      <c r="C22" s="36" t="s">
        <v>24</v>
      </c>
      <c r="D22" s="36" t="s">
        <v>65</v>
      </c>
      <c r="E22" s="36"/>
      <c r="F22" s="36" t="s">
        <v>66</v>
      </c>
      <c r="G22" s="37">
        <v>35268</v>
      </c>
      <c r="H22" s="36" t="s">
        <v>17</v>
      </c>
      <c r="I22" s="36" t="s">
        <v>142</v>
      </c>
      <c r="J22" s="36" t="s">
        <v>152</v>
      </c>
      <c r="K22" s="36" t="str">
        <f>HLOOKUP(J22,LOCATION!A$2:M$3,2,0)</f>
        <v>AUSTRALIA</v>
      </c>
      <c r="L22" s="36" t="str">
        <f>INDEX(LOCATION!$B$1:$M$1,MATCH(K22,LOCATION!$B$3:$M$3,0))</f>
        <v>English</v>
      </c>
      <c r="M22" s="36" t="str">
        <f t="shared" si="1"/>
        <v>kendrick.sauer@xyz.org</v>
      </c>
      <c r="N22" s="38">
        <v>100.9</v>
      </c>
      <c r="O22" s="36" t="s">
        <v>214</v>
      </c>
      <c r="P22" s="36" t="s">
        <v>215</v>
      </c>
      <c r="Q22" s="36" t="str">
        <f>INDEX(SPORT!$A$2:$A$33,MATCH(R22,SPORT!B$2:B$33,0))</f>
        <v>OUTDOOR</v>
      </c>
      <c r="R22" s="36" t="s">
        <v>193</v>
      </c>
      <c r="S22" s="39">
        <v>106808</v>
      </c>
    </row>
    <row r="23" spans="1:19" x14ac:dyDescent="0.3">
      <c r="A23" s="35">
        <v>22</v>
      </c>
      <c r="B23" s="36" t="str">
        <f t="shared" si="0"/>
        <v>ANNABELL OLSON</v>
      </c>
      <c r="C23" s="36" t="s">
        <v>21</v>
      </c>
      <c r="D23" s="36" t="s">
        <v>67</v>
      </c>
      <c r="E23" s="36"/>
      <c r="F23" s="36" t="s">
        <v>68</v>
      </c>
      <c r="G23" s="37">
        <v>23483</v>
      </c>
      <c r="H23" s="36" t="s">
        <v>69</v>
      </c>
      <c r="I23" s="36" t="s">
        <v>138</v>
      </c>
      <c r="J23" s="36" t="s">
        <v>152</v>
      </c>
      <c r="K23" s="36" t="str">
        <f>HLOOKUP(J23,LOCATION!A$2:M$3,2,0)</f>
        <v>AUSTRALIA</v>
      </c>
      <c r="L23" s="36" t="str">
        <f>INDEX(LOCATION!$B$1:$M$1,MATCH(K23,LOCATION!$B$3:$M$3,0))</f>
        <v>English</v>
      </c>
      <c r="M23" s="36" t="str">
        <f t="shared" si="1"/>
        <v>annabell.olson@xyz.org</v>
      </c>
      <c r="N23" s="38">
        <v>84.3</v>
      </c>
      <c r="O23" s="36" t="s">
        <v>209</v>
      </c>
      <c r="P23" s="36" t="s">
        <v>216</v>
      </c>
      <c r="Q23" s="36" t="str">
        <f>INDEX(SPORT!$A$2:$A$33,MATCH(R23,SPORT!B$2:B$33,0))</f>
        <v>OUTDOOR</v>
      </c>
      <c r="R23" s="36" t="s">
        <v>194</v>
      </c>
      <c r="S23" s="39">
        <v>96468</v>
      </c>
    </row>
    <row r="24" spans="1:19" x14ac:dyDescent="0.3">
      <c r="A24" s="35">
        <v>23</v>
      </c>
      <c r="B24" s="36" t="str">
        <f t="shared" si="0"/>
        <v>JENA UPTON</v>
      </c>
      <c r="C24" s="36" t="s">
        <v>21</v>
      </c>
      <c r="D24" s="36" t="s">
        <v>70</v>
      </c>
      <c r="E24" s="36"/>
      <c r="F24" s="36" t="s">
        <v>71</v>
      </c>
      <c r="G24" s="37">
        <v>20437</v>
      </c>
      <c r="H24" s="36" t="s">
        <v>27</v>
      </c>
      <c r="I24" s="36" t="s">
        <v>138</v>
      </c>
      <c r="J24" s="36" t="s">
        <v>152</v>
      </c>
      <c r="K24" s="36" t="str">
        <f>HLOOKUP(J24,LOCATION!A$2:M$3,2,0)</f>
        <v>AUSTRALIA</v>
      </c>
      <c r="L24" s="36" t="str">
        <f>INDEX(LOCATION!$B$1:$M$1,MATCH(K24,LOCATION!$B$3:$M$3,0))</f>
        <v>English</v>
      </c>
      <c r="M24" s="36" t="str">
        <f t="shared" si="1"/>
        <v>jena.upton@xyz.org</v>
      </c>
      <c r="N24" s="38">
        <v>66.8</v>
      </c>
      <c r="O24" s="36" t="s">
        <v>214</v>
      </c>
      <c r="P24" s="36" t="s">
        <v>217</v>
      </c>
      <c r="Q24" s="36" t="str">
        <f>INDEX(SPORT!$A$2:$A$33,MATCH(R24,SPORT!B$2:B$33,0))</f>
        <v>OUTDOOR</v>
      </c>
      <c r="R24" s="36" t="s">
        <v>195</v>
      </c>
      <c r="S24" s="39">
        <v>16526</v>
      </c>
    </row>
    <row r="25" spans="1:19" x14ac:dyDescent="0.3">
      <c r="A25" s="35">
        <v>24</v>
      </c>
      <c r="B25" s="36" t="str">
        <f t="shared" si="0"/>
        <v>SHANNY BINS</v>
      </c>
      <c r="C25" s="36" t="s">
        <v>21</v>
      </c>
      <c r="D25" s="36" t="s">
        <v>72</v>
      </c>
      <c r="E25" s="36"/>
      <c r="F25" s="36" t="s">
        <v>73</v>
      </c>
      <c r="G25" s="37">
        <v>36400</v>
      </c>
      <c r="H25" s="36" t="s">
        <v>49</v>
      </c>
      <c r="I25" s="36" t="s">
        <v>138</v>
      </c>
      <c r="J25" s="36" t="s">
        <v>152</v>
      </c>
      <c r="K25" s="36" t="str">
        <f>HLOOKUP(J25,LOCATION!A$2:M$3,2,0)</f>
        <v>AUSTRALIA</v>
      </c>
      <c r="L25" s="36" t="str">
        <f>INDEX(LOCATION!$B$1:$M$1,MATCH(K25,LOCATION!$B$3:$M$3,0))</f>
        <v>English</v>
      </c>
      <c r="M25" s="36" t="str">
        <f t="shared" si="1"/>
        <v>shanny.bins@xyz.org</v>
      </c>
      <c r="N25" s="38">
        <v>59.4</v>
      </c>
      <c r="O25" s="36" t="s">
        <v>213</v>
      </c>
      <c r="P25" s="36" t="s">
        <v>215</v>
      </c>
      <c r="Q25" s="36" t="str">
        <f>INDEX(SPORT!$A$2:$A$33,MATCH(R25,SPORT!B$2:B$33,0))</f>
        <v>OUTDOOR</v>
      </c>
      <c r="R25" s="36" t="s">
        <v>196</v>
      </c>
      <c r="S25" s="39">
        <v>21891</v>
      </c>
    </row>
    <row r="26" spans="1:19" x14ac:dyDescent="0.3">
      <c r="A26" s="35">
        <v>25</v>
      </c>
      <c r="B26" s="36" t="str">
        <f t="shared" si="0"/>
        <v>TIA ABSHIRE</v>
      </c>
      <c r="C26" s="36" t="s">
        <v>21</v>
      </c>
      <c r="D26" s="36" t="s">
        <v>74</v>
      </c>
      <c r="E26" s="36"/>
      <c r="F26" s="36" t="s">
        <v>75</v>
      </c>
      <c r="G26" s="37">
        <v>24309</v>
      </c>
      <c r="H26" s="36" t="s">
        <v>17</v>
      </c>
      <c r="I26" s="36" t="s">
        <v>138</v>
      </c>
      <c r="J26" s="36" t="s">
        <v>152</v>
      </c>
      <c r="K26" s="36" t="str">
        <f>HLOOKUP(J26,LOCATION!A$2:M$3,2,0)</f>
        <v>AUSTRALIA</v>
      </c>
      <c r="L26" s="36" t="str">
        <f>INDEX(LOCATION!$B$1:$M$1,MATCH(K26,LOCATION!$B$3:$M$3,0))</f>
        <v>English</v>
      </c>
      <c r="M26" s="36" t="str">
        <f t="shared" si="1"/>
        <v>tia.abshire@xyz.org</v>
      </c>
      <c r="N26" s="38">
        <v>77.8</v>
      </c>
      <c r="O26" s="36" t="s">
        <v>213</v>
      </c>
      <c r="P26" s="36" t="s">
        <v>216</v>
      </c>
      <c r="Q26" s="36" t="str">
        <f>INDEX(SPORT!$A$2:$A$33,MATCH(R26,SPORT!B$2:B$33,0))</f>
        <v>OUTDOOR</v>
      </c>
      <c r="R26" s="36" t="s">
        <v>181</v>
      </c>
      <c r="S26" s="39">
        <v>62037</v>
      </c>
    </row>
    <row r="27" spans="1:19" x14ac:dyDescent="0.3">
      <c r="A27" s="35">
        <v>26</v>
      </c>
      <c r="B27" s="36" t="str">
        <f t="shared" si="0"/>
        <v>ISABEL RUNOLFSDOTTIR</v>
      </c>
      <c r="C27" s="36" t="s">
        <v>6</v>
      </c>
      <c r="D27" s="36" t="s">
        <v>76</v>
      </c>
      <c r="E27" s="36"/>
      <c r="F27" s="36" t="s">
        <v>77</v>
      </c>
      <c r="G27" s="37">
        <v>28570</v>
      </c>
      <c r="H27" s="36" t="s">
        <v>69</v>
      </c>
      <c r="I27" s="36" t="s">
        <v>138</v>
      </c>
      <c r="J27" s="36" t="s">
        <v>152</v>
      </c>
      <c r="K27" s="36" t="str">
        <f>HLOOKUP(J27,LOCATION!A$2:M$3,2,0)</f>
        <v>AUSTRALIA</v>
      </c>
      <c r="L27" s="36" t="str">
        <f>INDEX(LOCATION!$B$1:$M$1,MATCH(K27,LOCATION!$B$3:$M$3,0))</f>
        <v>English</v>
      </c>
      <c r="M27" s="36" t="str">
        <f t="shared" si="1"/>
        <v>isabel.runolfsdottir@xyz.org</v>
      </c>
      <c r="N27" s="38">
        <v>85.9</v>
      </c>
      <c r="O27" s="36" t="s">
        <v>214</v>
      </c>
      <c r="P27" s="36" t="s">
        <v>219</v>
      </c>
      <c r="Q27" s="36" t="str">
        <f>INDEX(SPORT!$A$2:$A$33,MATCH(R27,SPORT!B$2:B$33,0))</f>
        <v>INDOOR</v>
      </c>
      <c r="R27" s="36" t="s">
        <v>174</v>
      </c>
      <c r="S27" s="39">
        <v>89737</v>
      </c>
    </row>
    <row r="28" spans="1:19" x14ac:dyDescent="0.3">
      <c r="A28" s="35">
        <v>27</v>
      </c>
      <c r="B28" s="36" t="str">
        <f t="shared" si="0"/>
        <v>BARNEY WESACK</v>
      </c>
      <c r="C28" s="36" t="s">
        <v>46</v>
      </c>
      <c r="D28" s="36" t="s">
        <v>78</v>
      </c>
      <c r="E28" s="36"/>
      <c r="F28" s="36" t="s">
        <v>79</v>
      </c>
      <c r="G28" s="37">
        <v>25767</v>
      </c>
      <c r="H28" s="36" t="s">
        <v>17</v>
      </c>
      <c r="I28" s="36" t="s">
        <v>142</v>
      </c>
      <c r="J28" s="36" t="s">
        <v>154</v>
      </c>
      <c r="K28" s="36" t="str">
        <f>HLOOKUP(J28,LOCATION!A$2:M$3,2,0)</f>
        <v>AUSTRIA</v>
      </c>
      <c r="L28" s="36" t="str">
        <f>INDEX(LOCATION!$B$1:$M$1,MATCH(K28,LOCATION!$B$3:$M$3,0))</f>
        <v>German</v>
      </c>
      <c r="M28" s="36" t="str">
        <f t="shared" si="1"/>
        <v>barney.wesack@xyz.org</v>
      </c>
      <c r="N28" s="38">
        <v>93.4</v>
      </c>
      <c r="O28" s="36" t="s">
        <v>213</v>
      </c>
      <c r="P28" s="36" t="s">
        <v>219</v>
      </c>
      <c r="Q28" s="36" t="str">
        <f>INDEX(SPORT!$A$2:$A$33,MATCH(R28,SPORT!B$2:B$33,0))</f>
        <v>INDOOR</v>
      </c>
      <c r="R28" s="36" t="s">
        <v>197</v>
      </c>
      <c r="S28" s="39">
        <v>41039</v>
      </c>
    </row>
    <row r="29" spans="1:19" x14ac:dyDescent="0.3">
      <c r="A29" s="35">
        <v>28</v>
      </c>
      <c r="B29" s="36" t="str">
        <f t="shared" si="0"/>
        <v>BARUCH KADE</v>
      </c>
      <c r="C29" s="36" t="s">
        <v>46</v>
      </c>
      <c r="D29" s="36" t="s">
        <v>80</v>
      </c>
      <c r="E29" s="36"/>
      <c r="F29" s="36" t="s">
        <v>81</v>
      </c>
      <c r="G29" s="37">
        <v>30020</v>
      </c>
      <c r="H29" s="36" t="s">
        <v>53</v>
      </c>
      <c r="I29" s="36" t="s">
        <v>142</v>
      </c>
      <c r="J29" s="36" t="s">
        <v>154</v>
      </c>
      <c r="K29" s="36" t="str">
        <f>HLOOKUP(J29,LOCATION!A$2:M$3,2,0)</f>
        <v>AUSTRIA</v>
      </c>
      <c r="L29" s="36" t="str">
        <f>INDEX(LOCATION!$B$1:$M$1,MATCH(K29,LOCATION!$B$3:$M$3,0))</f>
        <v>German</v>
      </c>
      <c r="M29" s="36" t="str">
        <f t="shared" si="1"/>
        <v>baruch.kade@xyz.org</v>
      </c>
      <c r="N29" s="38">
        <v>95.5</v>
      </c>
      <c r="O29" s="36" t="s">
        <v>218</v>
      </c>
      <c r="P29" s="36" t="s">
        <v>212</v>
      </c>
      <c r="Q29" s="36" t="str">
        <f>INDEX(SPORT!$A$2:$A$33,MATCH(R29,SPORT!B$2:B$33,0))</f>
        <v>OUTDOOR</v>
      </c>
      <c r="R29" s="36" t="s">
        <v>186</v>
      </c>
      <c r="S29" s="39">
        <v>28458</v>
      </c>
    </row>
    <row r="30" spans="1:19" x14ac:dyDescent="0.3">
      <c r="A30" s="35">
        <v>29</v>
      </c>
      <c r="B30" s="36" t="str">
        <f t="shared" si="0"/>
        <v>LIESBETH ROSEMANN</v>
      </c>
      <c r="C30" s="36" t="s">
        <v>50</v>
      </c>
      <c r="D30" s="36" t="s">
        <v>82</v>
      </c>
      <c r="E30" s="36"/>
      <c r="F30" s="36" t="s">
        <v>83</v>
      </c>
      <c r="G30" s="37">
        <v>34361</v>
      </c>
      <c r="H30" s="36" t="s">
        <v>12</v>
      </c>
      <c r="I30" s="36" t="s">
        <v>138</v>
      </c>
      <c r="J30" s="36" t="s">
        <v>154</v>
      </c>
      <c r="K30" s="36" t="str">
        <f>HLOOKUP(J30,LOCATION!A$2:M$3,2,0)</f>
        <v>AUSTRIA</v>
      </c>
      <c r="L30" s="36" t="str">
        <f>INDEX(LOCATION!$B$1:$M$1,MATCH(K30,LOCATION!$B$3:$M$3,0))</f>
        <v>German</v>
      </c>
      <c r="M30" s="36" t="str">
        <f t="shared" si="1"/>
        <v>liesbeth.rosemann@xyz.org</v>
      </c>
      <c r="N30" s="38">
        <v>52.2</v>
      </c>
      <c r="O30" s="36" t="s">
        <v>214</v>
      </c>
      <c r="P30" s="36" t="s">
        <v>217</v>
      </c>
      <c r="Q30" s="36" t="str">
        <f>INDEX(SPORT!$A$2:$A$33,MATCH(R30,SPORT!B$2:B$33,0))</f>
        <v>OUTDOOR</v>
      </c>
      <c r="R30" s="36" t="s">
        <v>181</v>
      </c>
      <c r="S30" s="39">
        <v>55007</v>
      </c>
    </row>
    <row r="31" spans="1:19" x14ac:dyDescent="0.3">
      <c r="A31" s="35">
        <v>30</v>
      </c>
      <c r="B31" s="36" t="str">
        <f t="shared" si="0"/>
        <v>VALENTINE MOREAU</v>
      </c>
      <c r="C31" s="36" t="s">
        <v>84</v>
      </c>
      <c r="D31" s="36" t="s">
        <v>85</v>
      </c>
      <c r="E31" s="36"/>
      <c r="F31" s="36" t="s">
        <v>86</v>
      </c>
      <c r="G31" s="37">
        <v>29137</v>
      </c>
      <c r="H31" s="36" t="s">
        <v>9</v>
      </c>
      <c r="I31" s="36" t="s">
        <v>138</v>
      </c>
      <c r="J31" s="36" t="s">
        <v>157</v>
      </c>
      <c r="K31" s="36" t="str">
        <f>HLOOKUP(J31,LOCATION!A$2:M$3,2,0)</f>
        <v>FRANCE</v>
      </c>
      <c r="L31" s="36" t="str">
        <f>INDEX(LOCATION!$B$1:$M$1,MATCH(K31,LOCATION!$B$3:$M$3,0))</f>
        <v>French</v>
      </c>
      <c r="M31" s="36" t="str">
        <f t="shared" si="1"/>
        <v>valentine.moreau@xyz.org</v>
      </c>
      <c r="N31" s="38">
        <v>74.599999999999994</v>
      </c>
      <c r="O31" s="36" t="s">
        <v>214</v>
      </c>
      <c r="P31" s="36" t="s">
        <v>219</v>
      </c>
      <c r="Q31" s="36" t="str">
        <f>INDEX(SPORT!$A$2:$A$33,MATCH(R31,SPORT!B$2:B$33,0))</f>
        <v>OUTDOOR</v>
      </c>
      <c r="R31" s="36" t="s">
        <v>198</v>
      </c>
      <c r="S31" s="39">
        <v>69041</v>
      </c>
    </row>
    <row r="32" spans="1:19" x14ac:dyDescent="0.3">
      <c r="A32" s="35">
        <v>31</v>
      </c>
      <c r="B32" s="36" t="str">
        <f t="shared" si="0"/>
        <v>PAULETTE DURAND</v>
      </c>
      <c r="C32" s="36" t="s">
        <v>84</v>
      </c>
      <c r="D32" s="36" t="s">
        <v>87</v>
      </c>
      <c r="E32" s="36"/>
      <c r="F32" s="36" t="s">
        <v>88</v>
      </c>
      <c r="G32" s="37">
        <v>32867</v>
      </c>
      <c r="H32" s="36" t="s">
        <v>64</v>
      </c>
      <c r="I32" s="36" t="s">
        <v>138</v>
      </c>
      <c r="J32" s="36" t="s">
        <v>157</v>
      </c>
      <c r="K32" s="36" t="str">
        <f>HLOOKUP(J32,LOCATION!A$2:M$3,2,0)</f>
        <v>FRANCE</v>
      </c>
      <c r="L32" s="36" t="str">
        <f>INDEX(LOCATION!$B$1:$M$1,MATCH(K32,LOCATION!$B$3:$M$3,0))</f>
        <v>French</v>
      </c>
      <c r="M32" s="36" t="str">
        <f t="shared" si="1"/>
        <v>paulette.durand@xyz.org</v>
      </c>
      <c r="N32" s="38">
        <v>81.7</v>
      </c>
      <c r="O32" s="36" t="s">
        <v>213</v>
      </c>
      <c r="P32" s="36" t="s">
        <v>212</v>
      </c>
      <c r="Q32" s="36" t="str">
        <f>INDEX(SPORT!$A$2:$A$33,MATCH(R32,SPORT!B$2:B$33,0))</f>
        <v>INDOOR</v>
      </c>
      <c r="R32" s="36" t="s">
        <v>197</v>
      </c>
      <c r="S32" s="39">
        <v>86262</v>
      </c>
    </row>
    <row r="33" spans="1:19" x14ac:dyDescent="0.3">
      <c r="A33" s="35">
        <v>32</v>
      </c>
      <c r="B33" s="36" t="str">
        <f t="shared" si="0"/>
        <v>LAURE-ALIX CHEVALIER</v>
      </c>
      <c r="C33" s="36" t="s">
        <v>84</v>
      </c>
      <c r="D33" s="36" t="s">
        <v>89</v>
      </c>
      <c r="E33" s="36"/>
      <c r="F33" s="36" t="s">
        <v>90</v>
      </c>
      <c r="G33" s="37">
        <v>25925</v>
      </c>
      <c r="H33" s="36" t="s">
        <v>64</v>
      </c>
      <c r="I33" s="36" t="s">
        <v>138</v>
      </c>
      <c r="J33" s="36" t="s">
        <v>157</v>
      </c>
      <c r="K33" s="36" t="str">
        <f>HLOOKUP(J33,LOCATION!A$2:M$3,2,0)</f>
        <v>FRANCE</v>
      </c>
      <c r="L33" s="36" t="str">
        <f>INDEX(LOCATION!$B$1:$M$1,MATCH(K33,LOCATION!$B$3:$M$3,0))</f>
        <v>French</v>
      </c>
      <c r="M33" s="36" t="str">
        <f t="shared" si="1"/>
        <v>laure-alix.chevalier@xyz.org</v>
      </c>
      <c r="N33" s="38">
        <v>78.099999999999994</v>
      </c>
      <c r="O33" s="36" t="s">
        <v>214</v>
      </c>
      <c r="P33" s="36" t="s">
        <v>217</v>
      </c>
      <c r="Q33" s="36" t="str">
        <f>INDEX(SPORT!$A$2:$A$33,MATCH(R33,SPORT!B$2:B$33,0))</f>
        <v>OUTDOOR</v>
      </c>
      <c r="R33" s="36" t="s">
        <v>195</v>
      </c>
      <c r="S33" s="39">
        <v>19234</v>
      </c>
    </row>
    <row r="34" spans="1:19" x14ac:dyDescent="0.3">
      <c r="A34" s="35">
        <v>33</v>
      </c>
      <c r="B34" s="36" t="str">
        <f t="shared" si="0"/>
        <v>CLAUDE TOUSSAINT</v>
      </c>
      <c r="C34" s="36" t="s">
        <v>91</v>
      </c>
      <c r="D34" s="36" t="s">
        <v>92</v>
      </c>
      <c r="E34" s="36"/>
      <c r="F34" s="36" t="s">
        <v>93</v>
      </c>
      <c r="G34" s="37">
        <v>29529</v>
      </c>
      <c r="H34" s="36" t="s">
        <v>40</v>
      </c>
      <c r="I34" s="36" t="s">
        <v>142</v>
      </c>
      <c r="J34" s="36" t="s">
        <v>157</v>
      </c>
      <c r="K34" s="36" t="str">
        <f>HLOOKUP(J34,LOCATION!A$2:M$3,2,0)</f>
        <v>FRANCE</v>
      </c>
      <c r="L34" s="36" t="str">
        <f>INDEX(LOCATION!$B$1:$M$1,MATCH(K34,LOCATION!$B$3:$M$3,0))</f>
        <v>French</v>
      </c>
      <c r="M34" s="36" t="str">
        <f t="shared" si="1"/>
        <v>claude.toussaint@xyz.org</v>
      </c>
      <c r="N34" s="38">
        <v>57.1</v>
      </c>
      <c r="O34" s="36" t="s">
        <v>209</v>
      </c>
      <c r="P34" s="36" t="s">
        <v>217</v>
      </c>
      <c r="Q34" s="36" t="str">
        <f>INDEX(SPORT!$A$2:$A$33,MATCH(R34,SPORT!B$2:B$33,0))</f>
        <v>INDOOR</v>
      </c>
      <c r="R34" s="36" t="s">
        <v>199</v>
      </c>
      <c r="S34" s="39">
        <v>95123</v>
      </c>
    </row>
    <row r="35" spans="1:19" x14ac:dyDescent="0.3">
      <c r="A35" s="35">
        <v>34</v>
      </c>
      <c r="B35" s="36" t="str">
        <f t="shared" si="0"/>
        <v>VICTOR LENOIR</v>
      </c>
      <c r="C35" s="36" t="s">
        <v>91</v>
      </c>
      <c r="D35" s="36" t="s">
        <v>94</v>
      </c>
      <c r="E35" s="36"/>
      <c r="F35" s="36" t="s">
        <v>95</v>
      </c>
      <c r="G35" s="37">
        <v>29875</v>
      </c>
      <c r="H35" s="36" t="s">
        <v>9</v>
      </c>
      <c r="I35" s="36" t="s">
        <v>142</v>
      </c>
      <c r="J35" s="36" t="s">
        <v>157</v>
      </c>
      <c r="K35" s="36" t="str">
        <f>HLOOKUP(J35,LOCATION!A$2:M$3,2,0)</f>
        <v>FRANCE</v>
      </c>
      <c r="L35" s="36" t="str">
        <f>INDEX(LOCATION!$B$1:$M$1,MATCH(K35,LOCATION!$B$3:$M$3,0))</f>
        <v>French</v>
      </c>
      <c r="M35" s="36" t="str">
        <f t="shared" si="1"/>
        <v>victor.lenoir@xyz.org</v>
      </c>
      <c r="N35" s="38">
        <v>56</v>
      </c>
      <c r="O35" s="36" t="s">
        <v>214</v>
      </c>
      <c r="P35" s="36" t="s">
        <v>219</v>
      </c>
      <c r="Q35" s="36" t="str">
        <f>INDEX(SPORT!$A$2:$A$33,MATCH(R35,SPORT!B$2:B$33,0))</f>
        <v>OUTDOOR</v>
      </c>
      <c r="R35" s="36" t="s">
        <v>193</v>
      </c>
      <c r="S35" s="39">
        <v>62761</v>
      </c>
    </row>
    <row r="36" spans="1:19" x14ac:dyDescent="0.3">
      <c r="A36" s="35">
        <v>35</v>
      </c>
      <c r="B36" s="36" t="str">
        <f t="shared" si="0"/>
        <v>ARTHUR LENOIR</v>
      </c>
      <c r="C36" s="36" t="s">
        <v>91</v>
      </c>
      <c r="D36" s="36" t="s">
        <v>96</v>
      </c>
      <c r="E36" s="36"/>
      <c r="F36" s="36" t="s">
        <v>95</v>
      </c>
      <c r="G36" s="37">
        <v>20300</v>
      </c>
      <c r="H36" s="36" t="s">
        <v>30</v>
      </c>
      <c r="I36" s="36" t="s">
        <v>142</v>
      </c>
      <c r="J36" s="36" t="s">
        <v>157</v>
      </c>
      <c r="K36" s="36" t="str">
        <f>HLOOKUP(J36,LOCATION!A$2:M$3,2,0)</f>
        <v>FRANCE</v>
      </c>
      <c r="L36" s="36" t="str">
        <f>INDEX(LOCATION!$B$1:$M$1,MATCH(K36,LOCATION!$B$3:$M$3,0))</f>
        <v>French</v>
      </c>
      <c r="M36" s="36" t="str">
        <f t="shared" si="1"/>
        <v>arthur.lenoir@xyz.org</v>
      </c>
      <c r="N36" s="38">
        <v>88.6</v>
      </c>
      <c r="O36" s="36" t="s">
        <v>213</v>
      </c>
      <c r="P36" s="36" t="s">
        <v>217</v>
      </c>
      <c r="Q36" s="36" t="str">
        <f>INDEX(SPORT!$A$2:$A$33,MATCH(R36,SPORT!B$2:B$33,0))</f>
        <v>OUTDOOR</v>
      </c>
      <c r="R36" s="36" t="s">
        <v>200</v>
      </c>
      <c r="S36" s="39">
        <v>108431</v>
      </c>
    </row>
    <row r="37" spans="1:19" x14ac:dyDescent="0.3">
      <c r="A37" s="35">
        <v>36</v>
      </c>
      <c r="B37" s="36" t="str">
        <f t="shared" si="0"/>
        <v>BENJAMIN LEBRUN-BRUN</v>
      </c>
      <c r="C37" s="36" t="s">
        <v>91</v>
      </c>
      <c r="D37" s="36" t="s">
        <v>97</v>
      </c>
      <c r="E37" s="36"/>
      <c r="F37" s="36" t="s">
        <v>98</v>
      </c>
      <c r="G37" s="37">
        <v>27428</v>
      </c>
      <c r="H37" s="36" t="s">
        <v>12</v>
      </c>
      <c r="I37" s="36" t="s">
        <v>142</v>
      </c>
      <c r="J37" s="36" t="s">
        <v>157</v>
      </c>
      <c r="K37" s="36" t="str">
        <f>HLOOKUP(J37,LOCATION!A$2:M$3,2,0)</f>
        <v>FRANCE</v>
      </c>
      <c r="L37" s="36" t="str">
        <f>INDEX(LOCATION!$B$1:$M$1,MATCH(K37,LOCATION!$B$3:$M$3,0))</f>
        <v>French</v>
      </c>
      <c r="M37" s="36" t="str">
        <f t="shared" si="1"/>
        <v>benjamin.lebrun-brun@xyz.org</v>
      </c>
      <c r="N37" s="38">
        <v>78.2</v>
      </c>
      <c r="O37" s="36" t="s">
        <v>211</v>
      </c>
      <c r="P37" s="36" t="s">
        <v>212</v>
      </c>
      <c r="Q37" s="36" t="str">
        <f>INDEX(SPORT!$A$2:$A$33,MATCH(R37,SPORT!B$2:B$33,0))</f>
        <v>OUTDOOR</v>
      </c>
      <c r="R37" s="36" t="s">
        <v>193</v>
      </c>
      <c r="S37" s="39">
        <v>66268</v>
      </c>
    </row>
    <row r="38" spans="1:19" x14ac:dyDescent="0.3">
      <c r="A38" s="35">
        <v>37</v>
      </c>
      <c r="B38" s="36" t="str">
        <f t="shared" si="0"/>
        <v>ANTOINE MAILLARD</v>
      </c>
      <c r="C38" s="36" t="s">
        <v>91</v>
      </c>
      <c r="D38" s="36" t="s">
        <v>99</v>
      </c>
      <c r="E38" s="36"/>
      <c r="F38" s="36" t="s">
        <v>100</v>
      </c>
      <c r="G38" s="37">
        <v>31585</v>
      </c>
      <c r="H38" s="36" t="s">
        <v>17</v>
      </c>
      <c r="I38" s="36" t="s">
        <v>142</v>
      </c>
      <c r="J38" s="36" t="s">
        <v>157</v>
      </c>
      <c r="K38" s="36" t="str">
        <f>HLOOKUP(J38,LOCATION!A$2:M$3,2,0)</f>
        <v>FRANCE</v>
      </c>
      <c r="L38" s="36" t="str">
        <f>INDEX(LOCATION!$B$1:$M$1,MATCH(K38,LOCATION!$B$3:$M$3,0))</f>
        <v>French</v>
      </c>
      <c r="M38" s="36" t="str">
        <f t="shared" si="1"/>
        <v>antoine.maillard@xyz.org</v>
      </c>
      <c r="N38" s="38">
        <v>95.8</v>
      </c>
      <c r="O38" s="36" t="s">
        <v>214</v>
      </c>
      <c r="P38" s="36" t="s">
        <v>215</v>
      </c>
      <c r="Q38" s="36" t="str">
        <f>INDEX(SPORT!$A$2:$A$33,MATCH(R38,SPORT!B$2:B$33,0))</f>
        <v>OUTDOOR</v>
      </c>
      <c r="R38" s="36" t="s">
        <v>201</v>
      </c>
      <c r="S38" s="39">
        <v>33970</v>
      </c>
    </row>
    <row r="39" spans="1:19" x14ac:dyDescent="0.3">
      <c r="A39" s="35">
        <v>38</v>
      </c>
      <c r="B39" s="36" t="str">
        <f t="shared" si="0"/>
        <v>BERNARD HOARAU-GUYON</v>
      </c>
      <c r="C39" s="36" t="s">
        <v>91</v>
      </c>
      <c r="D39" s="36" t="s">
        <v>101</v>
      </c>
      <c r="E39" s="36"/>
      <c r="F39" s="36" t="s">
        <v>102</v>
      </c>
      <c r="G39" s="37">
        <v>30327</v>
      </c>
      <c r="H39" s="36" t="s">
        <v>64</v>
      </c>
      <c r="I39" s="36" t="s">
        <v>142</v>
      </c>
      <c r="J39" s="36" t="s">
        <v>157</v>
      </c>
      <c r="K39" s="36" t="str">
        <f>HLOOKUP(J39,LOCATION!A$2:M$3,2,0)</f>
        <v>FRANCE</v>
      </c>
      <c r="L39" s="36" t="str">
        <f>INDEX(LOCATION!$B$1:$M$1,MATCH(K39,LOCATION!$B$3:$M$3,0))</f>
        <v>French</v>
      </c>
      <c r="M39" s="36" t="str">
        <f t="shared" si="1"/>
        <v>bernard.hoarau-guyon@xyz.org</v>
      </c>
      <c r="N39" s="38">
        <v>59.7</v>
      </c>
      <c r="O39" s="36" t="s">
        <v>218</v>
      </c>
      <c r="P39" s="36" t="s">
        <v>212</v>
      </c>
      <c r="Q39" s="36" t="str">
        <f>INDEX(SPORT!$A$2:$A$33,MATCH(R39,SPORT!B$2:B$33,0))</f>
        <v>INDOOR</v>
      </c>
      <c r="R39" s="36" t="s">
        <v>174</v>
      </c>
      <c r="S39" s="39">
        <v>71352</v>
      </c>
    </row>
    <row r="40" spans="1:19" x14ac:dyDescent="0.3">
      <c r="A40" s="35">
        <v>39</v>
      </c>
      <c r="B40" s="36" t="str">
        <f t="shared" si="0"/>
        <v>HIDALGO TERCERO</v>
      </c>
      <c r="C40" s="36" t="s">
        <v>13</v>
      </c>
      <c r="D40" s="36" t="s">
        <v>103</v>
      </c>
      <c r="E40" s="36" t="s">
        <v>104</v>
      </c>
      <c r="F40" s="36" t="s">
        <v>105</v>
      </c>
      <c r="G40" s="37">
        <v>31016</v>
      </c>
      <c r="H40" s="36" t="s">
        <v>27</v>
      </c>
      <c r="I40" s="36" t="s">
        <v>142</v>
      </c>
      <c r="J40" s="36" t="s">
        <v>160</v>
      </c>
      <c r="K40" s="36" t="str">
        <f>HLOOKUP(J40,LOCATION!A$2:M$3,2,0)</f>
        <v>ARGENTINA</v>
      </c>
      <c r="L40" s="36" t="str">
        <f>INDEX(LOCATION!$B$1:$M$1,MATCH(K40,LOCATION!$B$3:$M$3,0))</f>
        <v>Spanish</v>
      </c>
      <c r="M40" s="36" t="str">
        <f t="shared" si="1"/>
        <v>hidalgo.tercero@xyz.org</v>
      </c>
      <c r="N40" s="38">
        <v>77.7</v>
      </c>
      <c r="O40" s="36" t="s">
        <v>218</v>
      </c>
      <c r="P40" s="36" t="s">
        <v>215</v>
      </c>
      <c r="Q40" s="36" t="str">
        <f>INDEX(SPORT!$A$2:$A$33,MATCH(R40,SPORT!B$2:B$33,0))</f>
        <v>OUTDOOR</v>
      </c>
      <c r="R40" s="36" t="s">
        <v>196</v>
      </c>
      <c r="S40" s="39">
        <v>116376</v>
      </c>
    </row>
    <row r="41" spans="1:19" x14ac:dyDescent="0.3">
      <c r="A41" s="35">
        <v>40</v>
      </c>
      <c r="B41" s="36" t="str">
        <f t="shared" si="0"/>
        <v>HADALGO POLANCO</v>
      </c>
      <c r="C41" s="36" t="s">
        <v>13</v>
      </c>
      <c r="D41" s="36" t="s">
        <v>106</v>
      </c>
      <c r="E41" s="36"/>
      <c r="F41" s="36" t="s">
        <v>107</v>
      </c>
      <c r="G41" s="37">
        <v>32314</v>
      </c>
      <c r="H41" s="36" t="s">
        <v>108</v>
      </c>
      <c r="I41" s="36" t="s">
        <v>142</v>
      </c>
      <c r="J41" s="36" t="s">
        <v>160</v>
      </c>
      <c r="K41" s="36" t="str">
        <f>HLOOKUP(J41,LOCATION!A$2:M$3,2,0)</f>
        <v>ARGENTINA</v>
      </c>
      <c r="L41" s="36" t="str">
        <f>INDEX(LOCATION!$B$1:$M$1,MATCH(K41,LOCATION!$B$3:$M$3,0))</f>
        <v>Spanish</v>
      </c>
      <c r="M41" s="36" t="str">
        <f t="shared" si="1"/>
        <v>hadalgo.polanco@xyz.org</v>
      </c>
      <c r="N41" s="38">
        <v>98</v>
      </c>
      <c r="O41" s="36" t="s">
        <v>214</v>
      </c>
      <c r="P41" s="36" t="s">
        <v>210</v>
      </c>
      <c r="Q41" s="36" t="str">
        <f>INDEX(SPORT!$A$2:$A$33,MATCH(R41,SPORT!B$2:B$33,0))</f>
        <v>OUTDOOR</v>
      </c>
      <c r="R41" s="36" t="s">
        <v>195</v>
      </c>
      <c r="S41" s="39">
        <v>114144</v>
      </c>
    </row>
    <row r="42" spans="1:19" x14ac:dyDescent="0.3">
      <c r="A42" s="35">
        <v>41</v>
      </c>
      <c r="B42" s="36" t="str">
        <f t="shared" si="0"/>
        <v>LAURA OLIVIERA</v>
      </c>
      <c r="C42" s="36" t="s">
        <v>109</v>
      </c>
      <c r="D42" s="36" t="s">
        <v>110</v>
      </c>
      <c r="E42" s="36"/>
      <c r="F42" s="36" t="s">
        <v>111</v>
      </c>
      <c r="G42" s="37">
        <v>27076</v>
      </c>
      <c r="H42" s="36" t="s">
        <v>12</v>
      </c>
      <c r="I42" s="36" t="s">
        <v>138</v>
      </c>
      <c r="J42" s="36" t="s">
        <v>160</v>
      </c>
      <c r="K42" s="36" t="str">
        <f>HLOOKUP(J42,LOCATION!A$2:M$3,2,0)</f>
        <v>ARGENTINA</v>
      </c>
      <c r="L42" s="36" t="str">
        <f>INDEX(LOCATION!$B$1:$M$1,MATCH(K42,LOCATION!$B$3:$M$3,0))</f>
        <v>Spanish</v>
      </c>
      <c r="M42" s="36" t="str">
        <f t="shared" si="1"/>
        <v>laura.oliviera@xyz.org</v>
      </c>
      <c r="N42" s="38">
        <v>51.9</v>
      </c>
      <c r="O42" s="36" t="s">
        <v>213</v>
      </c>
      <c r="P42" s="36" t="s">
        <v>212</v>
      </c>
      <c r="Q42" s="36" t="str">
        <f>INDEX(SPORT!$A$2:$A$33,MATCH(R42,SPORT!B$2:B$33,0))</f>
        <v>OUTDOOR</v>
      </c>
      <c r="R42" s="36" t="s">
        <v>202</v>
      </c>
      <c r="S42" s="39">
        <v>79872</v>
      </c>
    </row>
    <row r="43" spans="1:19" x14ac:dyDescent="0.3">
      <c r="A43" s="35">
        <v>42</v>
      </c>
      <c r="B43" s="36" t="str">
        <f t="shared" si="0"/>
        <v>AINHOA GARZA</v>
      </c>
      <c r="C43" s="36" t="s">
        <v>109</v>
      </c>
      <c r="D43" s="36" t="s">
        <v>112</v>
      </c>
      <c r="E43" s="36"/>
      <c r="F43" s="36" t="s">
        <v>113</v>
      </c>
      <c r="G43" s="37">
        <v>32941</v>
      </c>
      <c r="H43" s="36" t="s">
        <v>53</v>
      </c>
      <c r="I43" s="36" t="s">
        <v>138</v>
      </c>
      <c r="J43" s="36" t="s">
        <v>162</v>
      </c>
      <c r="K43" s="36" t="str">
        <f>HLOOKUP(J43,LOCATION!A$2:M$3,2,0)</f>
        <v>SPAIN</v>
      </c>
      <c r="L43" s="36" t="str">
        <f>INDEX(LOCATION!$B$1:$M$1,MATCH(K43,LOCATION!$B$3:$M$3,0))</f>
        <v>Spanish</v>
      </c>
      <c r="M43" s="36" t="str">
        <f t="shared" si="1"/>
        <v>ainhoa.garza@xyz.org</v>
      </c>
      <c r="N43" s="38">
        <v>55.6</v>
      </c>
      <c r="O43" s="36" t="s">
        <v>211</v>
      </c>
      <c r="P43" s="36" t="s">
        <v>217</v>
      </c>
      <c r="Q43" s="36" t="str">
        <f>INDEX(SPORT!$A$2:$A$33,MATCH(R43,SPORT!B$2:B$33,0))</f>
        <v>INDOOR</v>
      </c>
      <c r="R43" s="36" t="s">
        <v>203</v>
      </c>
      <c r="S43" s="39">
        <v>101969</v>
      </c>
    </row>
    <row r="44" spans="1:19" x14ac:dyDescent="0.3">
      <c r="A44" s="35">
        <v>43</v>
      </c>
      <c r="B44" s="36" t="str">
        <f t="shared" si="0"/>
        <v>ISABEL BANDA</v>
      </c>
      <c r="C44" s="36" t="s">
        <v>109</v>
      </c>
      <c r="D44" s="36" t="s">
        <v>76</v>
      </c>
      <c r="E44" s="36"/>
      <c r="F44" s="36" t="s">
        <v>114</v>
      </c>
      <c r="G44" s="37">
        <v>21927</v>
      </c>
      <c r="H44" s="36" t="s">
        <v>64</v>
      </c>
      <c r="I44" s="36" t="s">
        <v>138</v>
      </c>
      <c r="J44" s="36" t="s">
        <v>162</v>
      </c>
      <c r="K44" s="36" t="str">
        <f>HLOOKUP(J44,LOCATION!A$2:M$3,2,0)</f>
        <v>SPAIN</v>
      </c>
      <c r="L44" s="36" t="str">
        <f>INDEX(LOCATION!$B$1:$M$1,MATCH(K44,LOCATION!$B$3:$M$3,0))</f>
        <v>Spanish</v>
      </c>
      <c r="M44" s="36" t="str">
        <f t="shared" si="1"/>
        <v>isabel.banda@xyz.org</v>
      </c>
      <c r="N44" s="38">
        <v>102.3</v>
      </c>
      <c r="O44" s="36" t="s">
        <v>213</v>
      </c>
      <c r="P44" s="36" t="s">
        <v>217</v>
      </c>
      <c r="Q44" s="36" t="str">
        <f>INDEX(SPORT!$A$2:$A$33,MATCH(R44,SPORT!B$2:B$33,0))</f>
        <v>OUTDOOR</v>
      </c>
      <c r="R44" s="36" t="s">
        <v>196</v>
      </c>
      <c r="S44" s="39">
        <v>50659</v>
      </c>
    </row>
    <row r="45" spans="1:19" x14ac:dyDescent="0.3">
      <c r="A45" s="35">
        <v>44</v>
      </c>
      <c r="B45" s="36" t="str">
        <f t="shared" si="0"/>
        <v>CAROLOTA MATEOS</v>
      </c>
      <c r="C45" s="36" t="s">
        <v>109</v>
      </c>
      <c r="D45" s="36" t="s">
        <v>115</v>
      </c>
      <c r="E45" s="36"/>
      <c r="F45" s="36" t="s">
        <v>116</v>
      </c>
      <c r="G45" s="37">
        <v>23952</v>
      </c>
      <c r="H45" s="36" t="s">
        <v>30</v>
      </c>
      <c r="I45" s="36" t="s">
        <v>138</v>
      </c>
      <c r="J45" s="36" t="s">
        <v>162</v>
      </c>
      <c r="K45" s="36" t="str">
        <f>HLOOKUP(J45,LOCATION!A$2:M$3,2,0)</f>
        <v>SPAIN</v>
      </c>
      <c r="L45" s="36" t="str">
        <f>INDEX(LOCATION!$B$1:$M$1,MATCH(K45,LOCATION!$B$3:$M$3,0))</f>
        <v>Spanish</v>
      </c>
      <c r="M45" s="36" t="str">
        <f t="shared" si="1"/>
        <v>carolota.mateos@xyz.org</v>
      </c>
      <c r="N45" s="38">
        <v>58.8</v>
      </c>
      <c r="O45" s="36" t="s">
        <v>218</v>
      </c>
      <c r="P45" s="36" t="s">
        <v>212</v>
      </c>
      <c r="Q45" s="36" t="str">
        <f>INDEX(SPORT!$A$2:$A$33,MATCH(R45,SPORT!B$2:B$33,0))</f>
        <v>OUTDOOR</v>
      </c>
      <c r="R45" s="36" t="s">
        <v>202</v>
      </c>
      <c r="S45" s="39">
        <v>58215</v>
      </c>
    </row>
    <row r="46" spans="1:19" x14ac:dyDescent="0.3">
      <c r="A46" s="35">
        <v>45</v>
      </c>
      <c r="B46" s="36" t="str">
        <f t="shared" si="0"/>
        <v>ELIZE PRINS</v>
      </c>
      <c r="C46" s="36" t="s">
        <v>117</v>
      </c>
      <c r="D46" s="36" t="s">
        <v>118</v>
      </c>
      <c r="E46" s="36"/>
      <c r="F46" s="36" t="s">
        <v>119</v>
      </c>
      <c r="G46" s="37">
        <v>22044</v>
      </c>
      <c r="H46" s="36" t="s">
        <v>20</v>
      </c>
      <c r="I46" s="36" t="s">
        <v>138</v>
      </c>
      <c r="J46" s="36" t="s">
        <v>165</v>
      </c>
      <c r="K46" s="36" t="str">
        <f>HLOOKUP(J46,LOCATION!A$2:M$3,2,0)</f>
        <v>NETHERLANDS</v>
      </c>
      <c r="L46" s="36" t="str">
        <f>INDEX(LOCATION!$B$1:$M$1,MATCH(K46,LOCATION!$B$3:$M$3,0))</f>
        <v>Dutch</v>
      </c>
      <c r="M46" s="36" t="str">
        <f t="shared" si="1"/>
        <v>elize.prins@xyz.org</v>
      </c>
      <c r="N46" s="38">
        <v>63.8</v>
      </c>
      <c r="O46" s="36" t="s">
        <v>214</v>
      </c>
      <c r="P46" s="36" t="s">
        <v>217</v>
      </c>
      <c r="Q46" s="36" t="str">
        <f>INDEX(SPORT!$A$2:$A$33,MATCH(R46,SPORT!B$2:B$33,0))</f>
        <v>INDOOR</v>
      </c>
      <c r="R46" s="36" t="s">
        <v>204</v>
      </c>
      <c r="S46" s="39">
        <v>39935</v>
      </c>
    </row>
    <row r="47" spans="1:19" x14ac:dyDescent="0.3">
      <c r="A47" s="35">
        <v>46</v>
      </c>
      <c r="B47" s="36" t="str">
        <f t="shared" si="0"/>
        <v>RYAN PHAM</v>
      </c>
      <c r="C47" s="36" t="s">
        <v>120</v>
      </c>
      <c r="D47" s="36" t="s">
        <v>121</v>
      </c>
      <c r="E47" s="36"/>
      <c r="F47" s="36" t="s">
        <v>122</v>
      </c>
      <c r="G47" s="37">
        <v>26940</v>
      </c>
      <c r="H47" s="36" t="s">
        <v>9</v>
      </c>
      <c r="I47" s="36" t="s">
        <v>142</v>
      </c>
      <c r="J47" s="36" t="s">
        <v>165</v>
      </c>
      <c r="K47" s="36" t="str">
        <f>HLOOKUP(J47,LOCATION!A$2:M$3,2,0)</f>
        <v>NETHERLANDS</v>
      </c>
      <c r="L47" s="36" t="str">
        <f>INDEX(LOCATION!$B$1:$M$1,MATCH(K47,LOCATION!$B$3:$M$3,0))</f>
        <v>Dutch</v>
      </c>
      <c r="M47" s="36" t="str">
        <f t="shared" si="1"/>
        <v>ryan.pham@xyz.org</v>
      </c>
      <c r="N47" s="38">
        <v>98.6</v>
      </c>
      <c r="O47" s="36" t="s">
        <v>213</v>
      </c>
      <c r="P47" s="36" t="s">
        <v>219</v>
      </c>
      <c r="Q47" s="36" t="str">
        <f>INDEX(SPORT!$A$2:$A$33,MATCH(R47,SPORT!B$2:B$33,0))</f>
        <v>OUTDOOR</v>
      </c>
      <c r="R47" s="36" t="s">
        <v>195</v>
      </c>
      <c r="S47" s="39">
        <v>44865</v>
      </c>
    </row>
    <row r="48" spans="1:19" x14ac:dyDescent="0.3">
      <c r="A48" s="35">
        <v>47</v>
      </c>
      <c r="B48" s="36" t="str">
        <f t="shared" si="0"/>
        <v>ELISE ROTTEVEEL</v>
      </c>
      <c r="C48" s="36" t="s">
        <v>123</v>
      </c>
      <c r="D48" s="36" t="s">
        <v>124</v>
      </c>
      <c r="E48" s="36"/>
      <c r="F48" s="36" t="s">
        <v>125</v>
      </c>
      <c r="G48" s="37">
        <v>24936</v>
      </c>
      <c r="H48" s="36" t="s">
        <v>69</v>
      </c>
      <c r="I48" s="36" t="s">
        <v>138</v>
      </c>
      <c r="J48" s="36" t="s">
        <v>165</v>
      </c>
      <c r="K48" s="36" t="str">
        <f>HLOOKUP(J48,LOCATION!A$2:M$3,2,0)</f>
        <v>NETHERLANDS</v>
      </c>
      <c r="L48" s="36" t="str">
        <f>INDEX(LOCATION!$B$1:$M$1,MATCH(K48,LOCATION!$B$3:$M$3,0))</f>
        <v>Dutch</v>
      </c>
      <c r="M48" s="36" t="str">
        <f t="shared" si="1"/>
        <v>elise.rotteveel@xyz.org</v>
      </c>
      <c r="N48" s="38">
        <v>61.8</v>
      </c>
      <c r="O48" s="36" t="s">
        <v>218</v>
      </c>
      <c r="P48" s="36" t="s">
        <v>212</v>
      </c>
      <c r="Q48" s="36" t="str">
        <f>INDEX(SPORT!$A$2:$A$33,MATCH(R48,SPORT!B$2:B$33,0))</f>
        <v>OUTDOOR</v>
      </c>
      <c r="R48" s="36" t="s">
        <v>195</v>
      </c>
      <c r="S48" s="39">
        <v>90478</v>
      </c>
    </row>
    <row r="49" spans="1:19" x14ac:dyDescent="0.3">
      <c r="A49" s="35">
        <v>48</v>
      </c>
      <c r="B49" s="36" t="str">
        <f t="shared" si="0"/>
        <v>MIRJAM SODERBERG</v>
      </c>
      <c r="C49" s="36" t="s">
        <v>126</v>
      </c>
      <c r="D49" s="36" t="s">
        <v>127</v>
      </c>
      <c r="E49" s="36"/>
      <c r="F49" s="36" t="s">
        <v>128</v>
      </c>
      <c r="G49" s="37">
        <v>35567</v>
      </c>
      <c r="H49" s="36" t="s">
        <v>20</v>
      </c>
      <c r="I49" s="36" t="s">
        <v>138</v>
      </c>
      <c r="J49" s="36" t="s">
        <v>168</v>
      </c>
      <c r="K49" s="36" t="str">
        <f>HLOOKUP(J49,LOCATION!A$2:M$3,2,0)</f>
        <v>SWEDEN</v>
      </c>
      <c r="L49" s="36" t="str">
        <f>INDEX(LOCATION!$B$1:$M$1,MATCH(K49,LOCATION!$B$3:$M$3,0))</f>
        <v>Swedish</v>
      </c>
      <c r="M49" s="36" t="str">
        <f t="shared" si="1"/>
        <v>mirjam.soderberg@xyz.org</v>
      </c>
      <c r="N49" s="38">
        <v>50</v>
      </c>
      <c r="O49" s="36" t="s">
        <v>213</v>
      </c>
      <c r="P49" s="36" t="s">
        <v>217</v>
      </c>
      <c r="Q49" s="36" t="str">
        <f>INDEX(SPORT!$A$2:$A$33,MATCH(R49,SPORT!B$2:B$33,0))</f>
        <v>OUTDOOR</v>
      </c>
      <c r="R49" s="36" t="s">
        <v>177</v>
      </c>
      <c r="S49" s="39">
        <v>38965</v>
      </c>
    </row>
    <row r="50" spans="1:19" x14ac:dyDescent="0.3">
      <c r="A50" s="35">
        <v>49</v>
      </c>
      <c r="B50" s="36" t="str">
        <f t="shared" si="0"/>
        <v>BERNDT PALSSON</v>
      </c>
      <c r="C50" s="36" t="s">
        <v>129</v>
      </c>
      <c r="D50" s="36" t="s">
        <v>130</v>
      </c>
      <c r="E50" s="36"/>
      <c r="F50" s="36" t="s">
        <v>131</v>
      </c>
      <c r="G50" s="37">
        <v>31832</v>
      </c>
      <c r="H50" s="36" t="s">
        <v>53</v>
      </c>
      <c r="I50" s="36" t="s">
        <v>142</v>
      </c>
      <c r="J50" s="36" t="s">
        <v>168</v>
      </c>
      <c r="K50" s="36" t="str">
        <f>HLOOKUP(J50,LOCATION!A$2:M$3,2,0)</f>
        <v>SWEDEN</v>
      </c>
      <c r="L50" s="36" t="str">
        <f>INDEX(LOCATION!$B$1:$M$1,MATCH(K50,LOCATION!$B$3:$M$3,0))</f>
        <v>Swedish</v>
      </c>
      <c r="M50" s="36" t="str">
        <f t="shared" si="1"/>
        <v>berndt.palsson@xyz.org</v>
      </c>
      <c r="N50" s="38">
        <v>45.9</v>
      </c>
      <c r="O50" s="36" t="s">
        <v>214</v>
      </c>
      <c r="P50" s="36" t="s">
        <v>210</v>
      </c>
      <c r="Q50" s="36" t="str">
        <f>INDEX(SPORT!$A$2:$A$33,MATCH(R50,SPORT!B$2:B$33,0))</f>
        <v>OUTDOOR</v>
      </c>
      <c r="R50" s="36" t="s">
        <v>205</v>
      </c>
      <c r="S50" s="39">
        <v>35387</v>
      </c>
    </row>
    <row r="51" spans="1:19" x14ac:dyDescent="0.3">
      <c r="A51" s="35">
        <v>50</v>
      </c>
      <c r="B51" s="36" t="str">
        <f t="shared" si="0"/>
        <v>ADRIANO SOBRINHO</v>
      </c>
      <c r="C51" s="36" t="s">
        <v>13</v>
      </c>
      <c r="D51" s="36" t="s">
        <v>132</v>
      </c>
      <c r="E51" s="36" t="s">
        <v>133</v>
      </c>
      <c r="F51" s="36" t="s">
        <v>134</v>
      </c>
      <c r="G51" s="37">
        <v>34178</v>
      </c>
      <c r="H51" s="36" t="s">
        <v>30</v>
      </c>
      <c r="I51" s="36" t="s">
        <v>142</v>
      </c>
      <c r="J51" s="36" t="s">
        <v>169</v>
      </c>
      <c r="K51" s="36" t="str">
        <f>HLOOKUP(J51,LOCATION!A$2:M$3,2,0)</f>
        <v>BRAZIL</v>
      </c>
      <c r="L51" s="36" t="str">
        <f>INDEX(LOCATION!$B$1:$M$1,MATCH(K51,LOCATION!$B$3:$M$3,0))</f>
        <v>Portuguese</v>
      </c>
      <c r="M51" s="36" t="str">
        <f t="shared" si="1"/>
        <v>adriano.sobrinho@xyz.org</v>
      </c>
      <c r="N51" s="38">
        <v>92.5</v>
      </c>
      <c r="O51" s="36" t="s">
        <v>209</v>
      </c>
      <c r="P51" s="36" t="s">
        <v>216</v>
      </c>
      <c r="Q51" s="36" t="str">
        <f>INDEX(SPORT!$A$2:$A$33,MATCH(R51,SPORT!B$2:B$33,0))</f>
        <v>INDOOR</v>
      </c>
      <c r="R51" s="36" t="s">
        <v>206</v>
      </c>
      <c r="S51" s="39">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topLeftCell="A6" workbookViewId="0">
      <selection activeCell="E8" sqref="E8"/>
    </sheetView>
  </sheetViews>
  <sheetFormatPr defaultRowHeight="14.4" x14ac:dyDescent="0.3"/>
  <cols>
    <col min="1" max="1" width="15.5546875" bestFit="1" customWidth="1"/>
    <col min="2" max="2" width="24" bestFit="1" customWidth="1"/>
  </cols>
  <sheetData>
    <row r="1" spans="1:2" x14ac:dyDescent="0.3">
      <c r="A1" s="25" t="s">
        <v>171</v>
      </c>
      <c r="B1" s="25" t="s">
        <v>172</v>
      </c>
    </row>
    <row r="2" spans="1:2" x14ac:dyDescent="0.3">
      <c r="A2" s="26" t="s">
        <v>173</v>
      </c>
      <c r="B2" s="26" t="s">
        <v>174</v>
      </c>
    </row>
    <row r="3" spans="1:2" x14ac:dyDescent="0.3">
      <c r="A3" s="27" t="s">
        <v>173</v>
      </c>
      <c r="B3" s="27" t="s">
        <v>175</v>
      </c>
    </row>
    <row r="4" spans="1:2" x14ac:dyDescent="0.3">
      <c r="A4" s="27" t="s">
        <v>176</v>
      </c>
      <c r="B4" s="27" t="s">
        <v>177</v>
      </c>
    </row>
    <row r="5" spans="1:2" x14ac:dyDescent="0.3">
      <c r="A5" s="27" t="s">
        <v>176</v>
      </c>
      <c r="B5" s="27" t="s">
        <v>178</v>
      </c>
    </row>
    <row r="6" spans="1:2" x14ac:dyDescent="0.3">
      <c r="A6" s="27" t="s">
        <v>173</v>
      </c>
      <c r="B6" s="27" t="s">
        <v>179</v>
      </c>
    </row>
    <row r="7" spans="1:2" x14ac:dyDescent="0.3">
      <c r="A7" s="27" t="s">
        <v>173</v>
      </c>
      <c r="B7" s="27" t="s">
        <v>180</v>
      </c>
    </row>
    <row r="8" spans="1:2" x14ac:dyDescent="0.3">
      <c r="A8" s="27" t="s">
        <v>176</v>
      </c>
      <c r="B8" s="27" t="s">
        <v>181</v>
      </c>
    </row>
    <row r="9" spans="1:2" x14ac:dyDescent="0.3">
      <c r="A9" s="27" t="s">
        <v>173</v>
      </c>
      <c r="B9" s="27" t="s">
        <v>182</v>
      </c>
    </row>
    <row r="10" spans="1:2" x14ac:dyDescent="0.3">
      <c r="A10" s="27" t="s">
        <v>173</v>
      </c>
      <c r="B10" s="27" t="s">
        <v>183</v>
      </c>
    </row>
    <row r="11" spans="1:2" x14ac:dyDescent="0.3">
      <c r="A11" s="27" t="s">
        <v>176</v>
      </c>
      <c r="B11" s="27" t="s">
        <v>184</v>
      </c>
    </row>
    <row r="12" spans="1:2" x14ac:dyDescent="0.3">
      <c r="A12" s="27" t="s">
        <v>176</v>
      </c>
      <c r="B12" s="27" t="s">
        <v>185</v>
      </c>
    </row>
    <row r="13" spans="1:2" x14ac:dyDescent="0.3">
      <c r="A13" s="27" t="s">
        <v>176</v>
      </c>
      <c r="B13" s="27" t="s">
        <v>186</v>
      </c>
    </row>
    <row r="14" spans="1:2" x14ac:dyDescent="0.3">
      <c r="A14" s="27" t="s">
        <v>176</v>
      </c>
      <c r="B14" s="27" t="s">
        <v>187</v>
      </c>
    </row>
    <row r="15" spans="1:2" x14ac:dyDescent="0.3">
      <c r="A15" s="27" t="s">
        <v>173</v>
      </c>
      <c r="B15" s="27" t="s">
        <v>188</v>
      </c>
    </row>
    <row r="16" spans="1:2" x14ac:dyDescent="0.3">
      <c r="A16" s="27" t="s">
        <v>173</v>
      </c>
      <c r="B16" s="27" t="s">
        <v>189</v>
      </c>
    </row>
    <row r="17" spans="1:2" x14ac:dyDescent="0.3">
      <c r="A17" s="27" t="s">
        <v>176</v>
      </c>
      <c r="B17" s="27" t="s">
        <v>190</v>
      </c>
    </row>
    <row r="18" spans="1:2" x14ac:dyDescent="0.3">
      <c r="A18" s="27" t="s">
        <v>173</v>
      </c>
      <c r="B18" s="27" t="s">
        <v>191</v>
      </c>
    </row>
    <row r="19" spans="1:2" x14ac:dyDescent="0.3">
      <c r="A19" s="27" t="s">
        <v>173</v>
      </c>
      <c r="B19" s="27" t="s">
        <v>192</v>
      </c>
    </row>
    <row r="20" spans="1:2" x14ac:dyDescent="0.3">
      <c r="A20" s="27" t="s">
        <v>176</v>
      </c>
      <c r="B20" s="27" t="s">
        <v>193</v>
      </c>
    </row>
    <row r="21" spans="1:2" x14ac:dyDescent="0.3">
      <c r="A21" s="27" t="s">
        <v>176</v>
      </c>
      <c r="B21" s="27" t="s">
        <v>194</v>
      </c>
    </row>
    <row r="22" spans="1:2" x14ac:dyDescent="0.3">
      <c r="A22" s="27" t="s">
        <v>176</v>
      </c>
      <c r="B22" s="27" t="s">
        <v>195</v>
      </c>
    </row>
    <row r="23" spans="1:2" x14ac:dyDescent="0.3">
      <c r="A23" s="27" t="s">
        <v>176</v>
      </c>
      <c r="B23" s="27" t="s">
        <v>196</v>
      </c>
    </row>
    <row r="24" spans="1:2" x14ac:dyDescent="0.3">
      <c r="A24" s="27" t="s">
        <v>173</v>
      </c>
      <c r="B24" s="27" t="s">
        <v>197</v>
      </c>
    </row>
    <row r="25" spans="1:2" x14ac:dyDescent="0.3">
      <c r="A25" s="27" t="s">
        <v>176</v>
      </c>
      <c r="B25" s="27" t="s">
        <v>198</v>
      </c>
    </row>
    <row r="26" spans="1:2" x14ac:dyDescent="0.3">
      <c r="A26" s="27" t="s">
        <v>173</v>
      </c>
      <c r="B26" s="27" t="s">
        <v>199</v>
      </c>
    </row>
    <row r="27" spans="1:2" x14ac:dyDescent="0.3">
      <c r="A27" s="27" t="s">
        <v>176</v>
      </c>
      <c r="B27" s="27" t="s">
        <v>200</v>
      </c>
    </row>
    <row r="28" spans="1:2" x14ac:dyDescent="0.3">
      <c r="A28" s="27" t="s">
        <v>176</v>
      </c>
      <c r="B28" s="27" t="s">
        <v>201</v>
      </c>
    </row>
    <row r="29" spans="1:2" x14ac:dyDescent="0.3">
      <c r="A29" s="27" t="s">
        <v>176</v>
      </c>
      <c r="B29" s="27" t="s">
        <v>202</v>
      </c>
    </row>
    <row r="30" spans="1:2" x14ac:dyDescent="0.3">
      <c r="A30" s="27" t="s">
        <v>173</v>
      </c>
      <c r="B30" s="27" t="s">
        <v>203</v>
      </c>
    </row>
    <row r="31" spans="1:2" x14ac:dyDescent="0.3">
      <c r="A31" s="27" t="s">
        <v>173</v>
      </c>
      <c r="B31" s="27" t="s">
        <v>204</v>
      </c>
    </row>
    <row r="32" spans="1:2" x14ac:dyDescent="0.3">
      <c r="A32" s="27" t="s">
        <v>176</v>
      </c>
      <c r="B32" s="27" t="s">
        <v>205</v>
      </c>
    </row>
    <row r="33" spans="1:2" x14ac:dyDescent="0.3">
      <c r="A33" s="27" t="s">
        <v>173</v>
      </c>
      <c r="B33" s="27"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B3" sqref="B3:M3"/>
    </sheetView>
  </sheetViews>
  <sheetFormatPr defaultRowHeight="14.4" x14ac:dyDescent="0.3"/>
  <cols>
    <col min="1" max="13" width="13.6640625" style="1" customWidth="1"/>
  </cols>
  <sheetData>
    <row r="1" spans="1:13" x14ac:dyDescent="0.3">
      <c r="A1" s="3" t="s">
        <v>136</v>
      </c>
      <c r="B1" s="4" t="s">
        <v>139</v>
      </c>
      <c r="C1" s="2" t="s">
        <v>143</v>
      </c>
      <c r="D1" s="2" t="s">
        <v>139</v>
      </c>
      <c r="E1" s="2" t="s">
        <v>148</v>
      </c>
      <c r="F1" s="2" t="s">
        <v>139</v>
      </c>
      <c r="G1" s="2" t="s">
        <v>148</v>
      </c>
      <c r="H1" s="2" t="s">
        <v>155</v>
      </c>
      <c r="I1" s="2" t="s">
        <v>158</v>
      </c>
      <c r="J1" s="2" t="s">
        <v>158</v>
      </c>
      <c r="K1" s="2" t="s">
        <v>163</v>
      </c>
      <c r="L1" s="2" t="s">
        <v>166</v>
      </c>
      <c r="M1" s="2" t="s">
        <v>143</v>
      </c>
    </row>
    <row r="2" spans="1:13" x14ac:dyDescent="0.3">
      <c r="A2" s="3" t="s">
        <v>137</v>
      </c>
      <c r="B2" s="2" t="s">
        <v>141</v>
      </c>
      <c r="C2" s="2" t="s">
        <v>145</v>
      </c>
      <c r="D2" s="2" t="s">
        <v>147</v>
      </c>
      <c r="E2" s="2" t="s">
        <v>150</v>
      </c>
      <c r="F2" s="2" t="s">
        <v>152</v>
      </c>
      <c r="G2" s="2" t="s">
        <v>154</v>
      </c>
      <c r="H2" s="2" t="s">
        <v>157</v>
      </c>
      <c r="I2" s="2" t="s">
        <v>160</v>
      </c>
      <c r="J2" s="2" t="s">
        <v>162</v>
      </c>
      <c r="K2" s="2" t="s">
        <v>165</v>
      </c>
      <c r="L2" s="2" t="s">
        <v>168</v>
      </c>
      <c r="M2" s="2" t="s">
        <v>169</v>
      </c>
    </row>
    <row r="3" spans="1:13" x14ac:dyDescent="0.3">
      <c r="A3" s="3" t="s">
        <v>228</v>
      </c>
      <c r="B3" s="2" t="s">
        <v>140</v>
      </c>
      <c r="C3" s="2" t="s">
        <v>144</v>
      </c>
      <c r="D3" s="2" t="s">
        <v>146</v>
      </c>
      <c r="E3" s="2" t="s">
        <v>149</v>
      </c>
      <c r="F3" s="2" t="s">
        <v>151</v>
      </c>
      <c r="G3" s="2" t="s">
        <v>153</v>
      </c>
      <c r="H3" s="2" t="s">
        <v>156</v>
      </c>
      <c r="I3" s="2" t="s">
        <v>159</v>
      </c>
      <c r="J3" s="2" t="s">
        <v>161</v>
      </c>
      <c r="K3" s="2" t="s">
        <v>164</v>
      </c>
      <c r="L3" s="2" t="s">
        <v>167</v>
      </c>
      <c r="M3" s="2"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Himanshu</cp:lastModifiedBy>
  <dcterms:created xsi:type="dcterms:W3CDTF">2019-05-28T07:07:38Z</dcterms:created>
  <dcterms:modified xsi:type="dcterms:W3CDTF">2022-11-09T02:19:25Z</dcterms:modified>
</cp:coreProperties>
</file>