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 activeTab="3"/>
  </bookViews>
  <sheets>
    <sheet name="Sheet1" sheetId="1" r:id="rId1"/>
    <sheet name="n uptake " sheetId="2" r:id="rId2"/>
    <sheet name="P uptake " sheetId="3" r:id="rId3"/>
    <sheet name="k uptake " sheetId="4" r:id="rId4"/>
  </sheets>
  <calcPr calcId="144525"/>
</workbook>
</file>

<file path=xl/calcChain.xml><?xml version="1.0" encoding="utf-8"?>
<calcChain xmlns="http://schemas.openxmlformats.org/spreadsheetml/2006/main">
  <c r="O4" i="4" l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O3" i="4"/>
  <c r="N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K3" i="4"/>
  <c r="I3" i="4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O3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K3" i="3"/>
  <c r="I3" i="3"/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P3" i="2"/>
  <c r="O3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L3" i="2"/>
  <c r="J3" i="2"/>
  <c r="I3" i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</calcChain>
</file>

<file path=xl/sharedStrings.xml><?xml version="1.0" encoding="utf-8"?>
<sst xmlns="http://schemas.openxmlformats.org/spreadsheetml/2006/main" count="156" uniqueCount="41">
  <si>
    <t>TEAT.</t>
  </si>
  <si>
    <t>COCENTRATION</t>
  </si>
  <si>
    <t>P0</t>
  </si>
  <si>
    <t>B0</t>
  </si>
  <si>
    <t>B1</t>
  </si>
  <si>
    <t>B2</t>
  </si>
  <si>
    <t>P1</t>
  </si>
  <si>
    <t>P2</t>
  </si>
  <si>
    <t>P3</t>
  </si>
  <si>
    <t>P4</t>
  </si>
  <si>
    <t>P5</t>
  </si>
  <si>
    <t>P6</t>
  </si>
  <si>
    <t xml:space="preserve">grain yield </t>
  </si>
  <si>
    <t xml:space="preserve">stover yield </t>
  </si>
  <si>
    <t xml:space="preserve">totoal yeld </t>
  </si>
  <si>
    <t xml:space="preserve">dry matter total </t>
  </si>
  <si>
    <t xml:space="preserve">DM yield of grain </t>
  </si>
  <si>
    <t xml:space="preserve">dm yield of stover </t>
  </si>
  <si>
    <t xml:space="preserve">n in grain </t>
  </si>
  <si>
    <t xml:space="preserve">n in stover </t>
  </si>
  <si>
    <t>n up in grain</t>
  </si>
  <si>
    <t xml:space="preserve">n up in stover </t>
  </si>
  <si>
    <t xml:space="preserve">total uptake gm /pot </t>
  </si>
  <si>
    <t>R1</t>
  </si>
  <si>
    <t>R2</t>
  </si>
  <si>
    <t>R3</t>
  </si>
  <si>
    <t xml:space="preserve">p grain </t>
  </si>
  <si>
    <t xml:space="preserve">p stover </t>
  </si>
  <si>
    <t xml:space="preserve">dm  grain </t>
  </si>
  <si>
    <t xml:space="preserve">dm  stover </t>
  </si>
  <si>
    <t xml:space="preserve">p up in grain </t>
  </si>
  <si>
    <t xml:space="preserve">p up in stover </t>
  </si>
  <si>
    <t xml:space="preserve">total p up </t>
  </si>
  <si>
    <t xml:space="preserve">k grain </t>
  </si>
  <si>
    <t xml:space="preserve">k stover </t>
  </si>
  <si>
    <t>r1</t>
  </si>
  <si>
    <t>r2</t>
  </si>
  <si>
    <t>r3</t>
  </si>
  <si>
    <t xml:space="preserve">k up grain </t>
  </si>
  <si>
    <t xml:space="preserve">k up stover </t>
  </si>
  <si>
    <t xml:space="preserve">total k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</si>
</sst>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2" fontId="0" fillId="0" borderId="0" xfId="0" applyNumberFormat="1"/>
    <xf numFmtId="0" fontId="1" fillId="2" borderId="1" xfId="0" applyFont="1" applyFill="1" applyBorder="1"/>
    <xf numFmtId="0" fontId="1" fillId="2" borderId="1" xfId="1" applyFont="1" applyFill="1" applyBorder="1"/>
    <xf numFmtId="168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workbookViewId="0">
      <selection activeCell="I2" sqref="I2:K23"/>
    </sheetView>
  </sheetViews>
  <sheetFormatPr defaultRowHeight="15" x14ac:dyDescent="0.25"/>
  <cols>
    <col min="3" max="3" width="11.5703125" customWidth="1"/>
    <col min="4" max="4" width="10.85546875" customWidth="1"/>
    <col min="5" max="5" width="11.85546875" customWidth="1"/>
    <col min="6" max="6" width="11.42578125" customWidth="1"/>
    <col min="9" max="9" width="11.5703125" customWidth="1"/>
  </cols>
  <sheetData>
    <row r="2" spans="1:11" x14ac:dyDescent="0.25">
      <c r="A2" t="s">
        <v>0</v>
      </c>
      <c r="B2" t="s">
        <v>1</v>
      </c>
      <c r="D2" t="s">
        <v>12</v>
      </c>
      <c r="E2" t="s">
        <v>13</v>
      </c>
      <c r="F2" t="s">
        <v>14</v>
      </c>
      <c r="G2" t="s">
        <v>15</v>
      </c>
      <c r="I2" t="s">
        <v>16</v>
      </c>
      <c r="K2" t="s">
        <v>17</v>
      </c>
    </row>
    <row r="3" spans="1:11" x14ac:dyDescent="0.25">
      <c r="A3" t="s">
        <v>2</v>
      </c>
      <c r="B3" t="s">
        <v>3</v>
      </c>
      <c r="D3">
        <v>16.23</v>
      </c>
      <c r="E3" s="1">
        <v>35.700000000000003</v>
      </c>
      <c r="F3" s="1">
        <f>SUM(D3+E3)</f>
        <v>51.930000000000007</v>
      </c>
      <c r="G3" s="3">
        <v>28.54</v>
      </c>
      <c r="I3">
        <f>(D3*0.8)</f>
        <v>12.984000000000002</v>
      </c>
      <c r="K3">
        <f>(E3*0.7)</f>
        <v>24.990000000000002</v>
      </c>
    </row>
    <row r="4" spans="1:11" x14ac:dyDescent="0.25">
      <c r="B4" t="s">
        <v>4</v>
      </c>
      <c r="D4">
        <v>19.25</v>
      </c>
      <c r="E4" s="1">
        <v>46.2</v>
      </c>
      <c r="F4" s="1">
        <f t="shared" ref="F4:F23" si="0">SUM(D4+E4)</f>
        <v>65.45</v>
      </c>
      <c r="G4" s="3">
        <v>30.86</v>
      </c>
      <c r="I4">
        <f t="shared" ref="I4:I23" si="1">(D4*0.8)</f>
        <v>15.4</v>
      </c>
      <c r="K4">
        <f t="shared" ref="K4:K23" si="2">(E4*0.7)</f>
        <v>32.340000000000003</v>
      </c>
    </row>
    <row r="5" spans="1:11" x14ac:dyDescent="0.25">
      <c r="B5" t="s">
        <v>5</v>
      </c>
      <c r="D5">
        <v>18.64</v>
      </c>
      <c r="E5" s="1">
        <v>42.87</v>
      </c>
      <c r="F5" s="1">
        <f t="shared" si="0"/>
        <v>61.51</v>
      </c>
      <c r="G5" s="3">
        <v>30.11</v>
      </c>
      <c r="I5">
        <f t="shared" si="1"/>
        <v>14.912000000000001</v>
      </c>
      <c r="K5">
        <f t="shared" si="2"/>
        <v>30.008999999999997</v>
      </c>
    </row>
    <row r="6" spans="1:11" x14ac:dyDescent="0.25">
      <c r="A6" t="s">
        <v>6</v>
      </c>
      <c r="B6" t="s">
        <v>3</v>
      </c>
      <c r="D6">
        <v>19.809999999999999</v>
      </c>
      <c r="E6" s="1">
        <v>47.54</v>
      </c>
      <c r="F6" s="1">
        <f t="shared" si="0"/>
        <v>67.349999999999994</v>
      </c>
      <c r="G6" s="3">
        <v>32.79</v>
      </c>
      <c r="I6">
        <f t="shared" si="1"/>
        <v>15.847999999999999</v>
      </c>
      <c r="K6">
        <f t="shared" si="2"/>
        <v>33.277999999999999</v>
      </c>
    </row>
    <row r="7" spans="1:11" x14ac:dyDescent="0.25">
      <c r="B7" t="s">
        <v>4</v>
      </c>
      <c r="D7">
        <v>21.56</v>
      </c>
      <c r="E7" s="1">
        <v>53.09</v>
      </c>
      <c r="F7" s="1">
        <f t="shared" si="0"/>
        <v>74.650000000000006</v>
      </c>
      <c r="G7" s="3">
        <v>33.81</v>
      </c>
      <c r="I7">
        <f t="shared" si="1"/>
        <v>17.248000000000001</v>
      </c>
      <c r="K7">
        <f t="shared" si="2"/>
        <v>37.162999999999997</v>
      </c>
    </row>
    <row r="8" spans="1:11" x14ac:dyDescent="0.25">
      <c r="B8" t="s">
        <v>5</v>
      </c>
      <c r="D8">
        <v>20.94</v>
      </c>
      <c r="E8" s="1">
        <v>48.16</v>
      </c>
      <c r="F8" s="1">
        <f t="shared" si="0"/>
        <v>69.099999999999994</v>
      </c>
      <c r="G8" s="3">
        <v>33.409999999999997</v>
      </c>
      <c r="I8">
        <f t="shared" si="1"/>
        <v>16.752000000000002</v>
      </c>
      <c r="K8">
        <f t="shared" si="2"/>
        <v>33.711999999999996</v>
      </c>
    </row>
    <row r="9" spans="1:11" x14ac:dyDescent="0.25">
      <c r="A9" t="s">
        <v>7</v>
      </c>
      <c r="B9" t="s">
        <v>3</v>
      </c>
      <c r="D9">
        <v>24.96</v>
      </c>
      <c r="E9" s="1">
        <v>59.9</v>
      </c>
      <c r="F9" s="1">
        <f t="shared" si="0"/>
        <v>84.86</v>
      </c>
      <c r="G9" s="3">
        <v>42.13</v>
      </c>
      <c r="I9">
        <f t="shared" si="1"/>
        <v>19.968000000000004</v>
      </c>
      <c r="K9">
        <f t="shared" si="2"/>
        <v>41.93</v>
      </c>
    </row>
    <row r="10" spans="1:11" x14ac:dyDescent="0.25">
      <c r="B10" t="s">
        <v>4</v>
      </c>
      <c r="D10">
        <v>27.45</v>
      </c>
      <c r="E10" s="1">
        <v>60.39</v>
      </c>
      <c r="F10" s="1">
        <f t="shared" si="0"/>
        <v>87.84</v>
      </c>
      <c r="G10" s="3">
        <v>43.89</v>
      </c>
      <c r="I10">
        <f t="shared" si="1"/>
        <v>21.96</v>
      </c>
      <c r="K10">
        <f t="shared" si="2"/>
        <v>42.272999999999996</v>
      </c>
    </row>
    <row r="11" spans="1:11" x14ac:dyDescent="0.25">
      <c r="B11" t="s">
        <v>5</v>
      </c>
      <c r="D11">
        <v>27.01</v>
      </c>
      <c r="E11" s="1">
        <v>59.42</v>
      </c>
      <c r="F11" s="1">
        <f t="shared" si="0"/>
        <v>86.43</v>
      </c>
      <c r="G11" s="3">
        <v>43.78</v>
      </c>
      <c r="I11">
        <f t="shared" si="1"/>
        <v>21.608000000000004</v>
      </c>
      <c r="K11">
        <f t="shared" si="2"/>
        <v>41.594000000000001</v>
      </c>
    </row>
    <row r="12" spans="1:11" x14ac:dyDescent="0.25">
      <c r="A12" t="s">
        <v>8</v>
      </c>
      <c r="B12" t="s">
        <v>3</v>
      </c>
      <c r="D12">
        <v>23.54</v>
      </c>
      <c r="E12" s="1">
        <v>54.14</v>
      </c>
      <c r="F12" s="1">
        <f t="shared" si="0"/>
        <v>77.680000000000007</v>
      </c>
      <c r="G12" s="3">
        <v>38</v>
      </c>
      <c r="I12">
        <f t="shared" si="1"/>
        <v>18.832000000000001</v>
      </c>
      <c r="K12">
        <f t="shared" si="2"/>
        <v>37.897999999999996</v>
      </c>
    </row>
    <row r="13" spans="1:11" x14ac:dyDescent="0.25">
      <c r="B13" t="s">
        <v>4</v>
      </c>
      <c r="D13">
        <v>24.48</v>
      </c>
      <c r="E13" s="1">
        <v>58.75</v>
      </c>
      <c r="F13" s="1">
        <f t="shared" si="0"/>
        <v>83.23</v>
      </c>
      <c r="G13" s="3">
        <v>40.76</v>
      </c>
      <c r="I13">
        <f t="shared" si="1"/>
        <v>19.584000000000003</v>
      </c>
      <c r="K13">
        <f t="shared" si="2"/>
        <v>41.125</v>
      </c>
    </row>
    <row r="14" spans="1:11" x14ac:dyDescent="0.25">
      <c r="B14" t="s">
        <v>5</v>
      </c>
      <c r="D14">
        <v>23.98</v>
      </c>
      <c r="E14" s="1">
        <v>55.15</v>
      </c>
      <c r="F14" s="1">
        <f t="shared" si="0"/>
        <v>79.13</v>
      </c>
      <c r="G14" s="3">
        <v>38.21</v>
      </c>
      <c r="I14">
        <f t="shared" si="1"/>
        <v>19.184000000000001</v>
      </c>
      <c r="K14">
        <f t="shared" si="2"/>
        <v>38.604999999999997</v>
      </c>
    </row>
    <row r="15" spans="1:11" x14ac:dyDescent="0.25">
      <c r="A15" t="s">
        <v>9</v>
      </c>
      <c r="B15" t="s">
        <v>3</v>
      </c>
      <c r="D15">
        <v>22.79</v>
      </c>
      <c r="E15" s="1">
        <v>52.41</v>
      </c>
      <c r="F15" s="1">
        <f t="shared" si="0"/>
        <v>75.199999999999989</v>
      </c>
      <c r="G15" s="3">
        <v>36.47</v>
      </c>
      <c r="I15">
        <f t="shared" si="1"/>
        <v>18.231999999999999</v>
      </c>
      <c r="K15">
        <f t="shared" si="2"/>
        <v>36.686999999999998</v>
      </c>
    </row>
    <row r="16" spans="1:11" x14ac:dyDescent="0.25">
      <c r="B16" t="s">
        <v>4</v>
      </c>
      <c r="D16">
        <v>25.63</v>
      </c>
      <c r="E16" s="1">
        <v>58.94</v>
      </c>
      <c r="F16" s="1">
        <f t="shared" si="0"/>
        <v>84.57</v>
      </c>
      <c r="G16" s="3">
        <v>43.1</v>
      </c>
      <c r="I16">
        <f t="shared" si="1"/>
        <v>20.504000000000001</v>
      </c>
      <c r="K16">
        <f t="shared" si="2"/>
        <v>41.257999999999996</v>
      </c>
    </row>
    <row r="17" spans="1:11" x14ac:dyDescent="0.25">
      <c r="B17" t="s">
        <v>5</v>
      </c>
      <c r="D17">
        <v>25.13</v>
      </c>
      <c r="E17" s="1">
        <v>55.28</v>
      </c>
      <c r="F17" s="1">
        <f t="shared" si="0"/>
        <v>80.41</v>
      </c>
      <c r="G17" s="3">
        <v>42.98</v>
      </c>
      <c r="I17">
        <f t="shared" si="1"/>
        <v>20.103999999999999</v>
      </c>
      <c r="K17">
        <f t="shared" si="2"/>
        <v>38.695999999999998</v>
      </c>
    </row>
    <row r="18" spans="1:11" x14ac:dyDescent="0.25">
      <c r="A18" t="s">
        <v>10</v>
      </c>
      <c r="B18" t="s">
        <v>3</v>
      </c>
      <c r="D18">
        <v>26.75</v>
      </c>
      <c r="E18" s="1">
        <v>61.52</v>
      </c>
      <c r="F18" s="1">
        <f t="shared" si="0"/>
        <v>88.27000000000001</v>
      </c>
      <c r="G18" s="3">
        <v>43.4</v>
      </c>
      <c r="I18">
        <f t="shared" si="1"/>
        <v>21.400000000000002</v>
      </c>
      <c r="K18">
        <f t="shared" si="2"/>
        <v>43.064</v>
      </c>
    </row>
    <row r="19" spans="1:11" x14ac:dyDescent="0.25">
      <c r="B19" t="s">
        <v>4</v>
      </c>
      <c r="D19">
        <v>28.17</v>
      </c>
      <c r="E19" s="1">
        <v>70.099999999999994</v>
      </c>
      <c r="F19" s="1">
        <f t="shared" si="0"/>
        <v>98.27</v>
      </c>
      <c r="G19" s="3">
        <v>44.53</v>
      </c>
      <c r="I19">
        <f t="shared" si="1"/>
        <v>22.536000000000001</v>
      </c>
      <c r="K19">
        <f t="shared" si="2"/>
        <v>49.069999999999993</v>
      </c>
    </row>
    <row r="20" spans="1:11" x14ac:dyDescent="0.25">
      <c r="B20" t="s">
        <v>5</v>
      </c>
      <c r="D20">
        <v>27.94</v>
      </c>
      <c r="E20" s="1">
        <v>67</v>
      </c>
      <c r="F20" s="1">
        <f t="shared" si="0"/>
        <v>94.94</v>
      </c>
      <c r="G20" s="3">
        <v>44.2</v>
      </c>
      <c r="I20">
        <f t="shared" si="1"/>
        <v>22.352000000000004</v>
      </c>
      <c r="K20">
        <f t="shared" si="2"/>
        <v>46.9</v>
      </c>
    </row>
    <row r="21" spans="1:11" x14ac:dyDescent="0.25">
      <c r="A21" t="s">
        <v>11</v>
      </c>
      <c r="B21" t="s">
        <v>3</v>
      </c>
      <c r="D21">
        <v>23.12</v>
      </c>
      <c r="E21" s="1">
        <v>53.17</v>
      </c>
      <c r="F21" s="1">
        <f t="shared" si="0"/>
        <v>76.290000000000006</v>
      </c>
      <c r="G21" s="3">
        <v>36.979999999999997</v>
      </c>
      <c r="I21">
        <f t="shared" si="1"/>
        <v>18.496000000000002</v>
      </c>
      <c r="K21">
        <f t="shared" si="2"/>
        <v>37.219000000000001</v>
      </c>
    </row>
    <row r="22" spans="1:11" x14ac:dyDescent="0.25">
      <c r="B22" t="s">
        <v>4</v>
      </c>
      <c r="D22">
        <v>22.44</v>
      </c>
      <c r="E22" s="1">
        <v>51.61</v>
      </c>
      <c r="F22" s="1">
        <f t="shared" si="0"/>
        <v>74.05</v>
      </c>
      <c r="G22" s="3">
        <v>35.880000000000003</v>
      </c>
      <c r="I22">
        <f t="shared" si="1"/>
        <v>17.952000000000002</v>
      </c>
      <c r="K22">
        <f t="shared" si="2"/>
        <v>36.126999999999995</v>
      </c>
    </row>
    <row r="23" spans="1:11" x14ac:dyDescent="0.25">
      <c r="B23" t="s">
        <v>5</v>
      </c>
      <c r="D23">
        <v>22.1</v>
      </c>
      <c r="E23" s="1">
        <v>50.83</v>
      </c>
      <c r="F23" s="1">
        <f t="shared" si="0"/>
        <v>72.930000000000007</v>
      </c>
      <c r="G23" s="3">
        <v>35.409999999999997</v>
      </c>
      <c r="I23">
        <f t="shared" si="1"/>
        <v>17.680000000000003</v>
      </c>
      <c r="K23">
        <f t="shared" si="2"/>
        <v>35.580999999999996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H3" sqref="H3:H23"/>
    </sheetView>
  </sheetViews>
  <sheetFormatPr defaultRowHeight="15" x14ac:dyDescent="0.25"/>
  <cols>
    <col min="10" max="10" width="9.5703125" bestFit="1" customWidth="1"/>
    <col min="12" max="12" width="9.5703125" bestFit="1" customWidth="1"/>
    <col min="15" max="16" width="9.5703125" bestFit="1" customWidth="1"/>
  </cols>
  <sheetData>
    <row r="1" spans="1:16" x14ac:dyDescent="0.25">
      <c r="N1" t="s">
        <v>23</v>
      </c>
      <c r="O1" t="s">
        <v>24</v>
      </c>
      <c r="P1" t="s">
        <v>25</v>
      </c>
    </row>
    <row r="2" spans="1:16" x14ac:dyDescent="0.25">
      <c r="A2" t="s">
        <v>0</v>
      </c>
      <c r="B2" t="s">
        <v>1</v>
      </c>
      <c r="D2" t="s">
        <v>18</v>
      </c>
      <c r="E2" t="s">
        <v>19</v>
      </c>
      <c r="F2" t="s">
        <v>16</v>
      </c>
      <c r="H2" t="s">
        <v>17</v>
      </c>
      <c r="J2" t="s">
        <v>20</v>
      </c>
      <c r="L2" t="s">
        <v>21</v>
      </c>
      <c r="N2" t="s">
        <v>22</v>
      </c>
    </row>
    <row r="3" spans="1:16" x14ac:dyDescent="0.25">
      <c r="A3" t="s">
        <v>2</v>
      </c>
      <c r="B3" t="s">
        <v>3</v>
      </c>
      <c r="D3" s="2">
        <v>2.5099999999999998</v>
      </c>
      <c r="E3" s="2">
        <v>0.75</v>
      </c>
      <c r="F3">
        <v>12.984000000000002</v>
      </c>
      <c r="H3">
        <v>24.990000000000002</v>
      </c>
      <c r="J3" s="1">
        <f>(D3/100*F3)</f>
        <v>0.32589840000000003</v>
      </c>
      <c r="K3" s="1"/>
      <c r="L3" s="1">
        <f>(E3/100*H3)</f>
        <v>0.18742500000000001</v>
      </c>
      <c r="N3" s="1">
        <f>(J3+L3)</f>
        <v>0.51332339999999999</v>
      </c>
      <c r="O3" s="1">
        <f>N3-(N3*5/100)</f>
        <v>0.48765723</v>
      </c>
      <c r="P3" s="1">
        <f>N3+(N3*5/100)</f>
        <v>0.53898957000000003</v>
      </c>
    </row>
    <row r="4" spans="1:16" x14ac:dyDescent="0.25">
      <c r="B4" t="s">
        <v>4</v>
      </c>
      <c r="D4" s="2">
        <v>2.71</v>
      </c>
      <c r="E4" s="2">
        <v>0.83</v>
      </c>
      <c r="F4">
        <v>15.4</v>
      </c>
      <c r="H4">
        <v>32.340000000000003</v>
      </c>
      <c r="J4" s="1">
        <f t="shared" ref="J4:J23" si="0">(D4/100*F4)</f>
        <v>0.41733999999999999</v>
      </c>
      <c r="K4" s="1"/>
      <c r="L4" s="1">
        <f t="shared" ref="L4:L23" si="1">(E4/100*H4)</f>
        <v>0.26842200000000005</v>
      </c>
      <c r="N4" s="1">
        <f t="shared" ref="N4:N23" si="2">(J4+L4)</f>
        <v>0.68576199999999998</v>
      </c>
      <c r="O4" s="1">
        <f t="shared" ref="O4:O23" si="3">N4-(N4*5/100)</f>
        <v>0.65147389999999994</v>
      </c>
      <c r="P4" s="1">
        <f t="shared" ref="P4:P23" si="4">N4+(N4*5/100)</f>
        <v>0.72005010000000003</v>
      </c>
    </row>
    <row r="5" spans="1:16" x14ac:dyDescent="0.25">
      <c r="B5" t="s">
        <v>5</v>
      </c>
      <c r="D5" s="2">
        <v>2.78</v>
      </c>
      <c r="E5" s="2">
        <v>0.8</v>
      </c>
      <c r="F5">
        <v>14.912000000000001</v>
      </c>
      <c r="H5">
        <v>30.008999999999997</v>
      </c>
      <c r="J5" s="1">
        <f t="shared" si="0"/>
        <v>0.41455360000000002</v>
      </c>
      <c r="K5" s="1"/>
      <c r="L5" s="1">
        <f t="shared" si="1"/>
        <v>0.24007199999999998</v>
      </c>
      <c r="N5" s="1">
        <f t="shared" si="2"/>
        <v>0.65462560000000003</v>
      </c>
      <c r="O5" s="1">
        <f t="shared" si="3"/>
        <v>0.62189432</v>
      </c>
      <c r="P5" s="1">
        <f t="shared" si="4"/>
        <v>0.68735688000000006</v>
      </c>
    </row>
    <row r="6" spans="1:16" x14ac:dyDescent="0.25">
      <c r="A6" t="s">
        <v>6</v>
      </c>
      <c r="B6" t="s">
        <v>3</v>
      </c>
      <c r="D6" s="2">
        <v>2.5099999999999998</v>
      </c>
      <c r="E6" s="2">
        <v>0.87</v>
      </c>
      <c r="F6">
        <v>15.847999999999999</v>
      </c>
      <c r="H6">
        <v>33.277999999999999</v>
      </c>
      <c r="J6" s="1">
        <f t="shared" si="0"/>
        <v>0.39778479999999994</v>
      </c>
      <c r="K6" s="1"/>
      <c r="L6" s="1">
        <f t="shared" si="1"/>
        <v>0.28951859999999996</v>
      </c>
      <c r="N6" s="1">
        <f t="shared" si="2"/>
        <v>0.6873033999999999</v>
      </c>
      <c r="O6" s="1">
        <f t="shared" si="3"/>
        <v>0.65293822999999995</v>
      </c>
      <c r="P6" s="1">
        <f t="shared" si="4"/>
        <v>0.72166856999999984</v>
      </c>
    </row>
    <row r="7" spans="1:16" x14ac:dyDescent="0.25">
      <c r="B7" t="s">
        <v>4</v>
      </c>
      <c r="D7" s="2">
        <v>2.8</v>
      </c>
      <c r="E7" s="2">
        <v>0.94</v>
      </c>
      <c r="F7">
        <v>17.248000000000001</v>
      </c>
      <c r="H7">
        <v>37.162999999999997</v>
      </c>
      <c r="J7" s="1">
        <f t="shared" si="0"/>
        <v>0.48294399999999998</v>
      </c>
      <c r="K7" s="1"/>
      <c r="L7" s="1">
        <f t="shared" si="1"/>
        <v>0.34933219999999993</v>
      </c>
      <c r="N7" s="1">
        <f t="shared" si="2"/>
        <v>0.83227619999999991</v>
      </c>
      <c r="O7" s="1">
        <f t="shared" si="3"/>
        <v>0.79066238999999994</v>
      </c>
      <c r="P7" s="1">
        <f t="shared" si="4"/>
        <v>0.87389000999999988</v>
      </c>
    </row>
    <row r="8" spans="1:16" x14ac:dyDescent="0.25">
      <c r="B8" t="s">
        <v>5</v>
      </c>
      <c r="D8" s="2">
        <v>2.823</v>
      </c>
      <c r="E8" s="2">
        <v>0.91</v>
      </c>
      <c r="F8">
        <v>16.752000000000002</v>
      </c>
      <c r="H8">
        <v>33.711999999999996</v>
      </c>
      <c r="J8" s="1">
        <f t="shared" si="0"/>
        <v>0.47290896000000004</v>
      </c>
      <c r="K8" s="1"/>
      <c r="L8" s="1">
        <f t="shared" si="1"/>
        <v>0.30677919999999997</v>
      </c>
      <c r="N8" s="1">
        <f t="shared" si="2"/>
        <v>0.77968816000000007</v>
      </c>
      <c r="O8" s="1">
        <f t="shared" si="3"/>
        <v>0.74070375200000005</v>
      </c>
      <c r="P8" s="1">
        <f t="shared" si="4"/>
        <v>0.8186725680000001</v>
      </c>
    </row>
    <row r="9" spans="1:16" x14ac:dyDescent="0.25">
      <c r="A9" t="s">
        <v>7</v>
      </c>
      <c r="B9" t="s">
        <v>3</v>
      </c>
      <c r="D9" s="2">
        <v>3.0219999999999998</v>
      </c>
      <c r="E9" s="2">
        <v>1.1100000000000001</v>
      </c>
      <c r="F9">
        <v>19.968000000000004</v>
      </c>
      <c r="H9">
        <v>41.93</v>
      </c>
      <c r="J9" s="1">
        <f t="shared" si="0"/>
        <v>0.60343296000000002</v>
      </c>
      <c r="K9" s="1"/>
      <c r="L9" s="1">
        <f t="shared" si="1"/>
        <v>0.46542300000000003</v>
      </c>
      <c r="N9" s="1">
        <f t="shared" si="2"/>
        <v>1.06885596</v>
      </c>
      <c r="O9" s="1">
        <f t="shared" si="3"/>
        <v>1.015413162</v>
      </c>
      <c r="P9" s="1">
        <f t="shared" si="4"/>
        <v>1.1222987580000001</v>
      </c>
    </row>
    <row r="10" spans="1:16" x14ac:dyDescent="0.25">
      <c r="B10" t="s">
        <v>4</v>
      </c>
      <c r="D10" s="2">
        <v>3.21</v>
      </c>
      <c r="E10" s="2">
        <v>1.19</v>
      </c>
      <c r="F10">
        <v>21.96</v>
      </c>
      <c r="H10">
        <v>42.272999999999996</v>
      </c>
      <c r="J10" s="1">
        <f t="shared" si="0"/>
        <v>0.70491599999999999</v>
      </c>
      <c r="K10" s="1"/>
      <c r="L10" s="1">
        <f t="shared" si="1"/>
        <v>0.5030486999999999</v>
      </c>
      <c r="N10" s="1">
        <f t="shared" si="2"/>
        <v>1.2079646999999998</v>
      </c>
      <c r="O10" s="1">
        <f t="shared" si="3"/>
        <v>1.1475664649999997</v>
      </c>
      <c r="P10" s="1">
        <f t="shared" si="4"/>
        <v>1.2683629349999999</v>
      </c>
    </row>
    <row r="11" spans="1:16" x14ac:dyDescent="0.25">
      <c r="B11" t="s">
        <v>5</v>
      </c>
      <c r="D11" s="2">
        <v>3.3180000000000001</v>
      </c>
      <c r="E11" s="2">
        <v>1.17</v>
      </c>
      <c r="F11">
        <v>21.608000000000004</v>
      </c>
      <c r="H11">
        <v>41.594000000000001</v>
      </c>
      <c r="J11" s="1">
        <f t="shared" si="0"/>
        <v>0.71695344000000016</v>
      </c>
      <c r="K11" s="1"/>
      <c r="L11" s="1">
        <f t="shared" si="1"/>
        <v>0.48664979999999997</v>
      </c>
      <c r="N11" s="1">
        <f t="shared" si="2"/>
        <v>1.2036032400000001</v>
      </c>
      <c r="O11" s="1">
        <f t="shared" si="3"/>
        <v>1.1434230780000001</v>
      </c>
      <c r="P11" s="1">
        <f t="shared" si="4"/>
        <v>1.2637834020000001</v>
      </c>
    </row>
    <row r="12" spans="1:16" x14ac:dyDescent="0.25">
      <c r="A12" t="s">
        <v>8</v>
      </c>
      <c r="B12" t="s">
        <v>3</v>
      </c>
      <c r="D12" s="2">
        <v>3</v>
      </c>
      <c r="E12" s="2">
        <v>1.06</v>
      </c>
      <c r="F12">
        <v>18.832000000000001</v>
      </c>
      <c r="H12">
        <v>37.897999999999996</v>
      </c>
      <c r="J12" s="1">
        <f t="shared" si="0"/>
        <v>0.56496000000000002</v>
      </c>
      <c r="K12" s="1"/>
      <c r="L12" s="1">
        <f t="shared" si="1"/>
        <v>0.40171879999999999</v>
      </c>
      <c r="N12" s="1">
        <f t="shared" si="2"/>
        <v>0.96667879999999995</v>
      </c>
      <c r="O12" s="1">
        <f t="shared" si="3"/>
        <v>0.91834485999999993</v>
      </c>
      <c r="P12" s="1">
        <f t="shared" si="4"/>
        <v>1.01501274</v>
      </c>
    </row>
    <row r="13" spans="1:16" x14ac:dyDescent="0.25">
      <c r="B13" t="s">
        <v>4</v>
      </c>
      <c r="D13" s="2">
        <v>3.05</v>
      </c>
      <c r="E13" s="2">
        <v>1.0900000000000001</v>
      </c>
      <c r="F13">
        <v>19.584000000000003</v>
      </c>
      <c r="H13">
        <v>41.125</v>
      </c>
      <c r="J13" s="1">
        <f t="shared" si="0"/>
        <v>0.59731200000000007</v>
      </c>
      <c r="K13" s="1"/>
      <c r="L13" s="1">
        <f t="shared" si="1"/>
        <v>0.44826250000000001</v>
      </c>
      <c r="N13" s="1">
        <f t="shared" si="2"/>
        <v>1.0455745000000001</v>
      </c>
      <c r="O13" s="1">
        <f t="shared" si="3"/>
        <v>0.9932957750000001</v>
      </c>
      <c r="P13" s="1">
        <f t="shared" si="4"/>
        <v>1.0978532250000002</v>
      </c>
    </row>
    <row r="14" spans="1:16" x14ac:dyDescent="0.25">
      <c r="B14" t="s">
        <v>5</v>
      </c>
      <c r="D14" s="2">
        <v>3.04</v>
      </c>
      <c r="E14" s="2">
        <v>1.07</v>
      </c>
      <c r="F14">
        <v>19.184000000000001</v>
      </c>
      <c r="H14">
        <v>38.604999999999997</v>
      </c>
      <c r="J14" s="1">
        <f t="shared" si="0"/>
        <v>0.58319359999999998</v>
      </c>
      <c r="K14" s="1"/>
      <c r="L14" s="1">
        <f t="shared" si="1"/>
        <v>0.41307350000000004</v>
      </c>
      <c r="N14" s="1">
        <f t="shared" si="2"/>
        <v>0.99626710000000007</v>
      </c>
      <c r="O14" s="1">
        <f t="shared" si="3"/>
        <v>0.94645374500000012</v>
      </c>
      <c r="P14" s="1">
        <f t="shared" si="4"/>
        <v>1.046080455</v>
      </c>
    </row>
    <row r="15" spans="1:16" x14ac:dyDescent="0.25">
      <c r="A15" t="s">
        <v>9</v>
      </c>
      <c r="B15" t="s">
        <v>3</v>
      </c>
      <c r="D15" s="2">
        <v>2.92</v>
      </c>
      <c r="E15" s="2">
        <v>1.01</v>
      </c>
      <c r="F15">
        <v>18.231999999999999</v>
      </c>
      <c r="H15">
        <v>36.686999999999998</v>
      </c>
      <c r="J15" s="1">
        <f t="shared" si="0"/>
        <v>0.53237440000000003</v>
      </c>
      <c r="K15" s="1"/>
      <c r="L15" s="1">
        <f t="shared" si="1"/>
        <v>0.37053869999999994</v>
      </c>
      <c r="N15" s="1">
        <f t="shared" si="2"/>
        <v>0.90291309999999991</v>
      </c>
      <c r="O15" s="1">
        <f t="shared" si="3"/>
        <v>0.85776744499999991</v>
      </c>
      <c r="P15" s="1">
        <f t="shared" si="4"/>
        <v>0.94805875499999992</v>
      </c>
    </row>
    <row r="16" spans="1:16" x14ac:dyDescent="0.25">
      <c r="B16" t="s">
        <v>4</v>
      </c>
      <c r="D16" s="2">
        <v>3.14</v>
      </c>
      <c r="E16" s="2">
        <v>1.1399999999999999</v>
      </c>
      <c r="F16">
        <v>20.504000000000001</v>
      </c>
      <c r="H16">
        <v>41.257999999999996</v>
      </c>
      <c r="J16" s="1">
        <f t="shared" si="0"/>
        <v>0.64382560000000011</v>
      </c>
      <c r="K16" s="1"/>
      <c r="L16" s="1">
        <f t="shared" si="1"/>
        <v>0.4703411999999999</v>
      </c>
      <c r="N16" s="1">
        <f t="shared" si="2"/>
        <v>1.1141668</v>
      </c>
      <c r="O16" s="1">
        <f t="shared" si="3"/>
        <v>1.05845846</v>
      </c>
      <c r="P16" s="1">
        <f t="shared" si="4"/>
        <v>1.16987514</v>
      </c>
    </row>
    <row r="17" spans="1:16" x14ac:dyDescent="0.25">
      <c r="B17" t="s">
        <v>5</v>
      </c>
      <c r="D17" s="2">
        <v>3.12</v>
      </c>
      <c r="E17" s="2">
        <v>1.1299999999999999</v>
      </c>
      <c r="F17">
        <v>20.103999999999999</v>
      </c>
      <c r="H17">
        <v>38.695999999999998</v>
      </c>
      <c r="J17" s="1">
        <f t="shared" si="0"/>
        <v>0.62724480000000005</v>
      </c>
      <c r="K17" s="1"/>
      <c r="L17" s="1">
        <f t="shared" si="1"/>
        <v>0.43726479999999995</v>
      </c>
      <c r="N17" s="1">
        <f t="shared" si="2"/>
        <v>1.0645096000000001</v>
      </c>
      <c r="O17" s="1">
        <f t="shared" si="3"/>
        <v>1.01128412</v>
      </c>
      <c r="P17" s="1">
        <f t="shared" si="4"/>
        <v>1.1177350800000001</v>
      </c>
    </row>
    <row r="18" spans="1:16" x14ac:dyDescent="0.25">
      <c r="A18" t="s">
        <v>10</v>
      </c>
      <c r="B18" t="s">
        <v>3</v>
      </c>
      <c r="D18" s="2">
        <v>3.17</v>
      </c>
      <c r="E18" s="2">
        <v>1.1599999999999999</v>
      </c>
      <c r="F18">
        <v>21.400000000000002</v>
      </c>
      <c r="H18">
        <v>43.064</v>
      </c>
      <c r="J18" s="1">
        <f t="shared" si="0"/>
        <v>0.67838000000000009</v>
      </c>
      <c r="K18" s="1"/>
      <c r="L18" s="1">
        <f t="shared" si="1"/>
        <v>0.49954239999999994</v>
      </c>
      <c r="N18" s="1">
        <f t="shared" si="2"/>
        <v>1.1779223999999999</v>
      </c>
      <c r="O18" s="1">
        <f t="shared" si="3"/>
        <v>1.1190262799999999</v>
      </c>
      <c r="P18" s="1">
        <f t="shared" si="4"/>
        <v>1.2368185199999999</v>
      </c>
    </row>
    <row r="19" spans="1:16" x14ac:dyDescent="0.25">
      <c r="B19" t="s">
        <v>4</v>
      </c>
      <c r="D19" s="2">
        <v>3.26</v>
      </c>
      <c r="E19" s="2">
        <v>1.23</v>
      </c>
      <c r="F19">
        <v>22.536000000000001</v>
      </c>
      <c r="H19">
        <v>49.069999999999993</v>
      </c>
      <c r="J19" s="1">
        <f t="shared" si="0"/>
        <v>0.73467359999999993</v>
      </c>
      <c r="K19" s="1"/>
      <c r="L19" s="1">
        <f t="shared" si="1"/>
        <v>0.6035609999999999</v>
      </c>
      <c r="N19" s="1">
        <f t="shared" si="2"/>
        <v>1.3382345999999998</v>
      </c>
      <c r="O19" s="1">
        <f t="shared" si="3"/>
        <v>1.2713228699999999</v>
      </c>
      <c r="P19" s="1">
        <f t="shared" si="4"/>
        <v>1.4051463299999998</v>
      </c>
    </row>
    <row r="20" spans="1:16" x14ac:dyDescent="0.25">
      <c r="B20" t="s">
        <v>5</v>
      </c>
      <c r="D20" s="2">
        <v>3.23</v>
      </c>
      <c r="E20" s="2">
        <v>1.2</v>
      </c>
      <c r="F20">
        <v>22.352000000000004</v>
      </c>
      <c r="H20">
        <v>46.9</v>
      </c>
      <c r="J20" s="1">
        <f t="shared" si="0"/>
        <v>0.72196960000000021</v>
      </c>
      <c r="K20" s="1"/>
      <c r="L20" s="1">
        <f t="shared" si="1"/>
        <v>0.56279999999999997</v>
      </c>
      <c r="N20" s="1">
        <f t="shared" si="2"/>
        <v>1.2847696000000002</v>
      </c>
      <c r="O20" s="1">
        <f t="shared" si="3"/>
        <v>1.2205311200000002</v>
      </c>
      <c r="P20" s="1">
        <f t="shared" si="4"/>
        <v>1.3490080800000002</v>
      </c>
    </row>
    <row r="21" spans="1:16" x14ac:dyDescent="0.25">
      <c r="A21" t="s">
        <v>11</v>
      </c>
      <c r="B21" t="s">
        <v>3</v>
      </c>
      <c r="D21" s="2">
        <v>2.98</v>
      </c>
      <c r="E21" s="2">
        <v>1.04</v>
      </c>
      <c r="F21">
        <v>18.496000000000002</v>
      </c>
      <c r="H21">
        <v>37.219000000000001</v>
      </c>
      <c r="J21" s="1">
        <f t="shared" si="0"/>
        <v>0.55118080000000003</v>
      </c>
      <c r="K21" s="1"/>
      <c r="L21" s="1">
        <f t="shared" si="1"/>
        <v>0.38707760000000002</v>
      </c>
      <c r="N21" s="1">
        <f t="shared" si="2"/>
        <v>0.93825840000000005</v>
      </c>
      <c r="O21" s="1">
        <f t="shared" si="3"/>
        <v>0.89134548000000002</v>
      </c>
      <c r="P21" s="1">
        <f t="shared" si="4"/>
        <v>0.98517132000000007</v>
      </c>
    </row>
    <row r="22" spans="1:16" x14ac:dyDescent="0.25">
      <c r="B22" t="s">
        <v>4</v>
      </c>
      <c r="D22" s="2">
        <v>2.91</v>
      </c>
      <c r="E22" s="2">
        <v>0.99</v>
      </c>
      <c r="F22">
        <v>17.952000000000002</v>
      </c>
      <c r="H22">
        <v>36.126999999999995</v>
      </c>
      <c r="J22" s="1">
        <f t="shared" si="0"/>
        <v>0.52240320000000007</v>
      </c>
      <c r="K22" s="1"/>
      <c r="L22" s="1">
        <f t="shared" si="1"/>
        <v>0.3576572999999999</v>
      </c>
      <c r="N22" s="1">
        <f t="shared" si="2"/>
        <v>0.88006049999999991</v>
      </c>
      <c r="O22" s="1">
        <f t="shared" si="3"/>
        <v>0.83605747499999994</v>
      </c>
      <c r="P22" s="1">
        <f t="shared" si="4"/>
        <v>0.92406352499999989</v>
      </c>
    </row>
    <row r="23" spans="1:16" x14ac:dyDescent="0.25">
      <c r="B23" t="s">
        <v>5</v>
      </c>
      <c r="D23" s="2">
        <v>2.84</v>
      </c>
      <c r="E23" s="2">
        <v>0.97</v>
      </c>
      <c r="F23">
        <v>17.680000000000003</v>
      </c>
      <c r="H23">
        <v>35.580999999999996</v>
      </c>
      <c r="J23" s="1">
        <f t="shared" si="0"/>
        <v>0.50211200000000011</v>
      </c>
      <c r="K23" s="1"/>
      <c r="L23" s="1">
        <f t="shared" si="1"/>
        <v>0.34513569999999999</v>
      </c>
      <c r="N23" s="1">
        <f t="shared" si="2"/>
        <v>0.84724770000000005</v>
      </c>
      <c r="O23" s="1">
        <f t="shared" si="3"/>
        <v>0.80488531500000005</v>
      </c>
      <c r="P23" s="1">
        <f t="shared" si="4"/>
        <v>0.88961008500000005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P3" sqref="P3"/>
    </sheetView>
  </sheetViews>
  <sheetFormatPr defaultRowHeight="15" x14ac:dyDescent="0.25"/>
  <cols>
    <col min="6" max="6" width="11" customWidth="1"/>
    <col min="7" max="7" width="10.85546875" customWidth="1"/>
  </cols>
  <sheetData>
    <row r="1" spans="1:15" x14ac:dyDescent="0.25">
      <c r="M1" t="s">
        <v>35</v>
      </c>
      <c r="N1" t="s">
        <v>36</v>
      </c>
      <c r="O1" t="s">
        <v>37</v>
      </c>
    </row>
    <row r="2" spans="1:15" x14ac:dyDescent="0.25">
      <c r="A2" t="s">
        <v>0</v>
      </c>
      <c r="B2" t="s">
        <v>1</v>
      </c>
      <c r="D2" t="s">
        <v>26</v>
      </c>
      <c r="E2" t="s">
        <v>27</v>
      </c>
      <c r="F2" t="s">
        <v>28</v>
      </c>
      <c r="G2" t="s">
        <v>29</v>
      </c>
      <c r="I2" t="s">
        <v>30</v>
      </c>
      <c r="K2" t="s">
        <v>31</v>
      </c>
      <c r="M2" t="s">
        <v>32</v>
      </c>
    </row>
    <row r="3" spans="1:15" x14ac:dyDescent="0.25">
      <c r="A3" t="s">
        <v>2</v>
      </c>
      <c r="B3" t="s">
        <v>3</v>
      </c>
      <c r="D3" s="2">
        <v>0.28100000000000003</v>
      </c>
      <c r="E3" s="2">
        <v>0.22900000000000001</v>
      </c>
      <c r="F3">
        <v>12.984000000000002</v>
      </c>
      <c r="G3">
        <v>24.990000000000002</v>
      </c>
      <c r="I3" s="4">
        <f>(D3/100*F3)</f>
        <v>3.648504000000001E-2</v>
      </c>
      <c r="J3" s="4"/>
      <c r="K3" s="4">
        <f>(E3/100*G3)</f>
        <v>5.7227100000000003E-2</v>
      </c>
      <c r="M3" s="4">
        <f>(I3+K3)</f>
        <v>9.3712140000000013E-2</v>
      </c>
      <c r="N3" s="4">
        <f>M3-(M3*5/100)</f>
        <v>8.9026533000000019E-2</v>
      </c>
      <c r="O3" s="4">
        <f>M3+(M3*5/100)</f>
        <v>9.8397747000000008E-2</v>
      </c>
    </row>
    <row r="4" spans="1:15" x14ac:dyDescent="0.25">
      <c r="B4" t="s">
        <v>4</v>
      </c>
      <c r="D4" s="2">
        <v>0.28699999999999998</v>
      </c>
      <c r="E4" s="2">
        <v>0.23899999999999999</v>
      </c>
      <c r="F4">
        <v>15.4</v>
      </c>
      <c r="G4">
        <v>32.340000000000003</v>
      </c>
      <c r="I4" s="4">
        <f t="shared" ref="I4:I23" si="0">(D4/100*F4)</f>
        <v>4.4197999999999994E-2</v>
      </c>
      <c r="J4" s="4"/>
      <c r="K4" s="4">
        <f t="shared" ref="K4:K23" si="1">(E4/100*G4)</f>
        <v>7.7292600000000003E-2</v>
      </c>
      <c r="M4" s="4">
        <f t="shared" ref="M4:M23" si="2">(I4+K4)</f>
        <v>0.1214906</v>
      </c>
      <c r="N4" s="4">
        <f t="shared" ref="N4:N23" si="3">M4-(M4*5/100)</f>
        <v>0.11541607000000001</v>
      </c>
      <c r="O4" s="4">
        <f t="shared" ref="O4:O23" si="4">M4+(M4*5/100)</f>
        <v>0.12756513</v>
      </c>
    </row>
    <row r="5" spans="1:15" x14ac:dyDescent="0.25">
      <c r="B5" t="s">
        <v>5</v>
      </c>
      <c r="D5" s="2">
        <v>0.28599999999999998</v>
      </c>
      <c r="E5" s="2">
        <v>0.23599999999999999</v>
      </c>
      <c r="F5">
        <v>14.912000000000001</v>
      </c>
      <c r="G5">
        <v>30.008999999999997</v>
      </c>
      <c r="I5" s="4">
        <f t="shared" si="0"/>
        <v>4.2648319999999997E-2</v>
      </c>
      <c r="J5" s="4"/>
      <c r="K5" s="4">
        <f t="shared" si="1"/>
        <v>7.082123999999998E-2</v>
      </c>
      <c r="M5" s="4">
        <f t="shared" si="2"/>
        <v>0.11346955999999997</v>
      </c>
      <c r="N5" s="4">
        <f t="shared" si="3"/>
        <v>0.10779608199999997</v>
      </c>
      <c r="O5" s="4">
        <f t="shared" si="4"/>
        <v>0.11914303799999997</v>
      </c>
    </row>
    <row r="6" spans="1:15" x14ac:dyDescent="0.25">
      <c r="A6" t="s">
        <v>6</v>
      </c>
      <c r="B6" t="s">
        <v>3</v>
      </c>
      <c r="D6" s="2">
        <v>0.27900000000000003</v>
      </c>
      <c r="E6" s="2">
        <v>0.24099999999999999</v>
      </c>
      <c r="F6">
        <v>15.847999999999999</v>
      </c>
      <c r="G6">
        <v>33.277999999999999</v>
      </c>
      <c r="I6" s="4">
        <f t="shared" si="0"/>
        <v>4.4215920000000006E-2</v>
      </c>
      <c r="J6" s="4"/>
      <c r="K6" s="4">
        <f t="shared" si="1"/>
        <v>8.019997999999999E-2</v>
      </c>
      <c r="M6" s="4">
        <f t="shared" si="2"/>
        <v>0.1244159</v>
      </c>
      <c r="N6" s="4">
        <f t="shared" si="3"/>
        <v>0.11819510499999999</v>
      </c>
      <c r="O6" s="4">
        <f t="shared" si="4"/>
        <v>0.130636695</v>
      </c>
    </row>
    <row r="7" spans="1:15" x14ac:dyDescent="0.25">
      <c r="B7" t="s">
        <v>4</v>
      </c>
      <c r="D7" s="2">
        <v>0.29899999999999999</v>
      </c>
      <c r="E7" s="2">
        <v>0.24399999999999999</v>
      </c>
      <c r="F7">
        <v>17.248000000000001</v>
      </c>
      <c r="G7">
        <v>37.162999999999997</v>
      </c>
      <c r="I7" s="4">
        <f t="shared" si="0"/>
        <v>5.1571520000000003E-2</v>
      </c>
      <c r="J7" s="4"/>
      <c r="K7" s="4">
        <f t="shared" si="1"/>
        <v>9.0677719999999989E-2</v>
      </c>
      <c r="M7" s="4">
        <f t="shared" si="2"/>
        <v>0.14224924</v>
      </c>
      <c r="N7" s="4">
        <f t="shared" si="3"/>
        <v>0.13513677800000001</v>
      </c>
      <c r="O7" s="4">
        <f t="shared" si="4"/>
        <v>0.14936170199999999</v>
      </c>
    </row>
    <row r="8" spans="1:15" x14ac:dyDescent="0.25">
      <c r="B8" t="s">
        <v>5</v>
      </c>
      <c r="D8" s="2">
        <v>0.29399999999999998</v>
      </c>
      <c r="E8" s="2">
        <v>0.24299999999999999</v>
      </c>
      <c r="F8">
        <v>16.752000000000002</v>
      </c>
      <c r="G8">
        <v>33.711999999999996</v>
      </c>
      <c r="I8" s="4">
        <f t="shared" si="0"/>
        <v>4.9250880000000004E-2</v>
      </c>
      <c r="J8" s="4"/>
      <c r="K8" s="4">
        <f t="shared" si="1"/>
        <v>8.1920159999999992E-2</v>
      </c>
      <c r="M8" s="4">
        <f t="shared" si="2"/>
        <v>0.13117103999999999</v>
      </c>
      <c r="N8" s="4">
        <f t="shared" si="3"/>
        <v>0.12461248799999999</v>
      </c>
      <c r="O8" s="4">
        <f t="shared" si="4"/>
        <v>0.13772959199999998</v>
      </c>
    </row>
    <row r="9" spans="1:15" x14ac:dyDescent="0.25">
      <c r="A9" t="s">
        <v>7</v>
      </c>
      <c r="B9" t="s">
        <v>3</v>
      </c>
      <c r="D9" s="2">
        <v>0.33100000000000002</v>
      </c>
      <c r="E9" s="2">
        <v>0.26</v>
      </c>
      <c r="F9">
        <v>19.968000000000004</v>
      </c>
      <c r="G9">
        <v>41.93</v>
      </c>
      <c r="I9" s="4">
        <f t="shared" si="0"/>
        <v>6.6094080000000013E-2</v>
      </c>
      <c r="J9" s="4"/>
      <c r="K9" s="4">
        <f t="shared" si="1"/>
        <v>0.10901799999999999</v>
      </c>
      <c r="M9" s="4">
        <f t="shared" si="2"/>
        <v>0.17511208</v>
      </c>
      <c r="N9" s="4">
        <f t="shared" si="3"/>
        <v>0.166356476</v>
      </c>
      <c r="O9" s="4">
        <f t="shared" si="4"/>
        <v>0.183867684</v>
      </c>
    </row>
    <row r="10" spans="1:15" x14ac:dyDescent="0.25">
      <c r="B10" t="s">
        <v>4</v>
      </c>
      <c r="D10" s="2">
        <v>0.34899999999999998</v>
      </c>
      <c r="E10" s="2">
        <v>0.26800000000000002</v>
      </c>
      <c r="F10">
        <v>21.96</v>
      </c>
      <c r="G10">
        <v>42.272999999999996</v>
      </c>
      <c r="I10" s="4">
        <f t="shared" si="0"/>
        <v>7.6640399999999997E-2</v>
      </c>
      <c r="J10" s="4"/>
      <c r="K10" s="4">
        <f t="shared" si="1"/>
        <v>0.11329164</v>
      </c>
      <c r="M10" s="4">
        <f t="shared" si="2"/>
        <v>0.18993204</v>
      </c>
      <c r="N10" s="4">
        <f t="shared" si="3"/>
        <v>0.180435438</v>
      </c>
      <c r="O10" s="4">
        <f t="shared" si="4"/>
        <v>0.19942864199999999</v>
      </c>
    </row>
    <row r="11" spans="1:15" x14ac:dyDescent="0.25">
      <c r="B11" t="s">
        <v>5</v>
      </c>
      <c r="D11" s="2">
        <v>0.34599999999999997</v>
      </c>
      <c r="E11" s="2">
        <v>0.26700000000000002</v>
      </c>
      <c r="F11">
        <v>21.608000000000004</v>
      </c>
      <c r="G11">
        <v>41.594000000000001</v>
      </c>
      <c r="I11" s="4">
        <f t="shared" si="0"/>
        <v>7.4763679999999999E-2</v>
      </c>
      <c r="J11" s="4"/>
      <c r="K11" s="4">
        <f t="shared" si="1"/>
        <v>0.11105598000000001</v>
      </c>
      <c r="M11" s="4">
        <f t="shared" si="2"/>
        <v>0.18581966</v>
      </c>
      <c r="N11" s="4">
        <f t="shared" si="3"/>
        <v>0.17652867699999999</v>
      </c>
      <c r="O11" s="4">
        <f t="shared" si="4"/>
        <v>0.195110643</v>
      </c>
    </row>
    <row r="12" spans="1:15" x14ac:dyDescent="0.25">
      <c r="A12" t="s">
        <v>8</v>
      </c>
      <c r="B12" t="s">
        <v>3</v>
      </c>
      <c r="D12" s="2">
        <v>0.32300000000000001</v>
      </c>
      <c r="E12" s="2">
        <v>0.251</v>
      </c>
      <c r="F12">
        <v>18.832000000000001</v>
      </c>
      <c r="G12">
        <v>37.897999999999996</v>
      </c>
      <c r="I12" s="4">
        <f t="shared" si="0"/>
        <v>6.0827360000000004E-2</v>
      </c>
      <c r="J12" s="4"/>
      <c r="K12" s="4">
        <f t="shared" si="1"/>
        <v>9.5123979999999997E-2</v>
      </c>
      <c r="M12" s="4">
        <f t="shared" si="2"/>
        <v>0.15595133999999999</v>
      </c>
      <c r="N12" s="4">
        <f t="shared" si="3"/>
        <v>0.14815377299999999</v>
      </c>
      <c r="O12" s="4">
        <f t="shared" si="4"/>
        <v>0.163748907</v>
      </c>
    </row>
    <row r="13" spans="1:15" x14ac:dyDescent="0.25">
      <c r="B13" t="s">
        <v>4</v>
      </c>
      <c r="D13" s="2">
        <v>0.32800000000000001</v>
      </c>
      <c r="E13" s="2">
        <v>0.25800000000000001</v>
      </c>
      <c r="F13">
        <v>19.584000000000003</v>
      </c>
      <c r="G13">
        <v>41.125</v>
      </c>
      <c r="I13" s="4">
        <f t="shared" si="0"/>
        <v>6.4235520000000004E-2</v>
      </c>
      <c r="J13" s="4"/>
      <c r="K13" s="4">
        <f t="shared" si="1"/>
        <v>0.10610250000000002</v>
      </c>
      <c r="M13" s="4">
        <f t="shared" si="2"/>
        <v>0.17033802000000003</v>
      </c>
      <c r="N13" s="4">
        <f t="shared" si="3"/>
        <v>0.16182111900000004</v>
      </c>
      <c r="O13" s="4">
        <f t="shared" si="4"/>
        <v>0.17885492100000003</v>
      </c>
    </row>
    <row r="14" spans="1:15" x14ac:dyDescent="0.25">
      <c r="B14" t="s">
        <v>5</v>
      </c>
      <c r="D14" s="2">
        <v>0.32600000000000001</v>
      </c>
      <c r="E14" s="2">
        <v>0.25600000000000001</v>
      </c>
      <c r="F14">
        <v>19.184000000000001</v>
      </c>
      <c r="G14">
        <v>38.604999999999997</v>
      </c>
      <c r="I14" s="4">
        <f t="shared" si="0"/>
        <v>6.2539840000000013E-2</v>
      </c>
      <c r="J14" s="4"/>
      <c r="K14" s="4">
        <f t="shared" si="1"/>
        <v>9.8828799999999994E-2</v>
      </c>
      <c r="M14" s="4">
        <f t="shared" si="2"/>
        <v>0.16136864000000001</v>
      </c>
      <c r="N14" s="4">
        <f t="shared" si="3"/>
        <v>0.15330020799999999</v>
      </c>
      <c r="O14" s="4">
        <f t="shared" si="4"/>
        <v>0.16943707200000002</v>
      </c>
    </row>
    <row r="15" spans="1:15" x14ac:dyDescent="0.25">
      <c r="A15" t="s">
        <v>9</v>
      </c>
      <c r="B15" t="s">
        <v>3</v>
      </c>
      <c r="D15" s="2">
        <v>0.314</v>
      </c>
      <c r="E15" s="2">
        <v>0.251</v>
      </c>
      <c r="F15">
        <v>18.231999999999999</v>
      </c>
      <c r="G15">
        <v>36.686999999999998</v>
      </c>
      <c r="I15" s="4">
        <f t="shared" si="0"/>
        <v>5.7248479999999997E-2</v>
      </c>
      <c r="J15" s="4"/>
      <c r="K15" s="4">
        <f t="shared" si="1"/>
        <v>9.2084369999999999E-2</v>
      </c>
      <c r="M15" s="4">
        <f t="shared" si="2"/>
        <v>0.14933284999999999</v>
      </c>
      <c r="N15" s="4">
        <f t="shared" si="3"/>
        <v>0.14186620749999998</v>
      </c>
      <c r="O15" s="4">
        <f t="shared" si="4"/>
        <v>0.1567994925</v>
      </c>
    </row>
    <row r="16" spans="1:15" x14ac:dyDescent="0.25">
      <c r="B16" t="s">
        <v>4</v>
      </c>
      <c r="D16" s="2">
        <v>0.33900000000000002</v>
      </c>
      <c r="E16" s="2">
        <v>0.26300000000000001</v>
      </c>
      <c r="F16">
        <v>20.504000000000001</v>
      </c>
      <c r="G16">
        <v>41.257999999999996</v>
      </c>
      <c r="I16" s="4">
        <f t="shared" si="0"/>
        <v>6.9508560000000011E-2</v>
      </c>
      <c r="J16" s="4"/>
      <c r="K16" s="4">
        <f t="shared" si="1"/>
        <v>0.10850853999999999</v>
      </c>
      <c r="M16" s="4">
        <f t="shared" si="2"/>
        <v>0.17801709999999998</v>
      </c>
      <c r="N16" s="4">
        <f t="shared" si="3"/>
        <v>0.169116245</v>
      </c>
      <c r="O16" s="4">
        <f t="shared" si="4"/>
        <v>0.18691795499999997</v>
      </c>
    </row>
    <row r="17" spans="1:15" x14ac:dyDescent="0.25">
      <c r="B17" t="s">
        <v>5</v>
      </c>
      <c r="D17" s="2">
        <v>0.33700000000000002</v>
      </c>
      <c r="E17" s="2">
        <v>0.26200000000000001</v>
      </c>
      <c r="F17">
        <v>20.103999999999999</v>
      </c>
      <c r="G17">
        <v>38.695999999999998</v>
      </c>
      <c r="I17" s="4">
        <f t="shared" si="0"/>
        <v>6.7750480000000002E-2</v>
      </c>
      <c r="J17" s="4"/>
      <c r="K17" s="4">
        <f t="shared" si="1"/>
        <v>0.10138351999999999</v>
      </c>
      <c r="M17" s="4">
        <f t="shared" si="2"/>
        <v>0.16913400000000001</v>
      </c>
      <c r="N17" s="4">
        <f t="shared" si="3"/>
        <v>0.1606773</v>
      </c>
      <c r="O17" s="4">
        <f t="shared" si="4"/>
        <v>0.17759070000000002</v>
      </c>
    </row>
    <row r="18" spans="1:15" x14ac:dyDescent="0.25">
      <c r="A18" t="s">
        <v>10</v>
      </c>
      <c r="B18" t="s">
        <v>3</v>
      </c>
      <c r="D18" s="2">
        <v>0.34200000000000003</v>
      </c>
      <c r="E18" s="2">
        <v>0.26500000000000001</v>
      </c>
      <c r="F18">
        <v>21.400000000000002</v>
      </c>
      <c r="G18">
        <v>43.064</v>
      </c>
      <c r="I18" s="4">
        <f t="shared" si="0"/>
        <v>7.3188000000000017E-2</v>
      </c>
      <c r="J18" s="4"/>
      <c r="K18" s="4">
        <f t="shared" si="1"/>
        <v>0.1141196</v>
      </c>
      <c r="M18" s="4">
        <f t="shared" si="2"/>
        <v>0.18730760000000002</v>
      </c>
      <c r="N18" s="4">
        <f t="shared" si="3"/>
        <v>0.17794222000000001</v>
      </c>
      <c r="O18" s="4">
        <f t="shared" si="4"/>
        <v>0.19667298000000003</v>
      </c>
    </row>
    <row r="19" spans="1:15" x14ac:dyDescent="0.25">
      <c r="B19" t="s">
        <v>4</v>
      </c>
      <c r="D19" s="2">
        <v>0.35799999999999998</v>
      </c>
      <c r="E19" s="2">
        <v>0.27100000000000002</v>
      </c>
      <c r="F19">
        <v>22.536000000000001</v>
      </c>
      <c r="G19">
        <v>49.069999999999993</v>
      </c>
      <c r="I19" s="4">
        <f t="shared" si="0"/>
        <v>8.0678880000000008E-2</v>
      </c>
      <c r="J19" s="4"/>
      <c r="K19" s="4">
        <f t="shared" si="1"/>
        <v>0.13297969999999998</v>
      </c>
      <c r="M19" s="4">
        <f t="shared" si="2"/>
        <v>0.21365857999999999</v>
      </c>
      <c r="N19" s="4">
        <f t="shared" si="3"/>
        <v>0.20297565099999998</v>
      </c>
      <c r="O19" s="4">
        <f t="shared" si="4"/>
        <v>0.22434150899999999</v>
      </c>
    </row>
    <row r="20" spans="1:15" x14ac:dyDescent="0.25">
      <c r="B20" t="s">
        <v>5</v>
      </c>
      <c r="D20" s="2">
        <v>0.35399999999999998</v>
      </c>
      <c r="E20" s="2">
        <v>0.27</v>
      </c>
      <c r="F20">
        <v>22.352000000000004</v>
      </c>
      <c r="G20">
        <v>46.9</v>
      </c>
      <c r="I20" s="4">
        <f t="shared" si="0"/>
        <v>7.9126080000000001E-2</v>
      </c>
      <c r="J20" s="4"/>
      <c r="K20" s="4">
        <f t="shared" si="1"/>
        <v>0.12662999999999999</v>
      </c>
      <c r="M20" s="4">
        <f t="shared" si="2"/>
        <v>0.20575608000000001</v>
      </c>
      <c r="N20" s="4">
        <f t="shared" si="3"/>
        <v>0.195468276</v>
      </c>
      <c r="O20" s="4">
        <f t="shared" si="4"/>
        <v>0.21604388400000002</v>
      </c>
    </row>
    <row r="21" spans="1:15" x14ac:dyDescent="0.25">
      <c r="A21" t="s">
        <v>11</v>
      </c>
      <c r="B21" t="s">
        <v>3</v>
      </c>
      <c r="D21" s="2">
        <v>0.31900000000000001</v>
      </c>
      <c r="E21" s="2">
        <v>0.23400000000000001</v>
      </c>
      <c r="F21">
        <v>18.496000000000002</v>
      </c>
      <c r="G21">
        <v>37.219000000000001</v>
      </c>
      <c r="I21" s="4">
        <f t="shared" si="0"/>
        <v>5.9002240000000011E-2</v>
      </c>
      <c r="J21" s="4"/>
      <c r="K21" s="4">
        <f t="shared" si="1"/>
        <v>8.709246000000001E-2</v>
      </c>
      <c r="M21" s="4">
        <f t="shared" si="2"/>
        <v>0.14609470000000002</v>
      </c>
      <c r="N21" s="4">
        <f t="shared" si="3"/>
        <v>0.13878996500000002</v>
      </c>
      <c r="O21" s="4">
        <f t="shared" si="4"/>
        <v>0.15339943500000003</v>
      </c>
    </row>
    <row r="22" spans="1:15" x14ac:dyDescent="0.25">
      <c r="B22" t="s">
        <v>4</v>
      </c>
      <c r="D22" s="2">
        <v>0.31</v>
      </c>
      <c r="E22" s="2">
        <v>0.26100000000000001</v>
      </c>
      <c r="F22">
        <v>17.952000000000002</v>
      </c>
      <c r="G22">
        <v>36.126999999999995</v>
      </c>
      <c r="I22" s="4">
        <f t="shared" si="0"/>
        <v>5.5651200000000005E-2</v>
      </c>
      <c r="J22" s="4"/>
      <c r="K22" s="4">
        <f t="shared" si="1"/>
        <v>9.4291469999999988E-2</v>
      </c>
      <c r="M22" s="4">
        <f t="shared" si="2"/>
        <v>0.14994267</v>
      </c>
      <c r="N22" s="4">
        <f t="shared" si="3"/>
        <v>0.1424455365</v>
      </c>
      <c r="O22" s="4">
        <f t="shared" si="4"/>
        <v>0.1574398035</v>
      </c>
    </row>
    <row r="23" spans="1:15" x14ac:dyDescent="0.25">
      <c r="B23" t="s">
        <v>5</v>
      </c>
      <c r="D23" s="2">
        <v>0.30399999999999999</v>
      </c>
      <c r="E23" s="2">
        <v>0.28899999999999998</v>
      </c>
      <c r="F23">
        <v>17.680000000000003</v>
      </c>
      <c r="G23">
        <v>35.580999999999996</v>
      </c>
      <c r="I23" s="4">
        <f t="shared" si="0"/>
        <v>5.3747200000000002E-2</v>
      </c>
      <c r="J23" s="4"/>
      <c r="K23" s="4">
        <f t="shared" si="1"/>
        <v>0.10282908999999998</v>
      </c>
      <c r="M23" s="4">
        <f t="shared" si="2"/>
        <v>0.15657628999999998</v>
      </c>
      <c r="N23" s="4">
        <f t="shared" si="3"/>
        <v>0.14874747549999998</v>
      </c>
      <c r="O23" s="4">
        <f t="shared" si="4"/>
        <v>0.16440510449999998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workbookViewId="0">
      <selection activeCell="Q4" sqref="Q4"/>
    </sheetView>
  </sheetViews>
  <sheetFormatPr defaultRowHeight="15" x14ac:dyDescent="0.25"/>
  <sheetData>
    <row r="1" spans="1:15" x14ac:dyDescent="0.25">
      <c r="M1" t="s">
        <v>35</v>
      </c>
      <c r="N1" t="s">
        <v>36</v>
      </c>
      <c r="O1" t="s">
        <v>37</v>
      </c>
    </row>
    <row r="2" spans="1:15" x14ac:dyDescent="0.25">
      <c r="A2" t="s">
        <v>0</v>
      </c>
      <c r="B2" t="s">
        <v>1</v>
      </c>
      <c r="D2" t="s">
        <v>33</v>
      </c>
      <c r="E2" t="s">
        <v>34</v>
      </c>
      <c r="F2" t="s">
        <v>28</v>
      </c>
      <c r="G2" t="s">
        <v>29</v>
      </c>
      <c r="I2" t="s">
        <v>38</v>
      </c>
      <c r="K2" t="s">
        <v>39</v>
      </c>
      <c r="M2" t="s">
        <v>40</v>
      </c>
    </row>
    <row r="3" spans="1:15" x14ac:dyDescent="0.25">
      <c r="A3" t="s">
        <v>2</v>
      </c>
      <c r="B3" t="s">
        <v>3</v>
      </c>
      <c r="D3" s="2">
        <v>0.61180000000000001</v>
      </c>
      <c r="E3" s="2">
        <v>1.282</v>
      </c>
      <c r="F3">
        <v>12.984000000000002</v>
      </c>
      <c r="G3">
        <v>24.990000000000002</v>
      </c>
      <c r="I3" s="4">
        <f>D3/100*F3</f>
        <v>7.9436112000000017E-2</v>
      </c>
      <c r="J3" s="4"/>
      <c r="K3" s="4">
        <f>E3/100*G3</f>
        <v>0.32037180000000004</v>
      </c>
      <c r="M3" s="4">
        <f>I3+K3</f>
        <v>0.39980791200000004</v>
      </c>
      <c r="N3" s="4">
        <f>M3-(M3*5/100)</f>
        <v>0.37981751640000005</v>
      </c>
      <c r="O3" s="4">
        <f>M3+(M3*5/100)</f>
        <v>0.41979830760000003</v>
      </c>
    </row>
    <row r="4" spans="1:15" x14ac:dyDescent="0.25">
      <c r="B4" t="s">
        <v>4</v>
      </c>
      <c r="D4" s="2">
        <v>0.61919999999999997</v>
      </c>
      <c r="E4" s="2">
        <v>1.3340000000000001</v>
      </c>
      <c r="F4">
        <v>15.4</v>
      </c>
      <c r="G4">
        <v>32.340000000000003</v>
      </c>
      <c r="I4" s="4">
        <f t="shared" ref="I4:I23" si="0">D4/100*F4</f>
        <v>9.5356799999999992E-2</v>
      </c>
      <c r="J4" s="4"/>
      <c r="K4" s="4">
        <f t="shared" ref="K4:K23" si="1">E4/100*G4</f>
        <v>0.43141560000000007</v>
      </c>
      <c r="M4" s="4">
        <f t="shared" ref="M4:M23" si="2">I4+K4</f>
        <v>0.52677240000000003</v>
      </c>
      <c r="N4" s="4">
        <f t="shared" ref="N4:N23" si="3">M4-(M4*5/100)</f>
        <v>0.50043378000000005</v>
      </c>
      <c r="O4" s="4">
        <f t="shared" ref="O4:O23" si="4">M4+(M4*5/100)</f>
        <v>0.55311102000000001</v>
      </c>
    </row>
    <row r="5" spans="1:15" x14ac:dyDescent="0.25">
      <c r="B5" t="s">
        <v>5</v>
      </c>
      <c r="D5" s="2">
        <v>0.626</v>
      </c>
      <c r="E5" s="2">
        <v>1.3520000000000001</v>
      </c>
      <c r="F5">
        <v>14.912000000000001</v>
      </c>
      <c r="G5">
        <v>30.008999999999997</v>
      </c>
      <c r="I5" s="4">
        <f t="shared" si="0"/>
        <v>9.3349120000000008E-2</v>
      </c>
      <c r="J5" s="4"/>
      <c r="K5" s="4">
        <f t="shared" si="1"/>
        <v>0.40572167999999997</v>
      </c>
      <c r="M5" s="4">
        <f t="shared" si="2"/>
        <v>0.49907079999999998</v>
      </c>
      <c r="N5" s="4">
        <f t="shared" si="3"/>
        <v>0.47411725999999998</v>
      </c>
      <c r="O5" s="4">
        <f t="shared" si="4"/>
        <v>0.52402433999999998</v>
      </c>
    </row>
    <row r="6" spans="1:15" x14ac:dyDescent="0.25">
      <c r="A6" t="s">
        <v>6</v>
      </c>
      <c r="B6" t="s">
        <v>3</v>
      </c>
      <c r="D6" s="2">
        <v>0.629</v>
      </c>
      <c r="E6" s="2">
        <v>1.341</v>
      </c>
      <c r="F6">
        <v>15.847999999999999</v>
      </c>
      <c r="G6">
        <v>33.277999999999999</v>
      </c>
      <c r="I6" s="4">
        <f t="shared" si="0"/>
        <v>9.9683919999999995E-2</v>
      </c>
      <c r="J6" s="4"/>
      <c r="K6" s="4">
        <f t="shared" si="1"/>
        <v>0.44625798</v>
      </c>
      <c r="M6" s="4">
        <f t="shared" si="2"/>
        <v>0.54594189999999998</v>
      </c>
      <c r="N6" s="4">
        <f t="shared" si="3"/>
        <v>0.51864480499999999</v>
      </c>
      <c r="O6" s="4">
        <f t="shared" si="4"/>
        <v>0.57323899499999997</v>
      </c>
    </row>
    <row r="7" spans="1:15" x14ac:dyDescent="0.25">
      <c r="B7" t="s">
        <v>4</v>
      </c>
      <c r="D7" s="2">
        <v>0.63100000000000001</v>
      </c>
      <c r="E7" s="2">
        <v>1.361</v>
      </c>
      <c r="F7">
        <v>17.248000000000001</v>
      </c>
      <c r="G7">
        <v>37.162999999999997</v>
      </c>
      <c r="I7" s="4">
        <f t="shared" si="0"/>
        <v>0.10883487999999999</v>
      </c>
      <c r="J7" s="4"/>
      <c r="K7" s="4">
        <f t="shared" si="1"/>
        <v>0.50578842999999996</v>
      </c>
      <c r="M7" s="4">
        <f t="shared" si="2"/>
        <v>0.61462330999999992</v>
      </c>
      <c r="N7" s="4">
        <f t="shared" si="3"/>
        <v>0.58389214449999993</v>
      </c>
      <c r="O7" s="4">
        <f t="shared" si="4"/>
        <v>0.64535447549999991</v>
      </c>
    </row>
    <row r="8" spans="1:15" x14ac:dyDescent="0.25">
      <c r="B8" t="s">
        <v>5</v>
      </c>
      <c r="D8" s="2">
        <v>0.63</v>
      </c>
      <c r="E8" s="2">
        <v>1.3720000000000001</v>
      </c>
      <c r="F8">
        <v>16.752000000000002</v>
      </c>
      <c r="G8">
        <v>33.711999999999996</v>
      </c>
      <c r="I8" s="4">
        <f t="shared" si="0"/>
        <v>0.10553760000000002</v>
      </c>
      <c r="J8" s="4"/>
      <c r="K8" s="4">
        <f t="shared" si="1"/>
        <v>0.46252863999999999</v>
      </c>
      <c r="M8" s="4">
        <f t="shared" si="2"/>
        <v>0.56806624000000006</v>
      </c>
      <c r="N8" s="4">
        <f t="shared" si="3"/>
        <v>0.53966292800000004</v>
      </c>
      <c r="O8" s="4">
        <f t="shared" si="4"/>
        <v>0.59646955200000007</v>
      </c>
    </row>
    <row r="9" spans="1:15" x14ac:dyDescent="0.25">
      <c r="A9" t="s">
        <v>7</v>
      </c>
      <c r="B9" t="s">
        <v>3</v>
      </c>
      <c r="D9" s="2">
        <v>0.64100000000000001</v>
      </c>
      <c r="E9" s="2">
        <v>1.427</v>
      </c>
      <c r="F9">
        <v>19.968000000000004</v>
      </c>
      <c r="G9">
        <v>41.93</v>
      </c>
      <c r="I9" s="4">
        <f t="shared" si="0"/>
        <v>0.12799488000000003</v>
      </c>
      <c r="J9" s="4"/>
      <c r="K9" s="4">
        <f t="shared" si="1"/>
        <v>0.59834109999999996</v>
      </c>
      <c r="M9" s="4">
        <f t="shared" si="2"/>
        <v>0.72633597999999999</v>
      </c>
      <c r="N9" s="4">
        <f t="shared" si="3"/>
        <v>0.69001918100000004</v>
      </c>
      <c r="O9" s="4">
        <f t="shared" si="4"/>
        <v>0.76265277899999995</v>
      </c>
    </row>
    <row r="10" spans="1:15" x14ac:dyDescent="0.25">
      <c r="B10" t="s">
        <v>4</v>
      </c>
      <c r="D10" s="2">
        <v>0.64800000000000002</v>
      </c>
      <c r="E10" s="2">
        <v>1.478</v>
      </c>
      <c r="F10">
        <v>21.96</v>
      </c>
      <c r="G10">
        <v>42.272999999999996</v>
      </c>
      <c r="I10" s="4">
        <f t="shared" si="0"/>
        <v>0.14230080000000001</v>
      </c>
      <c r="J10" s="4"/>
      <c r="K10" s="4">
        <f t="shared" si="1"/>
        <v>0.62479493999999991</v>
      </c>
      <c r="M10" s="4">
        <f t="shared" si="2"/>
        <v>0.76709573999999991</v>
      </c>
      <c r="N10" s="4">
        <f t="shared" si="3"/>
        <v>0.72874095299999997</v>
      </c>
      <c r="O10" s="4">
        <f t="shared" si="4"/>
        <v>0.80545052699999986</v>
      </c>
    </row>
    <row r="11" spans="1:15" x14ac:dyDescent="0.25">
      <c r="B11" t="s">
        <v>5</v>
      </c>
      <c r="D11" s="2">
        <v>0.64700000000000002</v>
      </c>
      <c r="E11" s="2">
        <v>1.482</v>
      </c>
      <c r="F11">
        <v>21.608000000000004</v>
      </c>
      <c r="G11">
        <v>41.594000000000001</v>
      </c>
      <c r="I11" s="4">
        <f t="shared" si="0"/>
        <v>0.13980376000000003</v>
      </c>
      <c r="J11" s="4"/>
      <c r="K11" s="4">
        <f t="shared" si="1"/>
        <v>0.61642308000000001</v>
      </c>
      <c r="M11" s="4">
        <f t="shared" si="2"/>
        <v>0.75622684000000007</v>
      </c>
      <c r="N11" s="4">
        <f t="shared" si="3"/>
        <v>0.71841549800000004</v>
      </c>
      <c r="O11" s="4">
        <f t="shared" si="4"/>
        <v>0.79403818200000009</v>
      </c>
    </row>
    <row r="12" spans="1:15" x14ac:dyDescent="0.25">
      <c r="A12" t="s">
        <v>8</v>
      </c>
      <c r="B12" t="s">
        <v>3</v>
      </c>
      <c r="D12" s="2">
        <v>0.63700000000000001</v>
      </c>
      <c r="E12" s="2">
        <v>1.3720000000000001</v>
      </c>
      <c r="F12">
        <v>18.832000000000001</v>
      </c>
      <c r="G12">
        <v>37.897999999999996</v>
      </c>
      <c r="I12" s="4">
        <f t="shared" si="0"/>
        <v>0.11995984</v>
      </c>
      <c r="J12" s="4"/>
      <c r="K12" s="4">
        <f t="shared" si="1"/>
        <v>0.51996056000000002</v>
      </c>
      <c r="M12" s="4">
        <f t="shared" si="2"/>
        <v>0.63992040000000006</v>
      </c>
      <c r="N12" s="4">
        <f t="shared" si="3"/>
        <v>0.60792438000000004</v>
      </c>
      <c r="O12" s="4">
        <f t="shared" si="4"/>
        <v>0.67191642000000007</v>
      </c>
    </row>
    <row r="13" spans="1:15" x14ac:dyDescent="0.25">
      <c r="B13" t="s">
        <v>4</v>
      </c>
      <c r="D13" s="2">
        <v>0.64</v>
      </c>
      <c r="E13" s="2">
        <v>1.4159999999999999</v>
      </c>
      <c r="F13">
        <v>19.584000000000003</v>
      </c>
      <c r="G13">
        <v>41.125</v>
      </c>
      <c r="I13" s="4">
        <f t="shared" si="0"/>
        <v>0.12533760000000002</v>
      </c>
      <c r="J13" s="4"/>
      <c r="K13" s="4">
        <f t="shared" si="1"/>
        <v>0.5823299999999999</v>
      </c>
      <c r="M13" s="4">
        <f t="shared" si="2"/>
        <v>0.70766759999999995</v>
      </c>
      <c r="N13" s="4">
        <f t="shared" si="3"/>
        <v>0.67228421999999999</v>
      </c>
      <c r="O13" s="4">
        <f t="shared" si="4"/>
        <v>0.74305097999999992</v>
      </c>
    </row>
    <row r="14" spans="1:15" x14ac:dyDescent="0.25">
      <c r="B14" t="s">
        <v>5</v>
      </c>
      <c r="D14" s="2">
        <v>0.63900000000000001</v>
      </c>
      <c r="E14" s="2">
        <v>1.4079999999999999</v>
      </c>
      <c r="F14">
        <v>19.184000000000001</v>
      </c>
      <c r="G14">
        <v>38.604999999999997</v>
      </c>
      <c r="I14" s="4">
        <f t="shared" si="0"/>
        <v>0.12258576</v>
      </c>
      <c r="J14" s="4"/>
      <c r="K14" s="4">
        <f t="shared" si="1"/>
        <v>0.54355839999999989</v>
      </c>
      <c r="M14" s="4">
        <f t="shared" si="2"/>
        <v>0.66614415999999987</v>
      </c>
      <c r="N14" s="4">
        <f t="shared" si="3"/>
        <v>0.6328369519999999</v>
      </c>
      <c r="O14" s="4">
        <f t="shared" si="4"/>
        <v>0.69945136799999985</v>
      </c>
    </row>
    <row r="15" spans="1:15" x14ac:dyDescent="0.25">
      <c r="A15" t="s">
        <v>9</v>
      </c>
      <c r="B15" t="s">
        <v>3</v>
      </c>
      <c r="D15" s="2">
        <v>0.63500000000000001</v>
      </c>
      <c r="E15" s="2">
        <v>1.3819999999999999</v>
      </c>
      <c r="F15">
        <v>18.231999999999999</v>
      </c>
      <c r="G15">
        <v>36.686999999999998</v>
      </c>
      <c r="I15" s="4">
        <f t="shared" si="0"/>
        <v>0.11577319999999999</v>
      </c>
      <c r="J15" s="4"/>
      <c r="K15" s="4">
        <f t="shared" si="1"/>
        <v>0.5070143399999999</v>
      </c>
      <c r="M15" s="4">
        <f t="shared" si="2"/>
        <v>0.62278753999999992</v>
      </c>
      <c r="N15" s="4">
        <f t="shared" si="3"/>
        <v>0.59164816299999989</v>
      </c>
      <c r="O15" s="4">
        <f t="shared" si="4"/>
        <v>0.65392691699999994</v>
      </c>
    </row>
    <row r="16" spans="1:15" x14ac:dyDescent="0.25">
      <c r="B16" t="s">
        <v>4</v>
      </c>
      <c r="D16" s="2">
        <v>0.64400000000000002</v>
      </c>
      <c r="E16" s="2">
        <v>1.446</v>
      </c>
      <c r="F16">
        <v>20.504000000000001</v>
      </c>
      <c r="G16">
        <v>41.257999999999996</v>
      </c>
      <c r="I16" s="4">
        <f t="shared" si="0"/>
        <v>0.13204576000000001</v>
      </c>
      <c r="J16" s="4"/>
      <c r="K16" s="4">
        <f t="shared" si="1"/>
        <v>0.59659067999999993</v>
      </c>
      <c r="M16" s="4">
        <f t="shared" si="2"/>
        <v>0.72863643999999994</v>
      </c>
      <c r="N16" s="4">
        <f t="shared" si="3"/>
        <v>0.69220461799999999</v>
      </c>
      <c r="O16" s="4">
        <f t="shared" si="4"/>
        <v>0.76506826199999989</v>
      </c>
    </row>
    <row r="17" spans="1:15" x14ac:dyDescent="0.25">
      <c r="B17" t="s">
        <v>5</v>
      </c>
      <c r="D17" s="2">
        <v>0.64300000000000002</v>
      </c>
      <c r="E17" s="2">
        <v>1.482</v>
      </c>
      <c r="F17">
        <v>20.103999999999999</v>
      </c>
      <c r="G17">
        <v>38.695999999999998</v>
      </c>
      <c r="I17" s="4">
        <f t="shared" si="0"/>
        <v>0.12926872</v>
      </c>
      <c r="J17" s="4"/>
      <c r="K17" s="4">
        <f t="shared" si="1"/>
        <v>0.57347471999999999</v>
      </c>
      <c r="M17" s="4">
        <f t="shared" si="2"/>
        <v>0.70274344</v>
      </c>
      <c r="N17" s="4">
        <f t="shared" si="3"/>
        <v>0.667606268</v>
      </c>
      <c r="O17" s="4">
        <f t="shared" si="4"/>
        <v>0.73788061199999999</v>
      </c>
    </row>
    <row r="18" spans="1:15" x14ac:dyDescent="0.25">
      <c r="A18" t="s">
        <v>10</v>
      </c>
      <c r="B18" t="s">
        <v>3</v>
      </c>
      <c r="D18" s="2">
        <v>0.64600000000000002</v>
      </c>
      <c r="E18" s="2">
        <v>1.454</v>
      </c>
      <c r="F18">
        <v>21.400000000000002</v>
      </c>
      <c r="G18">
        <v>43.064</v>
      </c>
      <c r="I18" s="4">
        <f t="shared" si="0"/>
        <v>0.13824400000000003</v>
      </c>
      <c r="J18" s="4"/>
      <c r="K18" s="4">
        <f t="shared" si="1"/>
        <v>0.62615055999999991</v>
      </c>
      <c r="M18" s="4">
        <f t="shared" si="2"/>
        <v>0.76439455999999995</v>
      </c>
      <c r="N18" s="4">
        <f t="shared" si="3"/>
        <v>0.72617483199999999</v>
      </c>
      <c r="O18" s="4">
        <f t="shared" si="4"/>
        <v>0.8026142879999999</v>
      </c>
    </row>
    <row r="19" spans="1:15" x14ac:dyDescent="0.25">
      <c r="B19" t="s">
        <v>4</v>
      </c>
      <c r="D19" s="2">
        <v>0.65100000000000002</v>
      </c>
      <c r="E19" s="2">
        <v>1.498</v>
      </c>
      <c r="F19">
        <v>22.536000000000001</v>
      </c>
      <c r="G19">
        <v>49.069999999999993</v>
      </c>
      <c r="I19" s="4">
        <f t="shared" si="0"/>
        <v>0.14670936000000001</v>
      </c>
      <c r="J19" s="4"/>
      <c r="K19" s="4">
        <f t="shared" si="1"/>
        <v>0.73506859999999996</v>
      </c>
      <c r="M19" s="4">
        <f t="shared" si="2"/>
        <v>0.88177795999999997</v>
      </c>
      <c r="N19" s="4">
        <f t="shared" si="3"/>
        <v>0.83768906199999993</v>
      </c>
      <c r="O19" s="4">
        <f t="shared" si="4"/>
        <v>0.92586685800000001</v>
      </c>
    </row>
    <row r="20" spans="1:15" x14ac:dyDescent="0.25">
      <c r="B20" t="s">
        <v>5</v>
      </c>
      <c r="D20" s="2">
        <v>0.64890000000000003</v>
      </c>
      <c r="E20" s="2">
        <v>1.4850000000000001</v>
      </c>
      <c r="F20">
        <v>22.352000000000004</v>
      </c>
      <c r="G20">
        <v>46.9</v>
      </c>
      <c r="I20" s="4">
        <f t="shared" si="0"/>
        <v>0.14504212800000002</v>
      </c>
      <c r="J20" s="4"/>
      <c r="K20" s="4">
        <f t="shared" si="1"/>
        <v>0.696465</v>
      </c>
      <c r="M20" s="4">
        <f t="shared" si="2"/>
        <v>0.84150712800000005</v>
      </c>
      <c r="N20" s="4">
        <f t="shared" si="3"/>
        <v>0.79943177160000001</v>
      </c>
      <c r="O20" s="4">
        <f t="shared" si="4"/>
        <v>0.88358248440000009</v>
      </c>
    </row>
    <row r="21" spans="1:15" x14ac:dyDescent="0.25">
      <c r="A21" t="s">
        <v>11</v>
      </c>
      <c r="B21" t="s">
        <v>3</v>
      </c>
      <c r="D21" s="2">
        <v>0.63600000000000001</v>
      </c>
      <c r="E21" s="2">
        <v>1.3720000000000001</v>
      </c>
      <c r="F21">
        <v>18.496000000000002</v>
      </c>
      <c r="G21">
        <v>37.219000000000001</v>
      </c>
      <c r="I21" s="4">
        <f t="shared" si="0"/>
        <v>0.11763456000000001</v>
      </c>
      <c r="J21" s="4"/>
      <c r="K21" s="4">
        <f t="shared" si="1"/>
        <v>0.51064468000000007</v>
      </c>
      <c r="M21" s="4">
        <f t="shared" si="2"/>
        <v>0.62827924000000013</v>
      </c>
      <c r="N21" s="4">
        <f t="shared" si="3"/>
        <v>0.59686527800000011</v>
      </c>
      <c r="O21" s="4">
        <f t="shared" si="4"/>
        <v>0.65969320200000015</v>
      </c>
    </row>
    <row r="22" spans="1:15" x14ac:dyDescent="0.25">
      <c r="B22" t="s">
        <v>4</v>
      </c>
      <c r="D22" s="2">
        <v>0.63300000000000001</v>
      </c>
      <c r="E22" s="2">
        <v>1.3759999999999999</v>
      </c>
      <c r="F22">
        <v>17.952000000000002</v>
      </c>
      <c r="G22">
        <v>36.126999999999995</v>
      </c>
      <c r="I22" s="4">
        <f t="shared" si="0"/>
        <v>0.11363616</v>
      </c>
      <c r="J22" s="4"/>
      <c r="K22" s="4">
        <f t="shared" si="1"/>
        <v>0.49710751999999991</v>
      </c>
      <c r="M22" s="4">
        <f t="shared" si="2"/>
        <v>0.6107436799999999</v>
      </c>
      <c r="N22" s="4">
        <f t="shared" si="3"/>
        <v>0.58020649599999996</v>
      </c>
      <c r="O22" s="4">
        <f t="shared" si="4"/>
        <v>0.64128086399999984</v>
      </c>
    </row>
    <row r="23" spans="1:15" x14ac:dyDescent="0.25">
      <c r="B23" t="s">
        <v>5</v>
      </c>
      <c r="D23" s="2">
        <v>0.621</v>
      </c>
      <c r="E23" s="2">
        <v>1.389</v>
      </c>
      <c r="F23">
        <v>17.680000000000003</v>
      </c>
      <c r="G23">
        <v>35.580999999999996</v>
      </c>
      <c r="I23" s="4">
        <f t="shared" si="0"/>
        <v>0.10979280000000002</v>
      </c>
      <c r="J23" s="4"/>
      <c r="K23" s="4">
        <f t="shared" si="1"/>
        <v>0.49422008999999995</v>
      </c>
      <c r="M23" s="4">
        <f t="shared" si="2"/>
        <v>0.60401288999999991</v>
      </c>
      <c r="N23" s="4">
        <f t="shared" si="3"/>
        <v>0.57381224549999987</v>
      </c>
      <c r="O23" s="4">
        <f t="shared" si="4"/>
        <v>0.63421353449999995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 uptake </vt:lpstr>
      <vt:lpstr>P uptake </vt:lpstr>
      <vt:lpstr>k uptake 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2023-07-19T12:07:17Z</dcterms:created>
  <dcterms:modified xsi:type="dcterms:W3CDTF">2023-07-19T13:26:12Z</dcterms:modified>
</cp:coreProperties>
</file>