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507"/>
  <workbookPr filterPrivacy="1" defaultThemeVersion="124226"/>
  <xr:revisionPtr revIDLastSave="13" documentId="13_ncr:1_{2340854B-7269-7345-A6EB-9B3D46F0CF18}" xr6:coauthVersionLast="45" xr6:coauthVersionMax="45" xr10:uidLastSave="{022FB37B-7283-3C4C-80E2-D39F333A180E}"/>
  <bookViews>
    <workbookView xWindow="640" yWindow="460" windowWidth="28160" windowHeight="15240" xr2:uid="{00000000-000D-0000-FFFF-FFFF00000000}"/>
  </bookViews>
  <sheets>
    <sheet name="WIP4" sheetId="10" r:id="rId1"/>
    <sheet name="WIP3" sheetId="8" r:id="rId2"/>
    <sheet name="WIP2" sheetId="5" r:id="rId3"/>
    <sheet name="WIP" sheetId="4" r:id="rId4"/>
    <sheet name="Raw" sheetId="1" r:id="rId5"/>
    <sheet name="Flags" sheetId="9" r:id="rId6"/>
  </sheet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3" i="1" l="1"/>
  <c r="A62" i="1"/>
  <c r="A61" i="1"/>
  <c r="A60" i="1"/>
  <c r="A59" i="1"/>
  <c r="A58" i="1"/>
  <c r="A57" i="1"/>
  <c r="A56" i="1"/>
  <c r="A55" i="1"/>
  <c r="A54" i="1"/>
  <c r="A53" i="1"/>
  <c r="A52" i="1"/>
  <c r="A51" i="1"/>
  <c r="A50" i="1"/>
  <c r="A49" i="1"/>
  <c r="A48" i="1"/>
  <c r="A47" i="1"/>
  <c r="A46" i="1"/>
  <c r="A45" i="1"/>
  <c r="A44" i="1"/>
  <c r="A43" i="1"/>
  <c r="A42" i="1"/>
  <c r="A41" i="1"/>
  <c r="A40" i="1"/>
  <c r="A39" i="1"/>
  <c r="A36" i="1"/>
  <c r="A35" i="1"/>
  <c r="A32" i="1"/>
  <c r="A33" i="1"/>
  <c r="A30" i="1"/>
  <c r="A29" i="1"/>
  <c r="A28" i="1"/>
  <c r="A27" i="1"/>
  <c r="A26" i="1"/>
  <c r="A25" i="1"/>
  <c r="A24" i="1"/>
  <c r="A23" i="1"/>
  <c r="A22" i="1"/>
  <c r="A21" i="1"/>
  <c r="A19" i="1"/>
  <c r="A14" i="1"/>
  <c r="A15" i="1"/>
  <c r="A16" i="1"/>
  <c r="A8" i="1"/>
  <c r="A5" i="1"/>
  <c r="A9" i="1"/>
  <c r="A6" i="1"/>
  <c r="A7" i="1"/>
  <c r="A4" i="1"/>
  <c r="A11" i="1"/>
  <c r="A3" i="1"/>
  <c r="A2" i="1"/>
</calcChain>
</file>

<file path=xl/sharedStrings.xml><?xml version="1.0" encoding="utf-8"?>
<sst xmlns="http://schemas.openxmlformats.org/spreadsheetml/2006/main" count="1476" uniqueCount="648">
  <si>
    <t>Flag</t>
  </si>
  <si>
    <t>ICD-9 codes</t>
  </si>
  <si>
    <t>ICD-10 codes</t>
  </si>
  <si>
    <t>code meaning</t>
  </si>
  <si>
    <t>notes</t>
  </si>
  <si>
    <t>Neoplasm - Other</t>
  </si>
  <si>
    <t>G89.3</t>
  </si>
  <si>
    <t>Cancer-associated pain</t>
  </si>
  <si>
    <t>Past neurosurgical procedure</t>
  </si>
  <si>
    <t>01-05</t>
  </si>
  <si>
    <t>00</t>
  </si>
  <si>
    <t>Operations On The Nervous System</t>
  </si>
  <si>
    <t>Immunodeficiency</t>
  </si>
  <si>
    <t>042</t>
  </si>
  <si>
    <t>B20</t>
  </si>
  <si>
    <t>Human Immunodeficiency Virus</t>
  </si>
  <si>
    <t>Endocrine</t>
  </si>
  <si>
    <t>06-07</t>
  </si>
  <si>
    <t>0G</t>
  </si>
  <si>
    <t>Operations On The Endocrine System</t>
  </si>
  <si>
    <t>Neoplasm - Malignant Non-CNS</t>
  </si>
  <si>
    <t>140-191, 193-209</t>
  </si>
  <si>
    <t>C00-C69, C73-C79.2, C79.5-C96</t>
  </si>
  <si>
    <t>Neoplasm - Malignant CNS</t>
  </si>
  <si>
    <r>
      <t xml:space="preserve">191, </t>
    </r>
    <r>
      <rPr>
        <sz val="11"/>
        <rFont val="Calibri (Body)"/>
      </rPr>
      <t>192</t>
    </r>
  </si>
  <si>
    <t>C70-C72</t>
  </si>
  <si>
    <t>Malignant neoplasms of eye, brain and other parts of central nervous system</t>
  </si>
  <si>
    <t>Neoplasm - Benign Non-CNS</t>
  </si>
  <si>
    <t>210-224, 226-229</t>
  </si>
  <si>
    <t>D10-D36, D44, D46-D48, D3A</t>
  </si>
  <si>
    <t>Neoplasm - Benign CNS</t>
  </si>
  <si>
    <t>225</t>
  </si>
  <si>
    <t>D32, D33, D36.11</t>
  </si>
  <si>
    <t>Benign neoplasm of brain and other parts of nervous system</t>
  </si>
  <si>
    <t>230-239</t>
  </si>
  <si>
    <t>D00-D09, D37-D41, D49</t>
  </si>
  <si>
    <t>240-259</t>
  </si>
  <si>
    <t>E00-E89</t>
  </si>
  <si>
    <t>Endocrine, Nutritional And Metabolic Diseases, And Immunity Disorders</t>
  </si>
  <si>
    <t>Metabolic disorder</t>
  </si>
  <si>
    <t>270, 271</t>
  </si>
  <si>
    <t>E70-E72, E74</t>
  </si>
  <si>
    <t>Disorders of amino-acid transport and metabolism, Disorders of carbohydrate transport and metabolism</t>
  </si>
  <si>
    <t>275</t>
  </si>
  <si>
    <t>E83</t>
  </si>
  <si>
    <t xml:space="preserve">Disorders of mineral metabolism </t>
  </si>
  <si>
    <t>277</t>
  </si>
  <si>
    <t>E88.4</t>
  </si>
  <si>
    <t>Disorders of mitochondrial metabolism</t>
  </si>
  <si>
    <t>279</t>
  </si>
  <si>
    <t>D80-D89</t>
  </si>
  <si>
    <t>Disorders involving the immune mechanism</t>
  </si>
  <si>
    <t>Sickle cell disease</t>
  </si>
  <si>
    <t>282.41, 282.42</t>
  </si>
  <si>
    <t>D57.4</t>
  </si>
  <si>
    <t>Sickle-cell thalassemia</t>
  </si>
  <si>
    <t>282.6</t>
  </si>
  <si>
    <t>D57.0-D57.2, D57.8</t>
  </si>
  <si>
    <t>Sickle-cell disease</t>
  </si>
  <si>
    <t>Hyper- or hypo-coagulable state</t>
  </si>
  <si>
    <t>286</t>
  </si>
  <si>
    <t>D66-D69</t>
  </si>
  <si>
    <t>Coagulation defects</t>
  </si>
  <si>
    <t>289.0</t>
  </si>
  <si>
    <t>D75.1</t>
  </si>
  <si>
    <t>Polycythemia, secondary</t>
  </si>
  <si>
    <t xml:space="preserve">289.6 </t>
  </si>
  <si>
    <t>D75.0</t>
  </si>
  <si>
    <t>Familial polycythemia</t>
  </si>
  <si>
    <t>289.81</t>
  </si>
  <si>
    <t>Primary hypercoagulable state</t>
  </si>
  <si>
    <t>289.82</t>
  </si>
  <si>
    <t>Secondary hypercoagulable state</t>
  </si>
  <si>
    <t>289.84</t>
  </si>
  <si>
    <t>D75.82</t>
  </si>
  <si>
    <t>Heparin-induced thrombocytopenia (HIT)</t>
  </si>
  <si>
    <t>Meningoencephalitis</t>
  </si>
  <si>
    <t>320</t>
  </si>
  <si>
    <t>G00, G01</t>
  </si>
  <si>
    <t>Bacterial meningitis</t>
  </si>
  <si>
    <t>321</t>
  </si>
  <si>
    <t>G02</t>
  </si>
  <si>
    <t>Meningitis due to other organisms</t>
  </si>
  <si>
    <t>322</t>
  </si>
  <si>
    <t>G03</t>
  </si>
  <si>
    <t>Meningitis of unspecified cause</t>
  </si>
  <si>
    <t>323</t>
  </si>
  <si>
    <t>G04, G05</t>
  </si>
  <si>
    <t>Encephalitis myelitis and encephalomyelitis</t>
  </si>
  <si>
    <t>Other CNS infection</t>
  </si>
  <si>
    <t>324</t>
  </si>
  <si>
    <t>G06, G07</t>
  </si>
  <si>
    <t>Intracranial and intraspinal abscess</t>
  </si>
  <si>
    <t>325</t>
  </si>
  <si>
    <t>G08</t>
  </si>
  <si>
    <t>Phlebitis and thrombophlebitis of intracranial venous sinuses</t>
  </si>
  <si>
    <t>326</t>
  </si>
  <si>
    <t>G09</t>
  </si>
  <si>
    <t>Late effects of intracranial abscess or pyogenic infection</t>
  </si>
  <si>
    <t>Hydrocephalus</t>
  </si>
  <si>
    <t>331.3-331.5</t>
  </si>
  <si>
    <t>G91</t>
  </si>
  <si>
    <t>Demyelinating Disease</t>
  </si>
  <si>
    <t>340</t>
  </si>
  <si>
    <t>G35</t>
  </si>
  <si>
    <t>Multiple sclerosis</t>
  </si>
  <si>
    <t>341</t>
  </si>
  <si>
    <t>G36, G37</t>
  </si>
  <si>
    <t>Other demyelinating diseases of central nervous system</t>
  </si>
  <si>
    <t>Other CNS disorders</t>
  </si>
  <si>
    <t>342</t>
  </si>
  <si>
    <t>G81</t>
  </si>
  <si>
    <t>Hemiplegia and hemiparesis</t>
  </si>
  <si>
    <t>344</t>
  </si>
  <si>
    <t>G82, G83</t>
  </si>
  <si>
    <t>Other paralytic syndromes</t>
  </si>
  <si>
    <t>Epilepsy</t>
  </si>
  <si>
    <t>345</t>
  </si>
  <si>
    <t>G40</t>
  </si>
  <si>
    <t>Epilepsy and recurrent seizures</t>
  </si>
  <si>
    <t>348</t>
  </si>
  <si>
    <t>G92-G93.1</t>
  </si>
  <si>
    <t>Other conditions of brain</t>
  </si>
  <si>
    <t>Intracranial hypertension</t>
  </si>
  <si>
    <t>348.2</t>
  </si>
  <si>
    <t>G93.2</t>
  </si>
  <si>
    <t>Benign intracranial hypertension</t>
  </si>
  <si>
    <t>348.31</t>
  </si>
  <si>
    <t>G93.41</t>
  </si>
  <si>
    <t>Metabolic encephalopathy</t>
  </si>
  <si>
    <t>RCVS/PRES</t>
  </si>
  <si>
    <t>348.39</t>
  </si>
  <si>
    <t>G93.40, G93.49</t>
  </si>
  <si>
    <t>Other encephalopathy</t>
  </si>
  <si>
    <t>349</t>
  </si>
  <si>
    <t>G93.5-G94, G96, G97, G98.8</t>
  </si>
  <si>
    <t>Other and unspecified disorders of the nervous system</t>
  </si>
  <si>
    <t>includes 349.0: Reaction to spinal or lumbar puncture</t>
  </si>
  <si>
    <t>Eye</t>
  </si>
  <si>
    <t>360-366, 368-376, 377.1-379</t>
  </si>
  <si>
    <t>H20-H51, H54-H59</t>
  </si>
  <si>
    <t>Disorders Of The Eye And Adnexa</t>
  </si>
  <si>
    <t>Papilledema</t>
  </si>
  <si>
    <t>377.0</t>
  </si>
  <si>
    <t>G47.1</t>
  </si>
  <si>
    <t>CNS Hemorrhage</t>
  </si>
  <si>
    <t>430-432</t>
  </si>
  <si>
    <t>I60-I62</t>
  </si>
  <si>
    <t>Subarachnoid, intracerebral hemorrhage</t>
  </si>
  <si>
    <t>Stroke, TIA</t>
  </si>
  <si>
    <t>433-436</t>
  </si>
  <si>
    <t>G45.0-G45.3, G46</t>
  </si>
  <si>
    <t>Occlusion of precerebral, cerebral arteries, TIA</t>
  </si>
  <si>
    <t>435.9</t>
  </si>
  <si>
    <t>I67.83, I67.841</t>
  </si>
  <si>
    <t>Unspecified transient cerebral ischemia</t>
  </si>
  <si>
    <t>437.1</t>
  </si>
  <si>
    <t>G45.8-G45.9</t>
  </si>
  <si>
    <t xml:space="preserve">Other generalized ischemic cerebrovascular disease </t>
  </si>
  <si>
    <t>437.2</t>
  </si>
  <si>
    <t>I67.4</t>
  </si>
  <si>
    <t>Hypertensive encephalopathy</t>
  </si>
  <si>
    <t>Aneurysm</t>
  </si>
  <si>
    <t>437.3</t>
  </si>
  <si>
    <t>I67.0, I67.1</t>
  </si>
  <si>
    <t>Cerebral aneurysm, nonruptured</t>
  </si>
  <si>
    <t>Moya moya and CNS vasculitis</t>
  </si>
  <si>
    <t>437.4</t>
  </si>
  <si>
    <t>I67.7</t>
  </si>
  <si>
    <t>Cerebral arteritis</t>
  </si>
  <si>
    <t>437.5</t>
  </si>
  <si>
    <t>I67.5</t>
  </si>
  <si>
    <t>Moyamoya disease</t>
  </si>
  <si>
    <t>Sinus venous thrombosis</t>
  </si>
  <si>
    <t>437.6</t>
  </si>
  <si>
    <t>I67.6</t>
  </si>
  <si>
    <t>Nonpyogenic thrombosis of intracranial venous sinus</t>
  </si>
  <si>
    <t>437.8</t>
  </si>
  <si>
    <t>I67.81, I67.82, I67.848, I67.89, I67.9</t>
  </si>
  <si>
    <t>Other ill-defined cerebrovascular disease</t>
  </si>
  <si>
    <t>437.9</t>
  </si>
  <si>
    <t>Unspecified cerebrovascular disease</t>
  </si>
  <si>
    <t>438</t>
  </si>
  <si>
    <t>I69</t>
  </si>
  <si>
    <t>Late effects of cerebrovascular disease</t>
  </si>
  <si>
    <t>443.21</t>
  </si>
  <si>
    <t>I77.71</t>
  </si>
  <si>
    <t>Dissection of carotid artery</t>
  </si>
  <si>
    <t>443.24</t>
  </si>
  <si>
    <t>I77.74</t>
  </si>
  <si>
    <t>Dissection of vertebral artery</t>
  </si>
  <si>
    <t>Other vasculitis</t>
  </si>
  <si>
    <t xml:space="preserve">446, 447.6 </t>
  </si>
  <si>
    <t>M30, M31</t>
  </si>
  <si>
    <t>Polyarteritis nodosa and allied conditions</t>
  </si>
  <si>
    <t>Sinusitis</t>
  </si>
  <si>
    <t>461</t>
  </si>
  <si>
    <t>J01</t>
  </si>
  <si>
    <t>Acute sinusitis</t>
  </si>
  <si>
    <t>473</t>
  </si>
  <si>
    <t>J32</t>
  </si>
  <si>
    <t>Chronic sinusitis</t>
  </si>
  <si>
    <t>Dialysis, ESRD</t>
  </si>
  <si>
    <t>584</t>
  </si>
  <si>
    <t>N17</t>
  </si>
  <si>
    <t>Acute kidney failure</t>
  </si>
  <si>
    <t>585.6</t>
  </si>
  <si>
    <t>N18.6</t>
  </si>
  <si>
    <t>End stage renal disease</t>
  </si>
  <si>
    <t>586</t>
  </si>
  <si>
    <t>N19, N99.0</t>
  </si>
  <si>
    <t>Renal failure, unspecified</t>
  </si>
  <si>
    <t>Rheumatoid disease</t>
  </si>
  <si>
    <t>695.4</t>
  </si>
  <si>
    <t>L93</t>
  </si>
  <si>
    <t>Lupus erythematosus</t>
  </si>
  <si>
    <t>should we include localized connective tissue diseases under "Rheumatoid"? Currently only includes systemic CTDs</t>
  </si>
  <si>
    <t>710</t>
  </si>
  <si>
    <t>M32-M36</t>
  </si>
  <si>
    <t>Diffuse diseases of connective tissue</t>
  </si>
  <si>
    <t>714</t>
  </si>
  <si>
    <t>M05-M08</t>
  </si>
  <si>
    <t>Rheumatoid arthritis and other inflammatory polyarthropathies</t>
  </si>
  <si>
    <t>719.3</t>
  </si>
  <si>
    <t>M12.3</t>
  </si>
  <si>
    <t>Palindromic rheumatism</t>
  </si>
  <si>
    <t>720</t>
  </si>
  <si>
    <t>M45- M46.1, M46.8-M46.9</t>
  </si>
  <si>
    <t>Ankylosing spondylitis and other inflammatory spondylopathies</t>
  </si>
  <si>
    <t>725-729</t>
  </si>
  <si>
    <t>M79.0</t>
  </si>
  <si>
    <t>Rheumatism, Excluding The Back</t>
  </si>
  <si>
    <t>Other intracranial or spinal malformation</t>
  </si>
  <si>
    <t>738.1</t>
  </si>
  <si>
    <t>M95.2</t>
  </si>
  <si>
    <t>Other acquired deformity of head</t>
  </si>
  <si>
    <t>740, 742.0-742.2, 742.4-742.9</t>
  </si>
  <si>
    <t>Q00-Q02, Q04, Q06, Q07.8, Q07.9</t>
  </si>
  <si>
    <t>Brain malformations</t>
  </si>
  <si>
    <t>741.0</t>
  </si>
  <si>
    <t>Q05.0-Q05.4</t>
  </si>
  <si>
    <t>Spina bifida with hydrocephalus</t>
  </si>
  <si>
    <t>Should a congenital malformation WITH hydrocephalus be categorized as a malformation or as hydrocephalus?</t>
  </si>
  <si>
    <t>741.9</t>
  </si>
  <si>
    <t>Q05.5-Q05.9</t>
  </si>
  <si>
    <t>Spina bifida without hydrocephalus</t>
  </si>
  <si>
    <t>742.3</t>
  </si>
  <si>
    <t>Q03</t>
  </si>
  <si>
    <t>Congenital hydrocephalus</t>
  </si>
  <si>
    <t>754.0</t>
  </si>
  <si>
    <t>Q67.2-Q67.5</t>
  </si>
  <si>
    <t>Certain congenital musculoskeletal deformities</t>
  </si>
  <si>
    <t>756.0-756.1</t>
  </si>
  <si>
    <t>Q75-Q76.4</t>
  </si>
  <si>
    <t>Anomalies of skull and face bones, Congenital anomalies of spine</t>
  </si>
  <si>
    <t>Chromosome</t>
  </si>
  <si>
    <t>758</t>
  </si>
  <si>
    <t>Q90-Q99</t>
  </si>
  <si>
    <t>Chromosomal anomalies</t>
  </si>
  <si>
    <t>759.5</t>
  </si>
  <si>
    <t>Tuberous sclerosis</t>
  </si>
  <si>
    <t>759.6</t>
  </si>
  <si>
    <t>Other hamartoses, not elsewhere classified</t>
  </si>
  <si>
    <t>Other CNS ischemic events</t>
  </si>
  <si>
    <t>768.7</t>
  </si>
  <si>
    <t>P91.6</t>
  </si>
  <si>
    <t>Hypoxic-ischemic encephalopathy (hie)</t>
  </si>
  <si>
    <t>780.0</t>
  </si>
  <si>
    <t>R40.2-R40.4</t>
  </si>
  <si>
    <t>Alteration of consciousness</t>
  </si>
  <si>
    <t>780.1</t>
  </si>
  <si>
    <t>R44</t>
  </si>
  <si>
    <t>Hallucinations</t>
  </si>
  <si>
    <t>780.3</t>
  </si>
  <si>
    <t>R56</t>
  </si>
  <si>
    <t>Convulsions</t>
  </si>
  <si>
    <t>780.4</t>
  </si>
  <si>
    <t>R42</t>
  </si>
  <si>
    <t>Dizziness and giddiness</t>
  </si>
  <si>
    <t>780.93</t>
  </si>
  <si>
    <t>R41.1-R41.3</t>
  </si>
  <si>
    <t>Memory loss</t>
  </si>
  <si>
    <t>781</t>
  </si>
  <si>
    <t>R25</t>
  </si>
  <si>
    <t>Symptoms involving nervous and musculoskeletal systems</t>
  </si>
  <si>
    <t>Abnormal imaging</t>
  </si>
  <si>
    <t>793.0</t>
  </si>
  <si>
    <t>R90, R93.0</t>
  </si>
  <si>
    <t>Nonspecific (abnormal) findings on radiological and other examination of skull and head</t>
  </si>
  <si>
    <t>799.5</t>
  </si>
  <si>
    <t>R41.0, R41.4-R41.9</t>
  </si>
  <si>
    <t>Signs and symptoms involving cognition</t>
  </si>
  <si>
    <t>Recent Head and Neck Injury</t>
  </si>
  <si>
    <t>800</t>
  </si>
  <si>
    <t>S02.0</t>
  </si>
  <si>
    <t>Fracture of vault of skull</t>
  </si>
  <si>
    <t>801</t>
  </si>
  <si>
    <t>S02.1</t>
  </si>
  <si>
    <t>Fracture of base of skull</t>
  </si>
  <si>
    <t>803</t>
  </si>
  <si>
    <t>S02.9</t>
  </si>
  <si>
    <t>Other and unqualified skull fractures</t>
  </si>
  <si>
    <t>804</t>
  </si>
  <si>
    <t>S02.8</t>
  </si>
  <si>
    <t>Multiple fractures involving skull or face with other bones</t>
  </si>
  <si>
    <t>805.0</t>
  </si>
  <si>
    <t>Closed fracture of cervical vertebra without mention of spinal cord injury</t>
  </si>
  <si>
    <t>805.1</t>
  </si>
  <si>
    <t>Open fracture of cervical vertebra without mention of spinal cord injury</t>
  </si>
  <si>
    <t>806.0</t>
  </si>
  <si>
    <t>Closed fracture of cervical vertebra with spinal cord injury</t>
  </si>
  <si>
    <t>806.1</t>
  </si>
  <si>
    <t>Open fracture of cervical vertebra with spinal cord injury</t>
  </si>
  <si>
    <t>839.0</t>
  </si>
  <si>
    <t>Closed dislocation cervical vertebra</t>
  </si>
  <si>
    <t>839.1</t>
  </si>
  <si>
    <t>Open dislocation cervical vertebra</t>
  </si>
  <si>
    <t>850-854</t>
  </si>
  <si>
    <t>S06</t>
  </si>
  <si>
    <t xml:space="preserve">Intracranial injury without skull fractures </t>
  </si>
  <si>
    <t>873.0-873.1</t>
  </si>
  <si>
    <t>S01.0, S01.8, S01.9</t>
  </si>
  <si>
    <t>Other open wound of head</t>
  </si>
  <si>
    <t>874</t>
  </si>
  <si>
    <t>S11</t>
  </si>
  <si>
    <t>Open wound of neck</t>
  </si>
  <si>
    <t>900</t>
  </si>
  <si>
    <t>S09.0, S15</t>
  </si>
  <si>
    <t>Injury to blood vessels of head and neck</t>
  </si>
  <si>
    <t>905.0</t>
  </si>
  <si>
    <t>Late effect of fracture of skull and face bones</t>
  </si>
  <si>
    <t>906.0</t>
  </si>
  <si>
    <t>Late effect of open wound of head, neck, and trunk</t>
  </si>
  <si>
    <t>907.0</t>
  </si>
  <si>
    <t>Late effect of intracranial injury without mention of skull fracture</t>
  </si>
  <si>
    <t>908.3</t>
  </si>
  <si>
    <t>Late effect of injury to blood vessel of head, neck, and extremities</t>
  </si>
  <si>
    <t>925.1</t>
  </si>
  <si>
    <t>S07</t>
  </si>
  <si>
    <t>Crushing injury of face and scalp</t>
  </si>
  <si>
    <t>925.2</t>
  </si>
  <si>
    <t>S17</t>
  </si>
  <si>
    <t>Crushing injury of neck</t>
  </si>
  <si>
    <t>950-953.0</t>
  </si>
  <si>
    <t>S04</t>
  </si>
  <si>
    <t>Injury To Nerves And Spinal Cord</t>
  </si>
  <si>
    <t>959.01</t>
  </si>
  <si>
    <t>S09.8, S09.90</t>
  </si>
  <si>
    <t>Head injury, unspecified</t>
  </si>
  <si>
    <t>Carbon monoxide poisoning</t>
  </si>
  <si>
    <t>986</t>
  </si>
  <si>
    <t>T58</t>
  </si>
  <si>
    <t>Toxic effect of carbon monoxide</t>
  </si>
  <si>
    <t>E868.3</t>
  </si>
  <si>
    <t>Accidental poisoning by carbon monoxide from incomplete combustion of other domestic fuels</t>
  </si>
  <si>
    <t>E868.8</t>
  </si>
  <si>
    <t>Accidental poisoning by carbon monoxide from other sources</t>
  </si>
  <si>
    <t>E868.9</t>
  </si>
  <si>
    <t>Accidental poisoning by unspecified carbon monoxide</t>
  </si>
  <si>
    <t>V45.1</t>
  </si>
  <si>
    <t>Postsurgical renal dialysis status</t>
  </si>
  <si>
    <t>V45.2</t>
  </si>
  <si>
    <t>Z98.2</t>
  </si>
  <si>
    <t>Presence of cerebrospinal fluid drainage device</t>
  </si>
  <si>
    <t>8C01</t>
  </si>
  <si>
    <t>Indwelling Device, Nervous System</t>
  </si>
  <si>
    <t>A39</t>
  </si>
  <si>
    <t>Meningococcal infection</t>
  </si>
  <si>
    <t>A80-A89</t>
  </si>
  <si>
    <t>Viral and prion infections of the central nervous system</t>
  </si>
  <si>
    <t>C79.3</t>
  </si>
  <si>
    <t>Secondary malignant neoplasm of brain and cerebral meninges</t>
  </si>
  <si>
    <t>C79.4</t>
  </si>
  <si>
    <t>Secondary malignant neoplasm of other and unspecified parts of nervous system</t>
  </si>
  <si>
    <t>D0</t>
  </si>
  <si>
    <t>Radiation Therapy, Central and Peripheral Nervous System</t>
  </si>
  <si>
    <t>Do we want to mark past radiation therapy of the head and neck?</t>
  </si>
  <si>
    <t>D42</t>
  </si>
  <si>
    <t>Neoplasm of uncertain behavior of meninges</t>
  </si>
  <si>
    <t>D43</t>
  </si>
  <si>
    <t>Neoplasm of uncertain behavior of brain and central nervous system</t>
  </si>
  <si>
    <t>D45</t>
  </si>
  <si>
    <t>Polycythemia vera</t>
  </si>
  <si>
    <t>Should this be a hypercoagulable state or a case of neoplasm?</t>
  </si>
  <si>
    <t>D55</t>
  </si>
  <si>
    <t>Anemia due to enzyme disorders</t>
  </si>
  <si>
    <t xml:space="preserve">Thalassemias </t>
  </si>
  <si>
    <t>D56.0-D56.2, D56.4-D56.9</t>
  </si>
  <si>
    <t>Thalassemia</t>
  </si>
  <si>
    <t>D8</t>
  </si>
  <si>
    <t>Radiation Therapy, Eye</t>
  </si>
  <si>
    <t>D9</t>
  </si>
  <si>
    <t>Radiation Therapy, Ear, Nose, Mouth and Throat</t>
  </si>
  <si>
    <t>Same question for the next block of orange rows.</t>
  </si>
  <si>
    <t>DW01</t>
  </si>
  <si>
    <t>Radiation Therapy, Anatomical Regions, Beam Radiation, Head and Neck</t>
  </si>
  <si>
    <t>DW10, DW11</t>
  </si>
  <si>
    <t>Radiation Therapy, Anatomical Regions, Brachytherapy, Cranial Cavity or Head and Neck</t>
  </si>
  <si>
    <t>DW21</t>
  </si>
  <si>
    <t>Radiation Therapy, Anatomical Regions, Stereotactic Radiosurgery, Head and Neck</t>
  </si>
  <si>
    <t>DWY1</t>
  </si>
  <si>
    <t>Radiation Therapy, Anatomical Regions, Other Radiation, Head and NEck</t>
  </si>
  <si>
    <t>E75-E77</t>
  </si>
  <si>
    <t>Disorders of sphingolipid metabolism and other lipid storage disorders, glycosaminoglycan metabolism, glycoprotein metabolism</t>
  </si>
  <si>
    <t>E80</t>
  </si>
  <si>
    <t>Disorders of porphyrin and bilirubin metabolism</t>
  </si>
  <si>
    <t>E89.3</t>
  </si>
  <si>
    <t>Postprocedural hypopituitarism</t>
  </si>
  <si>
    <t>I63-I66</t>
  </si>
  <si>
    <t>Cerebral infarction, occlusion and stenosis of precerebral/cerebral arteries</t>
  </si>
  <si>
    <t>I68</t>
  </si>
  <si>
    <t xml:space="preserve"> Cerebrovascular disorders in diseases classified elsewhere</t>
  </si>
  <si>
    <t>I77.75</t>
  </si>
  <si>
    <t>Dissection of other precerebral arteries</t>
  </si>
  <si>
    <t>I97.81, I97.82</t>
  </si>
  <si>
    <t>Intraoperative, postprocedural cerebrovascular infarction</t>
  </si>
  <si>
    <t>M99.00-M99.01</t>
  </si>
  <si>
    <t>Biomechanical lesions, Segmental and somatic dysfunction of head, cervical lesion</t>
  </si>
  <si>
    <t>Do we want to mark biomechanic lesions as head injury?</t>
  </si>
  <si>
    <t>M99.10-M99.11</t>
  </si>
  <si>
    <t>Biomechanical lesions, Subluxation complex (vertebral) of head, cervical lesion</t>
  </si>
  <si>
    <t>M99.20-M99.21</t>
  </si>
  <si>
    <t>Biomechanical lesions, Subluxation stenosis of neural canal of head, cervical lesion</t>
  </si>
  <si>
    <t>M99.30-M99.31</t>
  </si>
  <si>
    <t>Biomechanical lesions, Osseous stenosis of neural canal of head, cervical lesion</t>
  </si>
  <si>
    <t>M99.40-M99.41</t>
  </si>
  <si>
    <t>Biomechanical lesions, Connective tissue stenosis of neural canal of head, cervical lesion</t>
  </si>
  <si>
    <t>M99.50-M99.51</t>
  </si>
  <si>
    <t>Biomechanical lesions, Intervertebral disc stenosis of neural canal of head, cervical lesion</t>
  </si>
  <si>
    <t>M99.60-M99.61</t>
  </si>
  <si>
    <t>Biomechanical lesions, Osseous and subluxation stenosis of intervertebral foramina of head, cervical lesion</t>
  </si>
  <si>
    <t>M99.70-M99.71</t>
  </si>
  <si>
    <t>Biomechanical lesions, Connective tissue and disc stenosis of intervertebral foramina of head, cervical lesion</t>
  </si>
  <si>
    <t>M99.80-M99.81</t>
  </si>
  <si>
    <t>Biomechanical lesions, Other biomechanical lesions of head, cervical lesion</t>
  </si>
  <si>
    <t>P91.81, P91.88</t>
  </si>
  <si>
    <t>Neonatal encephalopathy</t>
  </si>
  <si>
    <t>P91.82</t>
  </si>
  <si>
    <t>Neonatal cerebral infarction</t>
  </si>
  <si>
    <t>Q07.00, Q07.02, Q07.03</t>
  </si>
  <si>
    <t>Arnold-Chiari with hydrocephalus</t>
  </si>
  <si>
    <t>Q07.01</t>
  </si>
  <si>
    <t>Arnold-Chiari without hydrocephalus</t>
  </si>
  <si>
    <t>S08</t>
  </si>
  <si>
    <t>Avulsion and traumatic amputation of part of head</t>
  </si>
  <si>
    <t>S12</t>
  </si>
  <si>
    <t>Fracture of cervical vertebra and other parts of neck</t>
  </si>
  <si>
    <t>S13</t>
  </si>
  <si>
    <t>Dislocation and sprain of joints and ligaments at neck level</t>
  </si>
  <si>
    <t>S14</t>
  </si>
  <si>
    <t>Injury of nerves and spinal cord at neck level</t>
  </si>
  <si>
    <t>Z91.15</t>
  </si>
  <si>
    <t>Patient's noncompliance with renal dialysis</t>
  </si>
  <si>
    <t>Z99.2</t>
  </si>
  <si>
    <t>Dependence on renal dialysis</t>
  </si>
  <si>
    <t>Category</t>
  </si>
  <si>
    <t>Malignant neoplasm of brain</t>
  </si>
  <si>
    <t>461, 473</t>
  </si>
  <si>
    <t>Acute, chronic sinusitis</t>
  </si>
  <si>
    <t>740-742</t>
  </si>
  <si>
    <t>873</t>
  </si>
  <si>
    <t>additional codes</t>
  </si>
  <si>
    <t>140-239</t>
  </si>
  <si>
    <t>Neoplasm</t>
  </si>
  <si>
    <t>253.8</t>
  </si>
  <si>
    <t>Other disorders of the pituitary and other syndromes of diencephalohypophyseal origin</t>
  </si>
  <si>
    <t>277.87</t>
  </si>
  <si>
    <t>282.41</t>
  </si>
  <si>
    <t>Sickle-cell thalassemia without crisis</t>
  </si>
  <si>
    <t>282.42</t>
  </si>
  <si>
    <t xml:space="preserve">
Sickle-cell thalassemia with crisis</t>
  </si>
  <si>
    <t>289.0`</t>
  </si>
  <si>
    <t>289.7</t>
  </si>
  <si>
    <t>Methemoglobinemia</t>
  </si>
  <si>
    <t>Don't exclude from initial cohort. Maybe add as a flag?</t>
  </si>
  <si>
    <t>365</t>
  </si>
  <si>
    <t>Glaucoma</t>
  </si>
  <si>
    <t>377</t>
  </si>
  <si>
    <t>Disorders of optic nerve and visual pathways</t>
  </si>
  <si>
    <t>379.91</t>
  </si>
  <si>
    <t>Pain in or around eye</t>
  </si>
  <si>
    <t>379.92</t>
  </si>
  <si>
    <t>Swelling or mass of eye</t>
  </si>
  <si>
    <t>388.3</t>
  </si>
  <si>
    <t>Tinnitus</t>
  </si>
  <si>
    <t>430-438</t>
  </si>
  <si>
    <t>Cerebrovascular Disease</t>
  </si>
  <si>
    <t>440-449</t>
  </si>
  <si>
    <t>Diseases Of Arteries, Arterioles, And Capillaries</t>
  </si>
  <si>
    <t>642.4-642.7</t>
  </si>
  <si>
    <t>Pre-eclampsia and eclampsia</t>
  </si>
  <si>
    <t>753.1</t>
  </si>
  <si>
    <t>Cystic kidney disease</t>
  </si>
  <si>
    <t>756.0</t>
  </si>
  <si>
    <t>Anomalies of skull and face bones</t>
  </si>
  <si>
    <t>767</t>
  </si>
  <si>
    <t>Birth trauma</t>
  </si>
  <si>
    <t>772.1</t>
  </si>
  <si>
    <t>Intraventricular hemorrhage of fetus or newborn</t>
  </si>
  <si>
    <t>772.2</t>
  </si>
  <si>
    <t>Subarachnoid hemorrhage of fetus or newborn</t>
  </si>
  <si>
    <t>805</t>
  </si>
  <si>
    <t>Fracture of vertebral column without mention of spinal cord injury</t>
  </si>
  <si>
    <t>950-952</t>
  </si>
  <si>
    <t xml:space="preserve">Injury to optic nerve and pathways, </t>
  </si>
  <si>
    <t>953.0</t>
  </si>
  <si>
    <t>Injury to cervical nerve root</t>
  </si>
  <si>
    <t>259.0</t>
  </si>
  <si>
    <t>Delay in sexual development and puberty, not elsewhere classified</t>
  </si>
  <si>
    <t>259.1</t>
  </si>
  <si>
    <t>Precocious sexual development and puberty, not elsewhere classified</t>
  </si>
  <si>
    <t>url</t>
  </si>
  <si>
    <t>author</t>
  </si>
  <si>
    <t>title</t>
  </si>
  <si>
    <t>Rossi R, Versace A, Lauria B, et al.</t>
  </si>
  <si>
    <t xml:space="preserve"> Headache in the pediatric emergency department: A 5-year retrospective study</t>
  </si>
  <si>
    <t>Post-traumatic headache: acute 339.21, chronic 339.22</t>
  </si>
  <si>
    <t>Honig PJ, Charney EB</t>
  </si>
  <si>
    <t>Children with brain tumor headaches. Distinguishing features</t>
  </si>
  <si>
    <t>190, 191, 192</t>
  </si>
  <si>
    <t>Malignant neoplasm of eye
Malignant neoplasm of brain
Malignant neoplasm of other and unspecified parts of nervous system</t>
  </si>
  <si>
    <t>194.3, 194.4</t>
  </si>
  <si>
    <t>Malignant neoplasm of pituitary gland and craniopharyngeal duct
Malignant neoplasm of pineal gland</t>
  </si>
  <si>
    <t>215.0</t>
  </si>
  <si>
    <t>Other benign neoplasm of connective and other soft tissue of head, face, and neck</t>
  </si>
  <si>
    <t>224, 225</t>
  </si>
  <si>
    <t>Benign neoplasm of eye
Benign neoplasm of brain and other parts of nervous system</t>
  </si>
  <si>
    <t>227.3, 227.4</t>
  </si>
  <si>
    <t>Benign neoplasm of pituitary gland and craniopharyngeal duct
Benign neoplasm of pineal gland</t>
  </si>
  <si>
    <t>237</t>
  </si>
  <si>
    <t>Neoplasm of uncertain behavior of endocrine glands and nervous system</t>
  </si>
  <si>
    <t>237.7 Neurofibromatosis</t>
  </si>
  <si>
    <t>239.6, 239.7, 239.81</t>
  </si>
  <si>
    <t>Neoplasm of unspecified nature of brain
Neoplasm of unspecified nature of endocrine glands and other parts of nervous system
Neoplasms of unspecified nature, retina and choroid</t>
  </si>
  <si>
    <t>377.3</t>
  </si>
  <si>
    <t>Optic neuritis</t>
  </si>
  <si>
    <t>Medina LS, Pinter JD, Zurakowski D, Davis RG, Kuban K, Barnes PD</t>
  </si>
  <si>
    <t>Children with headache: clinical predictors of surgical space-occupying lesions and the role of neuroimaging</t>
  </si>
  <si>
    <t>348, 349</t>
  </si>
  <si>
    <t>Other conditions of brain
Other and unspecified disorders of the nervous system</t>
  </si>
  <si>
    <t>379.91, 379.92</t>
  </si>
  <si>
    <t>Pain in or around eye
Swelling or mass of eye</t>
  </si>
  <si>
    <t>Wilne SH, Ferris RC, Nathwani A, Kennedy CR</t>
  </si>
  <si>
    <t>The presenting features of brain tumours: a review of 200 cases</t>
  </si>
  <si>
    <t>Scagni P, Pagliero R</t>
  </si>
  <si>
    <t>Headache in an Italian pediatric emergency department</t>
  </si>
  <si>
    <t>320-326</t>
  </si>
  <si>
    <t>321 Meningitis due to other organisms
322 Meningitis of unspecified cause
323 Encephalitis myelitis and encephalomyelitis
324 Intracranial and intraspinal abscess
325 Phlebitis and thrombophlebitis of intracranial venous sinuses
326 Late effects of intracranial abscess or pyogenic infection</t>
  </si>
  <si>
    <t>Lanphear J, Sarnaik S</t>
  </si>
  <si>
    <t>Presenting symptoms of pediatric brain tumors diagnosed in the emergency department</t>
  </si>
  <si>
    <t>198.3</t>
  </si>
  <si>
    <t>Secondary malignant neoplasm of brain and spinal cord</t>
  </si>
  <si>
    <t>Electronic medical records were searched and reviewed from 2002 to 2011 for inpatient discharge diagnoses using the following malignant and benign CNS tumor International Classification of Diseases, Ninth Revision codes: 1910 to 1919, 1983, 2250, 2375, and 2396.</t>
  </si>
  <si>
    <t>Sheridan DC, Waites B, Lezak B, et al</t>
  </si>
  <si>
    <t xml:space="preserve">Clinical Factors Associated With Pediatric Brain Neoplasms Versus Primary Headache: A Case-Control Analysis </t>
  </si>
  <si>
    <t>719.7</t>
  </si>
  <si>
    <t>Difficulty in walking</t>
  </si>
  <si>
    <t>Pellicer E, Siebold BS, Birgfeld CB, Gallagher ER</t>
  </si>
  <si>
    <t>Evaluating Trends in Headache and Revision Surgery following Cranial Vault Remodeling for Craniosynostosis</t>
  </si>
  <si>
    <t>Kuppermann N, Holmes JF, Dayan PS,</t>
  </si>
  <si>
    <t>Identification of children at very low risk of clinically-important brain injuries after head trauma: a prospective cohort study</t>
  </si>
  <si>
    <t>Massano D, Julliand S, Kanagarajah L, et al</t>
  </si>
  <si>
    <t>Headache with focal neurologic signs in children at the emergency department</t>
  </si>
  <si>
    <t>X</t>
  </si>
  <si>
    <t>Children with a history of fever in the preceding 24 hours, head trauma in the preceding 7 days, or a history of neurosurgical intervention were excluded from the study</t>
  </si>
  <si>
    <t>de Ribaupierre S, Rilliet B, Cotting J, Regli L</t>
  </si>
  <si>
    <t>A 10-year experience in paediatric spontaneous cerebral hemorrhage: which children with headache need more than a clinical examination?</t>
  </si>
  <si>
    <t>772.1, 772.2</t>
  </si>
  <si>
    <t>Intraventricular hemorrhage of fetus or newborn
Subarachnoid hemorrhage of fetus or newborn</t>
  </si>
  <si>
    <t>Age at first visit?</t>
  </si>
  <si>
    <t>Ahmed M, Grossman S, Rafique B, Momoh Ojewuyi A</t>
  </si>
  <si>
    <t xml:space="preserve">Site locked headaches in paediatric patients do not require routine brain imaging and rarely have a serious aetiology
</t>
  </si>
  <si>
    <t>315</t>
  </si>
  <si>
    <t>Specific delays in development</t>
  </si>
  <si>
    <t>Ahmed MAS, Ramseyer-Bache E, Taylor K.</t>
  </si>
  <si>
    <t xml:space="preserve">Yield of brain imaging among neurologically normal children with headache on wakening or headache waking the patient from sleep
</t>
  </si>
  <si>
    <t>327</t>
  </si>
  <si>
    <t>Organic sleep disorders</t>
  </si>
  <si>
    <t>780.5</t>
  </si>
  <si>
    <t>Sleep disturbances</t>
  </si>
  <si>
    <t>780.1,780.3</t>
  </si>
  <si>
    <t>780.1 Hallucinations
780.3 Convulsions</t>
  </si>
  <si>
    <t xml:space="preserve">780.97 </t>
  </si>
  <si>
    <t>Altered mental status</t>
  </si>
  <si>
    <t>Do TP, Remmers A, Schytz HW, et al</t>
  </si>
  <si>
    <t>Red and orange flags for secondary headaches in clinical practice: SNNOOP10 list</t>
  </si>
  <si>
    <t>780.6</t>
  </si>
  <si>
    <t>Fever and other physiologic disturbances of temperature regulation</t>
  </si>
  <si>
    <t>Tsze DS, Ochs JB, Gonzalez AE, Dayan PS</t>
  </si>
  <si>
    <t>Red flag findings in children with headaches: Prevalence and association with emergency department neuroimaging</t>
  </si>
  <si>
    <t>x</t>
  </si>
  <si>
    <t>We excluded children if they had a documented temperature of ≥38℃ in the ED or at home; neuroimaging (cranial CT or MRI) prior to their index ED visit; an abnormal baseline neurological exam; or any history of intracranial surgery, structural abnormalities, or other chronic condition that was a clear risk factor for an intracranial abnormality including, but not limited to: sickle cell disease; immunocompromised state; history of, or current, neoplasm or any intracranial lesion or shunt; collagen vascular disease; coagulopathy or currently taking an anticoagulant; history of pseudotumor cerebri; known pregnancy. We also excluded patients with a head injury in the past 7 days or if previously enrolled in the study.  ADD exclude genetic, metabolic, rheumatologic</t>
  </si>
  <si>
    <t>add genetic conditions, add rheumatologic conditions</t>
  </si>
  <si>
    <t>McAbee GN, Morse AM, Assadi M</t>
  </si>
  <si>
    <t xml:space="preserve">Pediatric Aspects of Headache Classification in the International Classification of Headache Disorders-3 (ICHD-3 beta version)
</t>
  </si>
  <si>
    <t>Dodick DW</t>
  </si>
  <si>
    <t>Pearls: headache</t>
  </si>
  <si>
    <t>447.6</t>
  </si>
  <si>
    <t>Arteritis, unspecified</t>
  </si>
  <si>
    <t>446</t>
  </si>
  <si>
    <t>Özge A, Abu-Arafeh I, Gelfand AA, et al.</t>
  </si>
  <si>
    <t>Experts’ opinion about the pediatric secondary headaches diagnostic criteria of the ICHD-3 beta</t>
  </si>
  <si>
    <t>Pheochromocytoma</t>
  </si>
  <si>
    <t>337</t>
  </si>
  <si>
    <t>Disorders of the autonomic nervous system</t>
  </si>
  <si>
    <t>Ozge A, Termine C, Antonaci F, Natriashvili S, Guidetti V, Wöber-Bingöl C.</t>
  </si>
  <si>
    <t>Overview of diagnosis and management of paediatric headache. Part I: diagnosis</t>
  </si>
  <si>
    <t>more than XX in the preceding year</t>
  </si>
  <si>
    <t>Cady RK</t>
  </si>
  <si>
    <t xml:space="preserve">Red flags and comfort signs for ominous secondary headaches
</t>
  </si>
  <si>
    <t>V08</t>
  </si>
  <si>
    <t>Asymptomatic human immunodeficiency virus [HIV] infection status</t>
  </si>
  <si>
    <t>Dao JM, Qubty W</t>
  </si>
  <si>
    <t>Headache Diagnosis in Children and Adolescents</t>
  </si>
  <si>
    <t>Sickle-cell thalassemia without crisis
Sickle-cell thalassemia with crisis</t>
  </si>
  <si>
    <t>Roser T, Bonfert M, Ebinger F, Blankenburg M, Ertl-Wagner B, Heinen F</t>
  </si>
  <si>
    <t>Primary versus secondary headache in children: a frequent diagnostic challenge in clinical routine</t>
  </si>
  <si>
    <t>783.4</t>
  </si>
  <si>
    <t>Lack of expected normal physiological development in childhood</t>
  </si>
  <si>
    <t>259.0, 259.1</t>
  </si>
  <si>
    <t>Delay in sexual development and puberty, not elsewhere classified
Precocious sexual development and puberty, not elsewhere classified</t>
  </si>
  <si>
    <t>Papetti L, Capuano A, Tarantino S, Vigevano F, Valeriani M</t>
  </si>
  <si>
    <t>Headache as an emergency in children and adolescents</t>
  </si>
  <si>
    <t>339.43</t>
  </si>
  <si>
    <t>Primary thunderclap headache</t>
  </si>
  <si>
    <t>Vinson DR</t>
  </si>
  <si>
    <t>Treatment patterns of isolated benign headache in US emergency departments</t>
  </si>
  <si>
    <t xml:space="preserve">Hospitals with average lengths of stay for all patients of less than 30 days and with specialties of “general” or “children's general” are eligible for NHAMCS. 
...
From the NHAMCS public-use database, 2 categories of headache were isolated: migraine headache and unspecified headache. Diagnoses were determined by using the International Classification of Diseases, Ninth Revision, Clinical Modification (ICD-9-CM ), listed in the diagnostic section of the NHAMCS database.9 The unspecified headache cohort includes all patients with an isolated, primary diagnosis of headache (ICD-9-CM code 784.0). The migraine headache cohort includes patients with an isolated diagnosis of migraine headache (ICD-9-CM codes 346.0, 346.1, 346.2, 346.9) and patients with an isolated dual diagnosis of headache (ICD-9-CM code 784.0) and migraine headache (the aforementioned 346 series). Patients were excluded from the study if they were 15 years of age or younger or if the visit was related to an injury or poisoning. The analysis is restricted to patients with an exclusive diagnosis of headache as noted previously to avoid confounding diagnoses. </t>
  </si>
  <si>
    <t>Friedman BW, Grosberg BM</t>
  </si>
  <si>
    <t>Diagnosis and management of the primary headache disorders in the emergency department setting</t>
  </si>
  <si>
    <t>Hypertension from migraine vs hypertensive headache</t>
  </si>
  <si>
    <t>Locker T, Mason S, Rigby A</t>
  </si>
  <si>
    <t>Headache management--are we doing enough? An observational study of patients presenting with headache to the emergency department</t>
  </si>
  <si>
    <t>Glascow coma scale &lt; 14</t>
  </si>
  <si>
    <t>Langdon R, DiSabella MT</t>
  </si>
  <si>
    <t>Pediatric Headache: An Overview</t>
  </si>
  <si>
    <t>289</t>
  </si>
  <si>
    <t xml:space="preserve">289.0 Polycythemia, secondary
289.6 Familial polycythemia
289.81 Primary hypercoagulable state
289.82 Secondary hypercoagulable state </t>
  </si>
  <si>
    <t>339.81</t>
  </si>
  <si>
    <t>Hypnic headache</t>
  </si>
  <si>
    <t>polycystic kidney</t>
  </si>
  <si>
    <t>lupus</t>
  </si>
  <si>
    <t>289.7 Methemoglobinemia
986 Toxic effect of carbon monoxide
E868.3 Accidental poisoning by carbon monoxide from incomplete combustion of other domestic fuels
E868.8 Accidental poisoning by carbon monoxide from other sources
E868.9 Accidental poisoning by unspecified carbon monoxide</t>
  </si>
  <si>
    <t>Flags</t>
  </si>
  <si>
    <t>Chiari malformation</t>
  </si>
  <si>
    <t>CNS Hematoma</t>
  </si>
  <si>
    <t>Intracranial malformation</t>
  </si>
  <si>
    <t>Other CNS bleeding events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</si>
</sst>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u/>
      <sz val="11"/>
      <color theme="10"/>
      <name val="Calibri"/>
      <family val="2"/>
      <scheme val="minor"/>
    </font>
    <font>
      <sz val="11"/>
      <color rgb="FF444444"/>
      <name val="Calibri"/>
      <family val="2"/>
      <charset val="1"/>
    </font>
    <font>
      <sz val="11"/>
      <color rgb="FF000000"/>
      <name val="Calibri"/>
      <charset val="1"/>
    </font>
    <font>
      <strike/>
      <sz val="11"/>
      <color theme="1"/>
      <name val="Calibri"/>
      <family val="2"/>
      <scheme val="minor"/>
    </font>
    <font>
      <strike/>
      <sz val="11"/>
      <color rgb="FF000000"/>
      <name val="Calibri"/>
      <charset val="1"/>
    </font>
    <font>
      <strike/>
      <sz val="11"/>
      <color rgb="FF000000"/>
      <name val="Calibri"/>
      <family val="2"/>
      <charset val="1"/>
    </font>
    <font>
      <sz val="11"/>
      <color rgb="FF000000"/>
      <name val="Calibri"/>
      <family val="2"/>
      <scheme val="minor"/>
    </font>
    <font>
      <strike/>
      <sz val="11"/>
      <color rgb="FF444444"/>
      <name val="Calibri"/>
      <family val="2"/>
      <charset val="1"/>
    </font>
    <font>
      <sz val="11"/>
      <color rgb="FF000000"/>
      <name val="Calibri"/>
      <family val="2"/>
      <charset val="1"/>
    </font>
    <font>
      <sz val="8"/>
      <name val="Calibri"/>
      <family val="2"/>
      <scheme val="minor"/>
    </font>
    <font>
      <sz val="11"/>
      <name val="Calibri"/>
      <family val="2"/>
      <scheme val="minor"/>
    </font>
    <font>
      <sz val="11"/>
      <name val="Calibri (Body)"/>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7">
    <xf numFmtId="0" fontId="0" fillId="0" borderId="0" xfId="0"/>
    <xf numFmtId="0" fontId="1" fillId="0" borderId="0" xfId="1"/>
    <xf numFmtId="0" fontId="0" fillId="0" borderId="0" xfId="0" applyAlignment="1">
      <alignment wrapText="1"/>
    </xf>
    <xf numFmtId="49" fontId="0" fillId="0" borderId="0" xfId="0" applyNumberFormat="1"/>
    <xf numFmtId="0" fontId="2" fillId="0" borderId="0" xfId="0" applyFont="1"/>
    <xf numFmtId="0" fontId="3" fillId="0" borderId="0" xfId="0" applyFont="1"/>
    <xf numFmtId="0" fontId="0" fillId="2" borderId="0" xfId="0" applyFill="1"/>
    <xf numFmtId="49" fontId="0" fillId="2" borderId="0" xfId="0" applyNumberFormat="1" applyFill="1"/>
    <xf numFmtId="0" fontId="0" fillId="2" borderId="0" xfId="0" applyFill="1" applyAlignment="1">
      <alignment wrapText="1"/>
    </xf>
    <xf numFmtId="0" fontId="3" fillId="0" borderId="0" xfId="0" applyFont="1" applyAlignment="1">
      <alignment wrapText="1"/>
    </xf>
    <xf numFmtId="0" fontId="0" fillId="3" borderId="0" xfId="0" applyFill="1"/>
    <xf numFmtId="0" fontId="4" fillId="0" borderId="0" xfId="0" applyFont="1"/>
    <xf numFmtId="0" fontId="5" fillId="3" borderId="0" xfId="0" applyFont="1" applyFill="1"/>
    <xf numFmtId="0" fontId="4" fillId="2" borderId="0" xfId="0" applyFont="1" applyFill="1"/>
    <xf numFmtId="0" fontId="5" fillId="0" borderId="0" xfId="0" applyFont="1"/>
    <xf numFmtId="0" fontId="0" fillId="0" borderId="0" xfId="0" applyFill="1"/>
    <xf numFmtId="0" fontId="6" fillId="0" borderId="0" xfId="0" applyFont="1"/>
    <xf numFmtId="0" fontId="7" fillId="0" borderId="0" xfId="0" applyFont="1" applyAlignment="1">
      <alignment wrapText="1"/>
    </xf>
    <xf numFmtId="0" fontId="4" fillId="0" borderId="0" xfId="0" applyFont="1" applyAlignment="1">
      <alignment wrapText="1"/>
    </xf>
    <xf numFmtId="0" fontId="7" fillId="0" borderId="0" xfId="0" applyFont="1"/>
    <xf numFmtId="0" fontId="2" fillId="0" borderId="0" xfId="0" applyFont="1" applyAlignment="1">
      <alignment wrapText="1"/>
    </xf>
    <xf numFmtId="0" fontId="0" fillId="0" borderId="0" xfId="0" applyFill="1" applyAlignment="1">
      <alignment wrapText="1"/>
    </xf>
    <xf numFmtId="49" fontId="0" fillId="0" borderId="0" xfId="0" applyNumberFormat="1" applyFill="1"/>
    <xf numFmtId="0" fontId="3" fillId="0" borderId="0" xfId="0" applyFont="1" applyFill="1"/>
    <xf numFmtId="0" fontId="3" fillId="2" borderId="0" xfId="0" applyFont="1" applyFill="1" applyAlignment="1">
      <alignment wrapText="1"/>
    </xf>
    <xf numFmtId="49" fontId="4" fillId="0" borderId="0" xfId="0" applyNumberFormat="1" applyFont="1"/>
    <xf numFmtId="0" fontId="8" fillId="0" borderId="0" xfId="0" applyFont="1" applyAlignment="1">
      <alignment wrapText="1"/>
    </xf>
    <xf numFmtId="0" fontId="0" fillId="0" borderId="0" xfId="0" applyFont="1"/>
    <xf numFmtId="0" fontId="5" fillId="0" borderId="0" xfId="0" applyFont="1" applyAlignment="1">
      <alignment wrapText="1"/>
    </xf>
    <xf numFmtId="0" fontId="3" fillId="0" borderId="0" xfId="0" applyFont="1" applyFill="1" applyAlignment="1">
      <alignment wrapText="1"/>
    </xf>
    <xf numFmtId="0" fontId="9" fillId="0" borderId="0" xfId="0" applyFont="1" applyFill="1" applyAlignment="1">
      <alignment wrapText="1"/>
    </xf>
    <xf numFmtId="0" fontId="9" fillId="0" borderId="0" xfId="0" applyFont="1" applyAlignment="1">
      <alignment wrapText="1"/>
    </xf>
    <xf numFmtId="49" fontId="11" fillId="0" borderId="0" xfId="0" applyNumberFormat="1" applyFont="1" applyFill="1"/>
    <xf numFmtId="0" fontId="9" fillId="0" borderId="0" xfId="0" applyFont="1"/>
    <xf numFmtId="0" fontId="11" fillId="0" borderId="0" xfId="0" applyFont="1"/>
    <xf numFmtId="49" fontId="0" fillId="3" borderId="0" xfId="0" applyNumberFormat="1" applyFill="1"/>
    <xf numFmtId="0" fontId="0" fillId="3" borderId="0" xfId="0" applyFill="1" applyAlignment="1">
      <alignment wrapText="1"/>
    </xf>
  </cellXfs>
  <cellStyles count="2">
    <cellStyle name="Hyperlink" xfId="1" builtinId="8"/>
    <cellStyle name="Normal" xfId="0" builtinId="0"/>
  </cellStyles>
  <dxfs count="16">
    <dxf>
      <alignment horizontal="general" vertical="bottom" textRotation="0" wrapText="1" indent="0" justifyLastLine="0" shrinkToFit="0" readingOrder="0"/>
    </dxf>
    <dxf>
      <numFmt numFmtId="30" formatCode="@"/>
    </dxf>
    <dxf>
      <font>
        <b val="0"/>
        <i val="0"/>
        <strike val="0"/>
        <condense val="0"/>
        <extend val="0"/>
        <outline val="0"/>
        <shadow val="0"/>
        <u val="none"/>
        <vertAlign val="baseline"/>
        <sz val="11"/>
        <color rgb="FF000000"/>
        <name val="Calibri"/>
        <charset val="1"/>
        <scheme val="none"/>
      </font>
    </dxf>
    <dxf>
      <alignment horizontal="general" vertical="bottom" textRotation="0" wrapText="1" indent="0" justifyLastLine="0" shrinkToFit="0" readingOrder="0"/>
    </dxf>
    <dxf>
      <numFmt numFmtId="30" formatCode="@"/>
    </dxf>
    <dxf>
      <alignment horizontal="general" vertical="bottom" textRotation="0" wrapText="1" indent="0" justifyLastLine="0" shrinkToFit="0" readingOrder="0"/>
    </dxf>
    <dxf>
      <numFmt numFmtId="30" formatCode="@"/>
    </dxf>
    <dxf>
      <alignment horizontal="general" vertical="bottom" textRotation="0" wrapText="1" indent="0" justifyLastLine="0" shrinkToFit="0" readingOrder="0"/>
    </dxf>
    <dxf>
      <numFmt numFmtId="30" formatCode="@"/>
    </dxf>
    <dxf>
      <numFmt numFmtId="30" formatCode="@"/>
    </dxf>
    <dxf>
      <numFmt numFmtId="30" formatCode="@"/>
    </dxf>
    <dxf>
      <alignment wrapText="1"/>
    </dxf>
    <dxf>
      <alignment horizontal="general" vertical="bottom" textRotation="0" wrapText="1" indent="0" justifyLastLine="0" shrinkToFit="0" readingOrder="0"/>
    </dxf>
    <dxf>
      <numFmt numFmtId="30" formatCode="@"/>
    </dxf>
    <dxf>
      <numFmt numFmtId="30" formatCode="@"/>
    </dxf>
    <dxf>
      <numFmt numFmtId="30" formatCode="@"/>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A9173A2-4C62-E245-B215-30DFCE49B590}" name="Table13465" displayName="Table13465" ref="A1:E161" totalsRowShown="0">
  <autoFilter ref="A1:E161" xr:uid="{915DC32A-7C35-2B4C-965F-CC2EF5927482}"/>
  <sortState xmlns:xlrd2="http://schemas.microsoft.com/office/spreadsheetml/2017/richdata2" ref="A2:E161">
    <sortCondition ref="B2:B161"/>
    <sortCondition ref="C2:C161"/>
  </sortState>
  <tableColumns count="5">
    <tableColumn id="4" xr3:uid="{A29FCDA4-53D0-B54F-9E78-8FBE97AD1AAD}" name="Flag" dataDxfId="15"/>
    <tableColumn id="2" xr3:uid="{74D5A065-D13D-EE4E-A3CA-F02918509252}" name="ICD-9 codes" dataDxfId="14"/>
    <tableColumn id="1" xr3:uid="{C2B1648F-439E-4945-A665-F6811EF7E726}" name="ICD-10 codes" dataDxfId="13"/>
    <tableColumn id="5" xr3:uid="{AC7974B6-2968-1641-BB38-71F553E6C809}" name="code meaning" dataDxfId="12"/>
    <tableColumn id="3" xr3:uid="{1D1E099A-02FC-814E-9AC5-908750BF2A9A}" name="notes" dataDxfId="11"/>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CB93A6D-57D9-B144-946E-A7231CFC778A}" name="Table1346" displayName="Table1346" ref="A1:E117" totalsRowShown="0">
  <autoFilter ref="A1:E117" xr:uid="{915DC32A-7C35-2B4C-965F-CC2EF5927482}"/>
  <sortState xmlns:xlrd2="http://schemas.microsoft.com/office/spreadsheetml/2017/richdata2" ref="A2:E117">
    <sortCondition ref="A1:A117"/>
  </sortState>
  <tableColumns count="5">
    <tableColumn id="4" xr3:uid="{408E0C72-8973-AF4A-A1E2-D00273336701}" name="Category" dataDxfId="10"/>
    <tableColumn id="2" xr3:uid="{ACE00B7B-0BC5-EF49-B622-3F7FDEA53287}" name="ICD-9 codes" dataDxfId="9"/>
    <tableColumn id="1" xr3:uid="{B91B725B-E7DF-704D-B4F4-2E59E862D275}" name="ICD-10 codes" dataDxfId="8"/>
    <tableColumn id="5" xr3:uid="{08C8BF81-4B7E-2A4D-89FB-EE807F20A678}" name="code meaning" dataDxfId="7"/>
    <tableColumn id="3" xr3:uid="{8E0E91B4-9ED4-0947-9ACA-143137D9B898}" name="notes"/>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49C3A96-5EBE-4E68-B997-BD44D0752E4A}" name="Table134" displayName="Table134" ref="A1:C81" totalsRowShown="0">
  <autoFilter ref="A1:C81" xr:uid="{691F7F05-6D56-47A8-BA55-E927085485CA}"/>
  <sortState xmlns:xlrd2="http://schemas.microsoft.com/office/spreadsheetml/2017/richdata2" ref="A2:C81">
    <sortCondition ref="A1:A81"/>
  </sortState>
  <tableColumns count="3">
    <tableColumn id="4" xr3:uid="{55F5B7CE-7EA1-4A8A-AF78-165AF90E4DA0}" name="additional codes" dataDxfId="6"/>
    <tableColumn id="5" xr3:uid="{9D874EFC-36E7-4E61-8E2A-FFF0A5622516}" name="code meaning" dataDxfId="5"/>
    <tableColumn id="3" xr3:uid="{0281F612-F969-45DD-89A5-09D9E866C67A}" name="notes"/>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D89BDA8-29B6-468F-909E-26593E081F8A}" name="Table13" displayName="Table13" ref="A1:C83" totalsRowShown="0">
  <autoFilter ref="A1:C83" xr:uid="{691F7F05-6D56-47A8-BA55-E927085485CA}"/>
  <sortState xmlns:xlrd2="http://schemas.microsoft.com/office/spreadsheetml/2017/richdata2" ref="A2:C83">
    <sortCondition ref="A1:A83"/>
  </sortState>
  <tableColumns count="3">
    <tableColumn id="4" xr3:uid="{AFDC239E-17DB-4131-AFDA-E53D41615BA2}" name="additional codes" dataDxfId="4"/>
    <tableColumn id="5" xr3:uid="{5F00B635-4626-41B8-9792-EC4DCBC8390E}" name="code meaning" dataDxfId="3"/>
    <tableColumn id="3" xr3:uid="{A9944EEF-DE5B-434D-9E3A-75A1A497A81C}" name="notes"/>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8EC0046-EB2A-414C-AF06-7D7BA712CB4D}" name="Table1" displayName="Table1" ref="A1:F69" totalsRowShown="0">
  <autoFilter ref="A1:F69" xr:uid="{691F7F05-6D56-47A8-BA55-E927085485CA}"/>
  <tableColumns count="6">
    <tableColumn id="1" xr3:uid="{C2667D39-BE5C-4BEA-B911-85A39FC4594B}" name="url" dataCellStyle="Hyperlink"/>
    <tableColumn id="2" xr3:uid="{CD24FE77-ED4C-4E55-ABE7-356696AF2ACF}" name="author"/>
    <tableColumn id="3" xr3:uid="{BADDA569-EDD7-4B96-B60A-B5D4E3DE3BAD}" name="title" dataDxfId="2"/>
    <tableColumn id="4" xr3:uid="{459B4243-377C-4E32-9824-62D14FCB1A69}" name="additional codes" dataDxfId="1"/>
    <tableColumn id="5" xr3:uid="{5D5CF800-3CA3-4FD6-957D-81DB4C7F4B15}" name="code meaning" dataDxfId="0"/>
    <tableColumn id="6" xr3:uid="{AA978616-F2D8-47B7-98FA-D70ECEA5F77B}" name="notes"/>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D7D743A-3BBA-804E-8E22-9B75B015D3F1}" name="Table6" displayName="Table6" ref="A1:A42" totalsRowShown="0">
  <autoFilter ref="A1:A42" xr:uid="{9F61DBE2-101B-4D48-B7C4-2C6AFADB430C}"/>
  <sortState xmlns:xlrd2="http://schemas.microsoft.com/office/spreadsheetml/2017/richdata2" ref="A2:A42">
    <sortCondition ref="A1:A42"/>
  </sortState>
  <tableColumns count="1">
    <tableColumn id="1" xr3:uid="{8C58B384-6957-4E47-BA1E-28F3FA4C117A}" name="Flags"/>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hyperlink" Target="https://pubmed-ncbi-nlm-nih-gov.proxy.library.upenn.edu/19758692/" TargetMode="External"/><Relationship Id="rId7" Type="http://schemas.openxmlformats.org/officeDocument/2006/relationships/table" Target="../tables/table5.xml"/><Relationship Id="rId2" Type="http://schemas.openxmlformats.org/officeDocument/2006/relationships/hyperlink" Target="https://pubmed-ncbi-nlm-nih-gov.proxy.library.upenn.edu/19758692/" TargetMode="External"/><Relationship Id="rId1" Type="http://schemas.openxmlformats.org/officeDocument/2006/relationships/hyperlink" Target="https://pubmed-ncbi-nlm-nih-gov.proxy.library.upenn.edu/19758692/" TargetMode="External"/><Relationship Id="rId6" Type="http://schemas.openxmlformats.org/officeDocument/2006/relationships/printerSettings" Target="../printerSettings/printerSettings1.bin"/><Relationship Id="rId5" Type="http://schemas.openxmlformats.org/officeDocument/2006/relationships/hyperlink" Target="https://pubmed-ncbi-nlm-nih-gov.proxy.library.upenn.edu/19758692/" TargetMode="External"/><Relationship Id="rId4" Type="http://schemas.openxmlformats.org/officeDocument/2006/relationships/hyperlink" Target="https://pubmed-ncbi-nlm-nih-gov.proxy.library.upenn.edu/19758692/"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479D8-AAB5-2045-BE51-1B3208DDD9BB}">
  <dimension ref="A1:E159"/>
  <sheetViews>
    <sheetView tabSelected="1" topLeftCell="A61" zoomScale="165" workbookViewId="0"/>
  </sheetViews>
  <sheetFormatPr defaultColWidth="11.42578125" defaultRowHeight="15"/>
  <cols>
    <col min="1" max="3" width="35.42578125" style="3" customWidth="1"/>
    <col min="4" max="4" width="77.5703125" style="2" customWidth="1"/>
    <col min="5" max="5" width="75.7109375" style="2" customWidth="1"/>
  </cols>
  <sheetData>
    <row r="1" spans="1:5">
      <c r="A1" t="s">
        <v>0</v>
      </c>
      <c r="B1" s="3" t="s">
        <v>1</v>
      </c>
      <c r="C1" s="3" t="s">
        <v>2</v>
      </c>
      <c r="D1" s="2" t="s">
        <v>3</v>
      </c>
      <c r="E1" s="2" t="s">
        <v>4</v>
      </c>
    </row>
    <row r="2" spans="1:5">
      <c r="A2" s="3" t="s">
        <v>5</v>
      </c>
      <c r="B2" s="3">
        <v>338.3</v>
      </c>
      <c r="C2" s="3" t="s">
        <v>6</v>
      </c>
      <c r="D2" s="2" t="s">
        <v>7</v>
      </c>
    </row>
    <row r="3" spans="1:5">
      <c r="A3" s="3" t="s">
        <v>8</v>
      </c>
      <c r="B3" s="3" t="s">
        <v>9</v>
      </c>
      <c r="C3" s="3" t="s">
        <v>10</v>
      </c>
      <c r="D3" s="9" t="s">
        <v>11</v>
      </c>
    </row>
    <row r="4" spans="1:5" s="15" customFormat="1">
      <c r="A4" s="22" t="s">
        <v>12</v>
      </c>
      <c r="B4" s="22" t="s">
        <v>13</v>
      </c>
      <c r="C4" s="22" t="s">
        <v>14</v>
      </c>
      <c r="D4" s="29" t="s">
        <v>15</v>
      </c>
      <c r="E4" s="21"/>
    </row>
    <row r="5" spans="1:5" s="15" customFormat="1">
      <c r="A5" s="22" t="s">
        <v>16</v>
      </c>
      <c r="B5" s="22" t="s">
        <v>17</v>
      </c>
      <c r="C5" s="22" t="s">
        <v>18</v>
      </c>
      <c r="D5" s="29" t="s">
        <v>19</v>
      </c>
      <c r="E5" s="21"/>
    </row>
    <row r="6" spans="1:5" s="15" customFormat="1">
      <c r="A6" s="22" t="s">
        <v>20</v>
      </c>
      <c r="B6" s="22" t="s">
        <v>21</v>
      </c>
      <c r="C6" s="22" t="s">
        <v>22</v>
      </c>
      <c r="D6" s="29"/>
      <c r="E6" s="21"/>
    </row>
    <row r="7" spans="1:5" s="15" customFormat="1">
      <c r="A7" s="22" t="s">
        <v>23</v>
      </c>
      <c r="B7" s="34" t="s">
        <v>24</v>
      </c>
      <c r="C7" s="22" t="s">
        <v>25</v>
      </c>
      <c r="D7" s="29" t="s">
        <v>26</v>
      </c>
      <c r="E7" s="21"/>
    </row>
    <row r="8" spans="1:5" s="15" customFormat="1">
      <c r="A8" t="s">
        <v>27</v>
      </c>
      <c r="B8" s="22" t="s">
        <v>28</v>
      </c>
      <c r="C8" s="22" t="s">
        <v>29</v>
      </c>
      <c r="D8" s="29"/>
      <c r="E8" s="21"/>
    </row>
    <row r="9" spans="1:5" s="15" customFormat="1">
      <c r="A9" t="s">
        <v>30</v>
      </c>
      <c r="B9" s="22" t="s">
        <v>31</v>
      </c>
      <c r="C9" s="22" t="s">
        <v>32</v>
      </c>
      <c r="D9" s="30" t="s">
        <v>33</v>
      </c>
      <c r="E9" s="21"/>
    </row>
    <row r="10" spans="1:5" s="15" customFormat="1">
      <c r="A10" s="3" t="s">
        <v>5</v>
      </c>
      <c r="B10" s="3" t="s">
        <v>34</v>
      </c>
      <c r="C10" s="3" t="s">
        <v>35</v>
      </c>
      <c r="D10" s="2"/>
      <c r="E10" s="2"/>
    </row>
    <row r="11" spans="1:5">
      <c r="A11" s="3" t="s">
        <v>16</v>
      </c>
      <c r="B11" s="3" t="s">
        <v>36</v>
      </c>
      <c r="C11" s="3" t="s">
        <v>37</v>
      </c>
      <c r="D11" s="2" t="s">
        <v>38</v>
      </c>
    </row>
    <row r="12" spans="1:5" ht="30">
      <c r="A12" s="15" t="s">
        <v>39</v>
      </c>
      <c r="B12" s="22" t="s">
        <v>40</v>
      </c>
      <c r="C12" s="22" t="s">
        <v>41</v>
      </c>
      <c r="D12" s="21" t="s">
        <v>42</v>
      </c>
      <c r="E12" s="21"/>
    </row>
    <row r="13" spans="1:5" s="15" customFormat="1">
      <c r="A13" s="15" t="s">
        <v>39</v>
      </c>
      <c r="B13" s="22" t="s">
        <v>43</v>
      </c>
      <c r="C13" s="22" t="s">
        <v>44</v>
      </c>
      <c r="D13" s="21" t="s">
        <v>45</v>
      </c>
      <c r="E13" s="21"/>
    </row>
    <row r="14" spans="1:5" s="15" customFormat="1">
      <c r="A14" t="s">
        <v>39</v>
      </c>
      <c r="B14" s="22" t="s">
        <v>46</v>
      </c>
      <c r="C14" t="s">
        <v>47</v>
      </c>
      <c r="D14" s="2" t="s">
        <v>48</v>
      </c>
      <c r="E14" s="18"/>
    </row>
    <row r="15" spans="1:5" s="15" customFormat="1">
      <c r="A15" s="3" t="s">
        <v>12</v>
      </c>
      <c r="B15" s="3" t="s">
        <v>49</v>
      </c>
      <c r="C15" s="3" t="s">
        <v>50</v>
      </c>
      <c r="D15" s="2" t="s">
        <v>51</v>
      </c>
      <c r="E15" s="18"/>
    </row>
    <row r="16" spans="1:5" s="15" customFormat="1">
      <c r="A16" t="s">
        <v>52</v>
      </c>
      <c r="B16" t="s">
        <v>53</v>
      </c>
      <c r="C16" t="s">
        <v>54</v>
      </c>
      <c r="D16" s="2" t="s">
        <v>55</v>
      </c>
      <c r="E16" s="18"/>
    </row>
    <row r="17" spans="1:4">
      <c r="A17" t="s">
        <v>52</v>
      </c>
      <c r="B17" t="s">
        <v>56</v>
      </c>
      <c r="C17" t="s">
        <v>57</v>
      </c>
      <c r="D17" s="2" t="s">
        <v>58</v>
      </c>
    </row>
    <row r="18" spans="1:4">
      <c r="A18" t="s">
        <v>59</v>
      </c>
      <c r="B18" t="s">
        <v>60</v>
      </c>
      <c r="C18" t="s">
        <v>61</v>
      </c>
      <c r="D18" s="2" t="s">
        <v>62</v>
      </c>
    </row>
    <row r="19" spans="1:4">
      <c r="A19" t="s">
        <v>59</v>
      </c>
      <c r="B19" s="3" t="s">
        <v>63</v>
      </c>
      <c r="C19" t="s">
        <v>64</v>
      </c>
      <c r="D19" s="2" t="s">
        <v>65</v>
      </c>
    </row>
    <row r="20" spans="1:4">
      <c r="A20" t="s">
        <v>59</v>
      </c>
      <c r="B20" t="s">
        <v>66</v>
      </c>
      <c r="C20" t="s">
        <v>67</v>
      </c>
      <c r="D20" s="2" t="s">
        <v>68</v>
      </c>
    </row>
    <row r="21" spans="1:4">
      <c r="A21" t="s">
        <v>59</v>
      </c>
      <c r="B21" t="s">
        <v>69</v>
      </c>
      <c r="C21"/>
      <c r="D21" s="2" t="s">
        <v>70</v>
      </c>
    </row>
    <row r="22" spans="1:4">
      <c r="A22" t="s">
        <v>59</v>
      </c>
      <c r="B22" t="s">
        <v>71</v>
      </c>
      <c r="C22"/>
      <c r="D22" s="2" t="s">
        <v>72</v>
      </c>
    </row>
    <row r="23" spans="1:4">
      <c r="A23" s="3" t="s">
        <v>59</v>
      </c>
      <c r="B23" s="3" t="s">
        <v>73</v>
      </c>
      <c r="C23" s="3" t="s">
        <v>74</v>
      </c>
      <c r="D23" s="2" t="s">
        <v>75</v>
      </c>
    </row>
    <row r="24" spans="1:4">
      <c r="A24" t="s">
        <v>76</v>
      </c>
      <c r="B24" t="s">
        <v>77</v>
      </c>
      <c r="C24" t="s">
        <v>78</v>
      </c>
      <c r="D24" s="2" t="s">
        <v>79</v>
      </c>
    </row>
    <row r="25" spans="1:4">
      <c r="A25" t="s">
        <v>76</v>
      </c>
      <c r="B25" t="s">
        <v>80</v>
      </c>
      <c r="C25" t="s">
        <v>81</v>
      </c>
      <c r="D25" s="2" t="s">
        <v>82</v>
      </c>
    </row>
    <row r="26" spans="1:4">
      <c r="A26" t="s">
        <v>76</v>
      </c>
      <c r="B26" t="s">
        <v>83</v>
      </c>
      <c r="C26" t="s">
        <v>84</v>
      </c>
      <c r="D26" s="2" t="s">
        <v>85</v>
      </c>
    </row>
    <row r="27" spans="1:4">
      <c r="A27" t="s">
        <v>76</v>
      </c>
      <c r="B27" t="s">
        <v>86</v>
      </c>
      <c r="C27" t="s">
        <v>87</v>
      </c>
      <c r="D27" s="2" t="s">
        <v>88</v>
      </c>
    </row>
    <row r="28" spans="1:4">
      <c r="A28" t="s">
        <v>89</v>
      </c>
      <c r="B28" t="s">
        <v>90</v>
      </c>
      <c r="C28" t="s">
        <v>91</v>
      </c>
      <c r="D28" s="2" t="s">
        <v>92</v>
      </c>
    </row>
    <row r="29" spans="1:4">
      <c r="A29" t="s">
        <v>89</v>
      </c>
      <c r="B29" t="s">
        <v>93</v>
      </c>
      <c r="C29" t="s">
        <v>94</v>
      </c>
      <c r="D29" s="2" t="s">
        <v>95</v>
      </c>
    </row>
    <row r="30" spans="1:4">
      <c r="A30" t="s">
        <v>89</v>
      </c>
      <c r="B30" t="s">
        <v>96</v>
      </c>
      <c r="C30" t="s">
        <v>97</v>
      </c>
      <c r="D30" s="2" t="s">
        <v>98</v>
      </c>
    </row>
    <row r="31" spans="1:4">
      <c r="A31" s="3" t="s">
        <v>99</v>
      </c>
      <c r="B31" s="3" t="s">
        <v>100</v>
      </c>
      <c r="C31" s="3" t="s">
        <v>101</v>
      </c>
      <c r="D31" s="2" t="s">
        <v>99</v>
      </c>
    </row>
    <row r="32" spans="1:4">
      <c r="A32" s="3" t="s">
        <v>102</v>
      </c>
      <c r="B32" s="3" t="s">
        <v>103</v>
      </c>
      <c r="C32" s="3" t="s">
        <v>104</v>
      </c>
      <c r="D32" s="2" t="s">
        <v>105</v>
      </c>
    </row>
    <row r="33" spans="1:5">
      <c r="A33" s="3" t="s">
        <v>102</v>
      </c>
      <c r="B33" s="3" t="s">
        <v>106</v>
      </c>
      <c r="C33" s="3" t="s">
        <v>107</v>
      </c>
      <c r="D33" s="2" t="s">
        <v>108</v>
      </c>
    </row>
    <row r="34" spans="1:5">
      <c r="A34" t="s">
        <v>109</v>
      </c>
      <c r="B34" s="22" t="s">
        <v>110</v>
      </c>
      <c r="C34" s="22" t="s">
        <v>111</v>
      </c>
      <c r="D34" s="29" t="s">
        <v>112</v>
      </c>
      <c r="E34" s="21"/>
    </row>
    <row r="35" spans="1:5">
      <c r="A35" t="s">
        <v>109</v>
      </c>
      <c r="B35" s="22" t="s">
        <v>113</v>
      </c>
      <c r="C35" s="22" t="s">
        <v>114</v>
      </c>
      <c r="D35" s="29" t="s">
        <v>115</v>
      </c>
      <c r="E35" s="21"/>
    </row>
    <row r="36" spans="1:5">
      <c r="A36" s="3" t="s">
        <v>116</v>
      </c>
      <c r="B36" s="3" t="s">
        <v>117</v>
      </c>
      <c r="C36" s="3" t="s">
        <v>118</v>
      </c>
      <c r="D36" s="21" t="s">
        <v>119</v>
      </c>
    </row>
    <row r="37" spans="1:5" s="15" customFormat="1">
      <c r="A37" t="s">
        <v>109</v>
      </c>
      <c r="B37" s="3" t="s">
        <v>120</v>
      </c>
      <c r="C37" s="3" t="s">
        <v>121</v>
      </c>
      <c r="D37" s="21" t="s">
        <v>122</v>
      </c>
      <c r="E37" s="2"/>
    </row>
    <row r="38" spans="1:5" s="15" customFormat="1">
      <c r="A38" s="3" t="s">
        <v>123</v>
      </c>
      <c r="B38" s="3" t="s">
        <v>124</v>
      </c>
      <c r="C38" s="3" t="s">
        <v>125</v>
      </c>
      <c r="D38" s="21" t="s">
        <v>126</v>
      </c>
      <c r="E38" s="2"/>
    </row>
    <row r="39" spans="1:5">
      <c r="A39" s="3" t="s">
        <v>39</v>
      </c>
      <c r="B39" s="3" t="s">
        <v>127</v>
      </c>
      <c r="C39" s="3" t="s">
        <v>128</v>
      </c>
      <c r="D39" s="21" t="s">
        <v>129</v>
      </c>
    </row>
    <row r="40" spans="1:5">
      <c r="A40" s="3" t="s">
        <v>130</v>
      </c>
      <c r="B40" s="3" t="s">
        <v>131</v>
      </c>
      <c r="C40" s="3" t="s">
        <v>132</v>
      </c>
      <c r="D40" s="21" t="s">
        <v>133</v>
      </c>
    </row>
    <row r="41" spans="1:5">
      <c r="A41" t="s">
        <v>109</v>
      </c>
      <c r="B41" s="3" t="s">
        <v>134</v>
      </c>
      <c r="C41" s="3" t="s">
        <v>135</v>
      </c>
      <c r="D41" s="2" t="s">
        <v>136</v>
      </c>
      <c r="E41" s="2" t="s">
        <v>137</v>
      </c>
    </row>
    <row r="42" spans="1:5">
      <c r="A42" s="3" t="s">
        <v>138</v>
      </c>
      <c r="B42" s="3" t="s">
        <v>139</v>
      </c>
      <c r="C42" s="3" t="s">
        <v>140</v>
      </c>
      <c r="D42" s="2" t="s">
        <v>141</v>
      </c>
    </row>
    <row r="43" spans="1:5">
      <c r="A43" t="s">
        <v>142</v>
      </c>
      <c r="B43" s="3" t="s">
        <v>143</v>
      </c>
      <c r="C43" s="3" t="s">
        <v>144</v>
      </c>
      <c r="D43" s="2" t="s">
        <v>142</v>
      </c>
    </row>
    <row r="44" spans="1:5">
      <c r="A44" s="22" t="s">
        <v>145</v>
      </c>
      <c r="B44" s="3" t="s">
        <v>146</v>
      </c>
      <c r="C44" s="3" t="s">
        <v>147</v>
      </c>
      <c r="D44" s="31" t="s">
        <v>148</v>
      </c>
    </row>
    <row r="45" spans="1:5">
      <c r="A45" s="22" t="s">
        <v>149</v>
      </c>
      <c r="B45" s="3" t="s">
        <v>150</v>
      </c>
      <c r="C45" s="3" t="s">
        <v>151</v>
      </c>
      <c r="D45" s="31" t="s">
        <v>152</v>
      </c>
    </row>
    <row r="46" spans="1:5">
      <c r="A46" t="s">
        <v>130</v>
      </c>
      <c r="B46" t="s">
        <v>153</v>
      </c>
      <c r="C46" t="s">
        <v>154</v>
      </c>
      <c r="D46" s="2" t="s">
        <v>155</v>
      </c>
    </row>
    <row r="47" spans="1:5">
      <c r="A47" t="s">
        <v>149</v>
      </c>
      <c r="B47" t="s">
        <v>156</v>
      </c>
      <c r="C47" s="3" t="s">
        <v>157</v>
      </c>
      <c r="D47" s="31" t="s">
        <v>158</v>
      </c>
    </row>
    <row r="48" spans="1:5">
      <c r="A48" t="s">
        <v>130</v>
      </c>
      <c r="B48" s="3" t="s">
        <v>159</v>
      </c>
      <c r="C48" s="3" t="s">
        <v>160</v>
      </c>
      <c r="D48" s="31" t="s">
        <v>161</v>
      </c>
    </row>
    <row r="49" spans="1:5">
      <c r="A49" s="22" t="s">
        <v>162</v>
      </c>
      <c r="B49" s="3" t="s">
        <v>163</v>
      </c>
      <c r="C49" s="3" t="s">
        <v>164</v>
      </c>
      <c r="D49" s="31" t="s">
        <v>165</v>
      </c>
    </row>
    <row r="50" spans="1:5">
      <c r="A50" t="s">
        <v>166</v>
      </c>
      <c r="B50" s="3" t="s">
        <v>167</v>
      </c>
      <c r="C50" s="3" t="s">
        <v>168</v>
      </c>
      <c r="D50" s="31" t="s">
        <v>169</v>
      </c>
    </row>
    <row r="51" spans="1:5">
      <c r="A51" s="22" t="s">
        <v>166</v>
      </c>
      <c r="B51" s="3" t="s">
        <v>170</v>
      </c>
      <c r="C51" s="3" t="s">
        <v>171</v>
      </c>
      <c r="D51" s="31" t="s">
        <v>172</v>
      </c>
    </row>
    <row r="52" spans="1:5">
      <c r="A52" t="s">
        <v>173</v>
      </c>
      <c r="B52" s="3" t="s">
        <v>174</v>
      </c>
      <c r="C52" s="3" t="s">
        <v>175</v>
      </c>
      <c r="D52" s="31" t="s">
        <v>176</v>
      </c>
    </row>
    <row r="53" spans="1:5">
      <c r="A53" t="s">
        <v>149</v>
      </c>
      <c r="B53" s="3" t="s">
        <v>177</v>
      </c>
      <c r="C53" s="3" t="s">
        <v>178</v>
      </c>
      <c r="D53" s="2" t="s">
        <v>179</v>
      </c>
    </row>
    <row r="54" spans="1:5">
      <c r="A54" t="s">
        <v>130</v>
      </c>
      <c r="B54" s="3" t="s">
        <v>180</v>
      </c>
      <c r="D54" s="2" t="s">
        <v>181</v>
      </c>
    </row>
    <row r="55" spans="1:5">
      <c r="A55" t="s">
        <v>149</v>
      </c>
      <c r="B55" s="3" t="s">
        <v>182</v>
      </c>
      <c r="C55" s="3" t="s">
        <v>183</v>
      </c>
      <c r="D55" s="2" t="s">
        <v>184</v>
      </c>
    </row>
    <row r="56" spans="1:5">
      <c r="A56" s="22" t="s">
        <v>149</v>
      </c>
      <c r="B56" s="3" t="s">
        <v>185</v>
      </c>
      <c r="C56" s="3" t="s">
        <v>186</v>
      </c>
      <c r="D56" s="2" t="s">
        <v>187</v>
      </c>
    </row>
    <row r="57" spans="1:5">
      <c r="A57" s="22" t="s">
        <v>149</v>
      </c>
      <c r="B57" s="3" t="s">
        <v>188</v>
      </c>
      <c r="C57" s="3" t="s">
        <v>189</v>
      </c>
      <c r="D57" s="2" t="s">
        <v>190</v>
      </c>
    </row>
    <row r="58" spans="1:5">
      <c r="A58" s="22" t="s">
        <v>191</v>
      </c>
      <c r="B58" s="3" t="s">
        <v>192</v>
      </c>
      <c r="C58" s="3" t="s">
        <v>193</v>
      </c>
      <c r="D58" s="2" t="s">
        <v>194</v>
      </c>
    </row>
    <row r="59" spans="1:5">
      <c r="A59" s="32" t="s">
        <v>195</v>
      </c>
      <c r="B59" s="3" t="s">
        <v>196</v>
      </c>
      <c r="C59" s="3" t="s">
        <v>197</v>
      </c>
      <c r="D59" s="2" t="s">
        <v>198</v>
      </c>
    </row>
    <row r="60" spans="1:5">
      <c r="A60" s="32" t="s">
        <v>195</v>
      </c>
      <c r="B60" s="3" t="s">
        <v>199</v>
      </c>
      <c r="C60" s="3" t="s">
        <v>200</v>
      </c>
      <c r="D60" s="2" t="s">
        <v>201</v>
      </c>
    </row>
    <row r="61" spans="1:5">
      <c r="A61" s="32" t="s">
        <v>202</v>
      </c>
      <c r="B61" s="3" t="s">
        <v>203</v>
      </c>
      <c r="C61" s="3" t="s">
        <v>204</v>
      </c>
      <c r="D61" s="2" t="s">
        <v>205</v>
      </c>
    </row>
    <row r="62" spans="1:5">
      <c r="A62" s="32" t="s">
        <v>202</v>
      </c>
      <c r="B62" s="3" t="s">
        <v>206</v>
      </c>
      <c r="C62" s="3" t="s">
        <v>207</v>
      </c>
      <c r="D62" s="2" t="s">
        <v>208</v>
      </c>
    </row>
    <row r="63" spans="1:5">
      <c r="A63" s="32" t="s">
        <v>202</v>
      </c>
      <c r="B63" s="3" t="s">
        <v>209</v>
      </c>
      <c r="C63" s="3" t="s">
        <v>210</v>
      </c>
      <c r="D63" s="2" t="s">
        <v>211</v>
      </c>
    </row>
    <row r="64" spans="1:5" ht="30">
      <c r="A64" s="35" t="s">
        <v>212</v>
      </c>
      <c r="B64" s="35" t="s">
        <v>213</v>
      </c>
      <c r="C64" s="35" t="s">
        <v>214</v>
      </c>
      <c r="D64" s="36" t="s">
        <v>215</v>
      </c>
      <c r="E64" s="36" t="s">
        <v>216</v>
      </c>
    </row>
    <row r="65" spans="1:5">
      <c r="A65" s="3" t="s">
        <v>212</v>
      </c>
      <c r="B65" s="3" t="s">
        <v>217</v>
      </c>
      <c r="C65" s="3" t="s">
        <v>218</v>
      </c>
      <c r="D65" s="2" t="s">
        <v>219</v>
      </c>
    </row>
    <row r="66" spans="1:5">
      <c r="A66" s="3" t="s">
        <v>212</v>
      </c>
      <c r="B66" s="3" t="s">
        <v>220</v>
      </c>
      <c r="C66" s="3" t="s">
        <v>221</v>
      </c>
      <c r="D66" s="2" t="s">
        <v>222</v>
      </c>
    </row>
    <row r="67" spans="1:5">
      <c r="A67" s="3" t="s">
        <v>212</v>
      </c>
      <c r="B67" s="3" t="s">
        <v>223</v>
      </c>
      <c r="C67" s="3" t="s">
        <v>224</v>
      </c>
      <c r="D67" s="2" t="s">
        <v>225</v>
      </c>
    </row>
    <row r="68" spans="1:5">
      <c r="A68" s="3" t="s">
        <v>212</v>
      </c>
      <c r="B68" s="3" t="s">
        <v>226</v>
      </c>
      <c r="C68" s="3" t="s">
        <v>227</v>
      </c>
      <c r="D68" s="2" t="s">
        <v>228</v>
      </c>
    </row>
    <row r="69" spans="1:5">
      <c r="A69" s="3" t="s">
        <v>212</v>
      </c>
      <c r="B69" s="3" t="s">
        <v>229</v>
      </c>
      <c r="C69" s="3" t="s">
        <v>230</v>
      </c>
      <c r="D69" s="2" t="s">
        <v>231</v>
      </c>
    </row>
    <row r="70" spans="1:5">
      <c r="A70" t="s">
        <v>232</v>
      </c>
      <c r="B70" s="3" t="s">
        <v>233</v>
      </c>
      <c r="C70" s="3" t="s">
        <v>234</v>
      </c>
      <c r="D70" s="9" t="s">
        <v>235</v>
      </c>
    </row>
    <row r="71" spans="1:5">
      <c r="A71" t="s">
        <v>232</v>
      </c>
      <c r="B71" t="s">
        <v>236</v>
      </c>
      <c r="C71" t="s">
        <v>237</v>
      </c>
      <c r="D71" s="2" t="s">
        <v>238</v>
      </c>
    </row>
    <row r="72" spans="1:5" ht="30">
      <c r="A72" s="35" t="s">
        <v>99</v>
      </c>
      <c r="B72" s="35" t="s">
        <v>239</v>
      </c>
      <c r="C72" s="35" t="s">
        <v>240</v>
      </c>
      <c r="D72" s="36" t="s">
        <v>241</v>
      </c>
      <c r="E72" s="36" t="s">
        <v>242</v>
      </c>
    </row>
    <row r="73" spans="1:5">
      <c r="A73" t="s">
        <v>232</v>
      </c>
      <c r="B73" s="3" t="s">
        <v>243</v>
      </c>
      <c r="C73" s="3" t="s">
        <v>244</v>
      </c>
      <c r="D73" s="2" t="s">
        <v>245</v>
      </c>
    </row>
    <row r="74" spans="1:5">
      <c r="A74" s="3" t="s">
        <v>99</v>
      </c>
      <c r="B74" s="3" t="s">
        <v>246</v>
      </c>
      <c r="C74" s="3" t="s">
        <v>247</v>
      </c>
      <c r="D74" s="2" t="s">
        <v>248</v>
      </c>
    </row>
    <row r="75" spans="1:5">
      <c r="A75" t="s">
        <v>232</v>
      </c>
      <c r="B75" s="3" t="s">
        <v>249</v>
      </c>
      <c r="C75" s="3" t="s">
        <v>250</v>
      </c>
      <c r="D75" s="31" t="s">
        <v>251</v>
      </c>
    </row>
    <row r="76" spans="1:5">
      <c r="A76" t="s">
        <v>232</v>
      </c>
      <c r="B76" s="3" t="s">
        <v>252</v>
      </c>
      <c r="C76" s="3" t="s">
        <v>253</v>
      </c>
      <c r="D76" s="2" t="s">
        <v>254</v>
      </c>
    </row>
    <row r="77" spans="1:5">
      <c r="A77" t="s">
        <v>255</v>
      </c>
      <c r="B77" s="3" t="s">
        <v>256</v>
      </c>
      <c r="C77" s="3" t="s">
        <v>257</v>
      </c>
      <c r="D77" s="2" t="s">
        <v>258</v>
      </c>
    </row>
    <row r="78" spans="1:5">
      <c r="A78" s="3" t="s">
        <v>30</v>
      </c>
      <c r="B78" s="3" t="s">
        <v>259</v>
      </c>
      <c r="D78" s="2" t="s">
        <v>260</v>
      </c>
    </row>
    <row r="79" spans="1:5">
      <c r="A79" s="3" t="s">
        <v>5</v>
      </c>
      <c r="B79" s="3" t="s">
        <v>261</v>
      </c>
      <c r="D79" s="2" t="s">
        <v>262</v>
      </c>
    </row>
    <row r="80" spans="1:5">
      <c r="A80" t="s">
        <v>263</v>
      </c>
      <c r="B80" t="s">
        <v>264</v>
      </c>
      <c r="C80" t="s">
        <v>265</v>
      </c>
      <c r="D80" s="2" t="s">
        <v>266</v>
      </c>
    </row>
    <row r="81" spans="1:4">
      <c r="A81" t="s">
        <v>109</v>
      </c>
      <c r="B81" s="3" t="s">
        <v>267</v>
      </c>
      <c r="C81" s="3" t="s">
        <v>268</v>
      </c>
      <c r="D81" s="2" t="s">
        <v>269</v>
      </c>
    </row>
    <row r="82" spans="1:4">
      <c r="A82" t="s">
        <v>109</v>
      </c>
      <c r="B82" t="s">
        <v>270</v>
      </c>
      <c r="C82" t="s">
        <v>271</v>
      </c>
      <c r="D82" s="2" t="s">
        <v>272</v>
      </c>
    </row>
    <row r="83" spans="1:4">
      <c r="A83" t="s">
        <v>109</v>
      </c>
      <c r="B83" s="3" t="s">
        <v>273</v>
      </c>
      <c r="C83" s="3" t="s">
        <v>274</v>
      </c>
      <c r="D83" s="2" t="s">
        <v>275</v>
      </c>
    </row>
    <row r="84" spans="1:4">
      <c r="A84" t="s">
        <v>109</v>
      </c>
      <c r="B84" s="3" t="s">
        <v>276</v>
      </c>
      <c r="C84" s="3" t="s">
        <v>277</v>
      </c>
      <c r="D84" s="2" t="s">
        <v>278</v>
      </c>
    </row>
    <row r="85" spans="1:4">
      <c r="A85" t="s">
        <v>109</v>
      </c>
      <c r="B85" s="3" t="s">
        <v>279</v>
      </c>
      <c r="C85" s="3" t="s">
        <v>280</v>
      </c>
      <c r="D85" s="2" t="s">
        <v>281</v>
      </c>
    </row>
    <row r="86" spans="1:4">
      <c r="A86" t="s">
        <v>109</v>
      </c>
      <c r="B86" s="3" t="s">
        <v>282</v>
      </c>
      <c r="C86" s="3" t="s">
        <v>283</v>
      </c>
      <c r="D86" s="2" t="s">
        <v>284</v>
      </c>
    </row>
    <row r="87" spans="1:4" ht="30">
      <c r="A87" t="s">
        <v>285</v>
      </c>
      <c r="B87" s="3" t="s">
        <v>286</v>
      </c>
      <c r="C87" s="3" t="s">
        <v>287</v>
      </c>
      <c r="D87" s="2" t="s">
        <v>288</v>
      </c>
    </row>
    <row r="88" spans="1:4">
      <c r="A88" t="s">
        <v>109</v>
      </c>
      <c r="B88" s="3" t="s">
        <v>289</v>
      </c>
      <c r="C88" s="3" t="s">
        <v>290</v>
      </c>
      <c r="D88" s="2" t="s">
        <v>291</v>
      </c>
    </row>
    <row r="89" spans="1:4">
      <c r="A89" t="s">
        <v>292</v>
      </c>
      <c r="B89" s="3" t="s">
        <v>293</v>
      </c>
      <c r="C89" s="3" t="s">
        <v>294</v>
      </c>
      <c r="D89" s="2" t="s">
        <v>295</v>
      </c>
    </row>
    <row r="90" spans="1:4">
      <c r="A90" t="s">
        <v>292</v>
      </c>
      <c r="B90" s="3" t="s">
        <v>296</v>
      </c>
      <c r="C90" s="3" t="s">
        <v>297</v>
      </c>
      <c r="D90" s="2" t="s">
        <v>298</v>
      </c>
    </row>
    <row r="91" spans="1:4">
      <c r="A91" t="s">
        <v>292</v>
      </c>
      <c r="B91" s="3" t="s">
        <v>299</v>
      </c>
      <c r="C91" s="3" t="s">
        <v>300</v>
      </c>
      <c r="D91" s="9" t="s">
        <v>301</v>
      </c>
    </row>
    <row r="92" spans="1:4">
      <c r="A92" t="s">
        <v>292</v>
      </c>
      <c r="B92" s="3" t="s">
        <v>302</v>
      </c>
      <c r="C92" s="3" t="s">
        <v>303</v>
      </c>
      <c r="D92" s="9" t="s">
        <v>304</v>
      </c>
    </row>
    <row r="93" spans="1:4">
      <c r="A93" t="s">
        <v>292</v>
      </c>
      <c r="B93" s="3" t="s">
        <v>305</v>
      </c>
      <c r="D93" s="31" t="s">
        <v>306</v>
      </c>
    </row>
    <row r="94" spans="1:4">
      <c r="A94" t="s">
        <v>292</v>
      </c>
      <c r="B94" s="3" t="s">
        <v>307</v>
      </c>
      <c r="D94" s="31" t="s">
        <v>308</v>
      </c>
    </row>
    <row r="95" spans="1:4">
      <c r="A95" t="s">
        <v>292</v>
      </c>
      <c r="B95" s="3" t="s">
        <v>309</v>
      </c>
      <c r="D95" s="9" t="s">
        <v>310</v>
      </c>
    </row>
    <row r="96" spans="1:4">
      <c r="A96" t="s">
        <v>292</v>
      </c>
      <c r="B96" s="3" t="s">
        <v>311</v>
      </c>
      <c r="D96" s="9" t="s">
        <v>312</v>
      </c>
    </row>
    <row r="97" spans="1:5">
      <c r="A97" t="s">
        <v>292</v>
      </c>
      <c r="B97" s="3" t="s">
        <v>313</v>
      </c>
      <c r="D97" s="9" t="s">
        <v>314</v>
      </c>
    </row>
    <row r="98" spans="1:5">
      <c r="A98" t="s">
        <v>292</v>
      </c>
      <c r="B98" s="3" t="s">
        <v>315</v>
      </c>
      <c r="D98" s="9" t="s">
        <v>316</v>
      </c>
    </row>
    <row r="99" spans="1:5">
      <c r="A99" t="s">
        <v>292</v>
      </c>
      <c r="B99" s="3" t="s">
        <v>317</v>
      </c>
      <c r="C99" s="3" t="s">
        <v>318</v>
      </c>
      <c r="D99" s="2" t="s">
        <v>319</v>
      </c>
    </row>
    <row r="100" spans="1:5">
      <c r="A100" t="s">
        <v>292</v>
      </c>
      <c r="B100" s="3" t="s">
        <v>320</v>
      </c>
      <c r="C100" s="3" t="s">
        <v>321</v>
      </c>
      <c r="D100" s="9" t="s">
        <v>322</v>
      </c>
    </row>
    <row r="101" spans="1:5">
      <c r="A101" t="s">
        <v>292</v>
      </c>
      <c r="B101" s="3" t="s">
        <v>323</v>
      </c>
      <c r="C101" s="3" t="s">
        <v>324</v>
      </c>
      <c r="D101" s="9" t="s">
        <v>325</v>
      </c>
    </row>
    <row r="102" spans="1:5">
      <c r="A102" t="s">
        <v>292</v>
      </c>
      <c r="B102" s="3" t="s">
        <v>326</v>
      </c>
      <c r="C102" s="3" t="s">
        <v>327</v>
      </c>
      <c r="D102" s="9" t="s">
        <v>328</v>
      </c>
    </row>
    <row r="103" spans="1:5">
      <c r="A103" t="s">
        <v>292</v>
      </c>
      <c r="B103" s="22" t="s">
        <v>329</v>
      </c>
      <c r="C103" s="22"/>
      <c r="D103" s="29" t="s">
        <v>330</v>
      </c>
      <c r="E103" s="21"/>
    </row>
    <row r="104" spans="1:5">
      <c r="A104" t="s">
        <v>292</v>
      </c>
      <c r="B104" s="22" t="s">
        <v>331</v>
      </c>
      <c r="C104" s="22"/>
      <c r="D104" s="30" t="s">
        <v>332</v>
      </c>
      <c r="E104" s="21"/>
    </row>
    <row r="105" spans="1:5">
      <c r="A105" t="s">
        <v>292</v>
      </c>
      <c r="B105" s="3" t="s">
        <v>333</v>
      </c>
      <c r="D105" s="9" t="s">
        <v>334</v>
      </c>
    </row>
    <row r="106" spans="1:5">
      <c r="A106" t="s">
        <v>292</v>
      </c>
      <c r="B106" s="3" t="s">
        <v>335</v>
      </c>
      <c r="D106" s="31" t="s">
        <v>336</v>
      </c>
    </row>
    <row r="107" spans="1:5">
      <c r="A107" t="s">
        <v>292</v>
      </c>
      <c r="B107" s="3" t="s">
        <v>337</v>
      </c>
      <c r="C107" s="3" t="s">
        <v>338</v>
      </c>
      <c r="D107" s="31" t="s">
        <v>339</v>
      </c>
    </row>
    <row r="108" spans="1:5">
      <c r="A108" t="s">
        <v>292</v>
      </c>
      <c r="B108" s="3" t="s">
        <v>340</v>
      </c>
      <c r="C108" s="3" t="s">
        <v>341</v>
      </c>
      <c r="D108" s="9" t="s">
        <v>342</v>
      </c>
    </row>
    <row r="109" spans="1:5">
      <c r="A109" t="s">
        <v>292</v>
      </c>
      <c r="B109" s="3" t="s">
        <v>343</v>
      </c>
      <c r="C109" s="3" t="s">
        <v>344</v>
      </c>
      <c r="D109" s="31" t="s">
        <v>345</v>
      </c>
    </row>
    <row r="110" spans="1:5">
      <c r="A110" t="s">
        <v>292</v>
      </c>
      <c r="B110" s="3" t="s">
        <v>346</v>
      </c>
      <c r="C110" s="3" t="s">
        <v>347</v>
      </c>
      <c r="D110" s="9" t="s">
        <v>348</v>
      </c>
    </row>
    <row r="111" spans="1:5">
      <c r="A111" t="s">
        <v>349</v>
      </c>
      <c r="B111" s="3" t="s">
        <v>350</v>
      </c>
      <c r="C111" s="3" t="s">
        <v>351</v>
      </c>
      <c r="D111" s="2" t="s">
        <v>352</v>
      </c>
    </row>
    <row r="112" spans="1:5" ht="30">
      <c r="A112" t="s">
        <v>349</v>
      </c>
      <c r="B112" s="3" t="s">
        <v>353</v>
      </c>
      <c r="D112" s="2" t="s">
        <v>354</v>
      </c>
    </row>
    <row r="113" spans="1:5">
      <c r="A113" t="s">
        <v>349</v>
      </c>
      <c r="B113" s="3" t="s">
        <v>355</v>
      </c>
      <c r="D113" s="2" t="s">
        <v>356</v>
      </c>
    </row>
    <row r="114" spans="1:5">
      <c r="A114" t="s">
        <v>349</v>
      </c>
      <c r="B114" s="3" t="s">
        <v>357</v>
      </c>
      <c r="D114" s="2" t="s">
        <v>358</v>
      </c>
    </row>
    <row r="115" spans="1:5">
      <c r="A115" t="s">
        <v>202</v>
      </c>
      <c r="B115" s="3" t="s">
        <v>359</v>
      </c>
      <c r="D115" s="20" t="s">
        <v>360</v>
      </c>
    </row>
    <row r="116" spans="1:5">
      <c r="A116" t="s">
        <v>8</v>
      </c>
      <c r="B116" s="3" t="s">
        <v>361</v>
      </c>
      <c r="C116" s="3" t="s">
        <v>362</v>
      </c>
      <c r="D116" s="2" t="s">
        <v>363</v>
      </c>
    </row>
    <row r="117" spans="1:5">
      <c r="A117" s="3" t="s">
        <v>8</v>
      </c>
      <c r="C117" s="3" t="s">
        <v>364</v>
      </c>
      <c r="D117" s="2" t="s">
        <v>365</v>
      </c>
    </row>
    <row r="118" spans="1:5">
      <c r="A118" t="s">
        <v>76</v>
      </c>
      <c r="C118" s="3" t="s">
        <v>366</v>
      </c>
      <c r="D118" s="2" t="s">
        <v>367</v>
      </c>
    </row>
    <row r="119" spans="1:5">
      <c r="A119" t="s">
        <v>76</v>
      </c>
      <c r="C119" s="3" t="s">
        <v>368</v>
      </c>
      <c r="D119" s="2" t="s">
        <v>369</v>
      </c>
    </row>
    <row r="120" spans="1:5">
      <c r="A120" s="3" t="s">
        <v>23</v>
      </c>
      <c r="C120" s="3" t="s">
        <v>370</v>
      </c>
      <c r="D120" s="2" t="s">
        <v>371</v>
      </c>
    </row>
    <row r="121" spans="1:5">
      <c r="A121" s="3" t="s">
        <v>23</v>
      </c>
      <c r="C121" s="3" t="s">
        <v>372</v>
      </c>
      <c r="D121" s="2" t="s">
        <v>373</v>
      </c>
    </row>
    <row r="122" spans="1:5">
      <c r="A122" s="35"/>
      <c r="B122" s="35"/>
      <c r="C122" s="35" t="s">
        <v>374</v>
      </c>
      <c r="D122" s="36" t="s">
        <v>375</v>
      </c>
      <c r="E122" s="36" t="s">
        <v>376</v>
      </c>
    </row>
    <row r="123" spans="1:5">
      <c r="A123" s="3" t="s">
        <v>23</v>
      </c>
      <c r="C123" s="3" t="s">
        <v>377</v>
      </c>
      <c r="D123" s="2" t="s">
        <v>378</v>
      </c>
    </row>
    <row r="124" spans="1:5">
      <c r="A124" s="3" t="s">
        <v>23</v>
      </c>
      <c r="C124" s="3" t="s">
        <v>379</v>
      </c>
      <c r="D124" s="2" t="s">
        <v>380</v>
      </c>
    </row>
    <row r="125" spans="1:5">
      <c r="A125" s="35" t="s">
        <v>59</v>
      </c>
      <c r="B125" s="35"/>
      <c r="C125" s="35" t="s">
        <v>381</v>
      </c>
      <c r="D125" s="36" t="s">
        <v>382</v>
      </c>
      <c r="E125" s="36" t="s">
        <v>383</v>
      </c>
    </row>
    <row r="126" spans="1:5">
      <c r="A126" s="3" t="s">
        <v>39</v>
      </c>
      <c r="C126" s="3" t="s">
        <v>384</v>
      </c>
      <c r="D126" s="2" t="s">
        <v>385</v>
      </c>
    </row>
    <row r="127" spans="1:5">
      <c r="A127" t="s">
        <v>386</v>
      </c>
      <c r="B127"/>
      <c r="C127" t="s">
        <v>387</v>
      </c>
      <c r="D127" s="2" t="s">
        <v>388</v>
      </c>
    </row>
    <row r="128" spans="1:5">
      <c r="A128" s="10"/>
      <c r="B128" s="10"/>
      <c r="C128" s="10" t="s">
        <v>389</v>
      </c>
      <c r="D128" s="36" t="s">
        <v>390</v>
      </c>
      <c r="E128" s="36" t="s">
        <v>376</v>
      </c>
    </row>
    <row r="129" spans="1:5">
      <c r="A129" s="10"/>
      <c r="B129" s="10"/>
      <c r="C129" s="10" t="s">
        <v>391</v>
      </c>
      <c r="D129" s="36" t="s">
        <v>392</v>
      </c>
      <c r="E129" s="36" t="s">
        <v>393</v>
      </c>
    </row>
    <row r="130" spans="1:5">
      <c r="A130" s="10"/>
      <c r="B130" s="10"/>
      <c r="C130" s="10" t="s">
        <v>394</v>
      </c>
      <c r="D130" s="36" t="s">
        <v>395</v>
      </c>
      <c r="E130" s="36"/>
    </row>
    <row r="131" spans="1:5" ht="30">
      <c r="A131" s="10"/>
      <c r="B131" s="10"/>
      <c r="C131" s="10" t="s">
        <v>396</v>
      </c>
      <c r="D131" s="36" t="s">
        <v>397</v>
      </c>
      <c r="E131" s="36"/>
    </row>
    <row r="132" spans="1:5">
      <c r="A132" s="10"/>
      <c r="B132" s="10"/>
      <c r="C132" s="10" t="s">
        <v>398</v>
      </c>
      <c r="D132" s="36" t="s">
        <v>399</v>
      </c>
      <c r="E132" s="36"/>
    </row>
    <row r="133" spans="1:5">
      <c r="A133" s="10"/>
      <c r="B133" s="10"/>
      <c r="C133" s="10" t="s">
        <v>400</v>
      </c>
      <c r="D133" s="36" t="s">
        <v>401</v>
      </c>
      <c r="E133" s="36"/>
    </row>
    <row r="134" spans="1:5" ht="30">
      <c r="A134" s="22" t="s">
        <v>39</v>
      </c>
      <c r="B134" s="22"/>
      <c r="C134" s="22" t="s">
        <v>402</v>
      </c>
      <c r="D134" s="21" t="s">
        <v>403</v>
      </c>
      <c r="E134" s="21"/>
    </row>
    <row r="135" spans="1:5">
      <c r="A135" s="22" t="s">
        <v>39</v>
      </c>
      <c r="B135" s="22"/>
      <c r="C135" s="22" t="s">
        <v>404</v>
      </c>
      <c r="D135" s="21" t="s">
        <v>405</v>
      </c>
      <c r="E135" s="21"/>
    </row>
    <row r="136" spans="1:5">
      <c r="A136" s="22" t="s">
        <v>16</v>
      </c>
      <c r="B136" s="22"/>
      <c r="C136" s="22" t="s">
        <v>406</v>
      </c>
      <c r="D136" s="9" t="s">
        <v>407</v>
      </c>
      <c r="E136" s="21"/>
    </row>
    <row r="137" spans="1:5">
      <c r="A137" s="22" t="s">
        <v>149</v>
      </c>
      <c r="C137" s="3" t="s">
        <v>408</v>
      </c>
      <c r="D137" s="31" t="s">
        <v>409</v>
      </c>
    </row>
    <row r="138" spans="1:5">
      <c r="A138" s="3" t="s">
        <v>166</v>
      </c>
      <c r="C138" s="3" t="s">
        <v>410</v>
      </c>
      <c r="D138" s="2" t="s">
        <v>411</v>
      </c>
    </row>
    <row r="139" spans="1:5">
      <c r="A139" s="22" t="s">
        <v>149</v>
      </c>
      <c r="C139" s="3" t="s">
        <v>412</v>
      </c>
      <c r="D139" s="2" t="s">
        <v>413</v>
      </c>
    </row>
    <row r="140" spans="1:5">
      <c r="A140" s="22" t="s">
        <v>149</v>
      </c>
      <c r="C140" s="3" t="s">
        <v>414</v>
      </c>
      <c r="D140" s="2" t="s">
        <v>415</v>
      </c>
    </row>
    <row r="141" spans="1:5">
      <c r="A141" s="10"/>
      <c r="B141" s="10"/>
      <c r="C141" s="10" t="s">
        <v>416</v>
      </c>
      <c r="D141" s="36" t="s">
        <v>417</v>
      </c>
      <c r="E141" s="36" t="s">
        <v>418</v>
      </c>
    </row>
    <row r="142" spans="1:5">
      <c r="A142" s="10"/>
      <c r="B142" s="10"/>
      <c r="C142" s="10" t="s">
        <v>419</v>
      </c>
      <c r="D142" s="36" t="s">
        <v>420</v>
      </c>
      <c r="E142" s="36" t="s">
        <v>393</v>
      </c>
    </row>
    <row r="143" spans="1:5">
      <c r="A143" s="10"/>
      <c r="B143" s="10"/>
      <c r="C143" s="10" t="s">
        <v>421</v>
      </c>
      <c r="D143" s="36" t="s">
        <v>422</v>
      </c>
      <c r="E143" s="36"/>
    </row>
    <row r="144" spans="1:5">
      <c r="A144" s="10"/>
      <c r="B144" s="10"/>
      <c r="C144" s="10" t="s">
        <v>423</v>
      </c>
      <c r="D144" s="36" t="s">
        <v>424</v>
      </c>
      <c r="E144" s="36"/>
    </row>
    <row r="145" spans="1:5" ht="30">
      <c r="A145" s="10"/>
      <c r="B145" s="10"/>
      <c r="C145" s="10" t="s">
        <v>425</v>
      </c>
      <c r="D145" s="36" t="s">
        <v>426</v>
      </c>
      <c r="E145" s="36"/>
    </row>
    <row r="146" spans="1:5" ht="30">
      <c r="A146" s="10"/>
      <c r="B146" s="10"/>
      <c r="C146" s="10" t="s">
        <v>427</v>
      </c>
      <c r="D146" s="36" t="s">
        <v>428</v>
      </c>
      <c r="E146" s="36"/>
    </row>
    <row r="147" spans="1:5" ht="30">
      <c r="A147" s="10"/>
      <c r="B147" s="10"/>
      <c r="C147" s="10" t="s">
        <v>429</v>
      </c>
      <c r="D147" s="36" t="s">
        <v>430</v>
      </c>
      <c r="E147" s="36"/>
    </row>
    <row r="148" spans="1:5" ht="30">
      <c r="A148" s="10"/>
      <c r="B148" s="10"/>
      <c r="C148" s="10" t="s">
        <v>431</v>
      </c>
      <c r="D148" s="36" t="s">
        <v>432</v>
      </c>
      <c r="E148" s="36"/>
    </row>
    <row r="149" spans="1:5">
      <c r="A149" s="10"/>
      <c r="B149" s="10"/>
      <c r="C149" s="10" t="s">
        <v>433</v>
      </c>
      <c r="D149" s="36" t="s">
        <v>434</v>
      </c>
      <c r="E149" s="36"/>
    </row>
    <row r="150" spans="1:5">
      <c r="A150" t="s">
        <v>109</v>
      </c>
      <c r="B150"/>
      <c r="C150" t="s">
        <v>435</v>
      </c>
      <c r="D150" s="2" t="s">
        <v>436</v>
      </c>
    </row>
    <row r="151" spans="1:5">
      <c r="A151" t="s">
        <v>149</v>
      </c>
      <c r="B151"/>
      <c r="C151" t="s">
        <v>437</v>
      </c>
      <c r="D151" s="2" t="s">
        <v>438</v>
      </c>
    </row>
    <row r="152" spans="1:5" ht="30">
      <c r="A152" s="35" t="s">
        <v>99</v>
      </c>
      <c r="B152" s="35"/>
      <c r="C152" s="35" t="s">
        <v>439</v>
      </c>
      <c r="D152" s="36" t="s">
        <v>440</v>
      </c>
      <c r="E152" s="36" t="s">
        <v>242</v>
      </c>
    </row>
    <row r="153" spans="1:5">
      <c r="A153" t="s">
        <v>232</v>
      </c>
      <c r="C153" s="5" t="s">
        <v>441</v>
      </c>
      <c r="D153" s="2" t="s">
        <v>442</v>
      </c>
    </row>
    <row r="154" spans="1:5">
      <c r="A154" s="3" t="s">
        <v>292</v>
      </c>
      <c r="C154" s="3" t="s">
        <v>443</v>
      </c>
      <c r="D154" s="2" t="s">
        <v>444</v>
      </c>
    </row>
    <row r="155" spans="1:5">
      <c r="A155" s="3" t="s">
        <v>292</v>
      </c>
      <c r="C155" s="3" t="s">
        <v>445</v>
      </c>
      <c r="D155" s="2" t="s">
        <v>446</v>
      </c>
    </row>
    <row r="156" spans="1:5">
      <c r="A156" s="3" t="s">
        <v>292</v>
      </c>
      <c r="C156" s="3" t="s">
        <v>447</v>
      </c>
      <c r="D156" s="2" t="s">
        <v>448</v>
      </c>
    </row>
    <row r="157" spans="1:5">
      <c r="A157" s="3" t="s">
        <v>292</v>
      </c>
      <c r="C157" s="3" t="s">
        <v>449</v>
      </c>
      <c r="D157" s="2" t="s">
        <v>450</v>
      </c>
    </row>
    <row r="158" spans="1:5">
      <c r="A158" s="3" t="s">
        <v>202</v>
      </c>
      <c r="C158" s="3" t="s">
        <v>451</v>
      </c>
      <c r="D158" s="9" t="s">
        <v>452</v>
      </c>
    </row>
    <row r="159" spans="1:5">
      <c r="A159" s="3" t="s">
        <v>202</v>
      </c>
      <c r="C159" s="3" t="s">
        <v>453</v>
      </c>
      <c r="D159" s="2" t="s">
        <v>454</v>
      </c>
    </row>
  </sheetData>
  <phoneticPr fontId="10" type="noConversion"/>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6D10D766-116D-7445-B958-7D8C59FB8A04}">
          <x14:formula1>
            <xm:f>Flags!$A$2:$A$42</xm:f>
          </x14:formula1>
          <xm:sqref>A2:A25 D46 A27:A1048576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75DC4-88FD-2747-BDCD-260F0F2DF2CC}">
  <dimension ref="A1:E110"/>
  <sheetViews>
    <sheetView zoomScale="165" workbookViewId="0"/>
  </sheetViews>
  <sheetFormatPr defaultColWidth="11.42578125" defaultRowHeight="15"/>
  <cols>
    <col min="1" max="2" width="35.42578125" style="3" customWidth="1"/>
    <col min="3" max="3" width="35.42578125" style="3" hidden="1" customWidth="1"/>
    <col min="4" max="4" width="77.5703125" style="2" customWidth="1"/>
    <col min="5" max="5" width="49.7109375" customWidth="1"/>
  </cols>
  <sheetData>
    <row r="1" spans="1:5">
      <c r="A1" t="s">
        <v>455</v>
      </c>
      <c r="B1" s="3" t="s">
        <v>1</v>
      </c>
      <c r="C1" s="3" t="s">
        <v>2</v>
      </c>
      <c r="D1" s="2" t="s">
        <v>3</v>
      </c>
      <c r="E1" t="s">
        <v>4</v>
      </c>
    </row>
    <row r="2" spans="1:5">
      <c r="A2" s="3" t="s">
        <v>5</v>
      </c>
      <c r="B2" s="3">
        <v>338.3</v>
      </c>
      <c r="D2" s="2" t="s">
        <v>7</v>
      </c>
    </row>
    <row r="3" spans="1:5">
      <c r="A3" s="3" t="s">
        <v>8</v>
      </c>
      <c r="B3" s="3" t="s">
        <v>9</v>
      </c>
      <c r="D3" s="5" t="s">
        <v>11</v>
      </c>
    </row>
    <row r="4" spans="1:5" s="15" customFormat="1">
      <c r="A4" s="22" t="s">
        <v>16</v>
      </c>
      <c r="B4" s="22" t="s">
        <v>17</v>
      </c>
      <c r="C4" s="22"/>
      <c r="D4" s="29" t="s">
        <v>19</v>
      </c>
    </row>
    <row r="5" spans="1:5" s="15" customFormat="1">
      <c r="A5" s="22" t="s">
        <v>12</v>
      </c>
      <c r="B5" s="22" t="s">
        <v>13</v>
      </c>
      <c r="C5" s="22"/>
      <c r="D5" s="29" t="s">
        <v>15</v>
      </c>
    </row>
    <row r="6" spans="1:5" s="15" customFormat="1">
      <c r="A6" s="22" t="s">
        <v>23</v>
      </c>
      <c r="B6" s="34" t="s">
        <v>24</v>
      </c>
      <c r="C6" s="22"/>
      <c r="D6" s="29" t="s">
        <v>456</v>
      </c>
    </row>
    <row r="7" spans="1:5" s="15" customFormat="1">
      <c r="A7" t="s">
        <v>30</v>
      </c>
      <c r="B7" s="22" t="s">
        <v>31</v>
      </c>
      <c r="C7" s="22"/>
      <c r="D7" s="30" t="s">
        <v>33</v>
      </c>
    </row>
    <row r="8" spans="1:5" s="15" customFormat="1">
      <c r="A8" s="22" t="s">
        <v>20</v>
      </c>
      <c r="B8" s="22" t="s">
        <v>21</v>
      </c>
      <c r="C8" s="22"/>
      <c r="D8" s="29"/>
    </row>
    <row r="9" spans="1:5" s="15" customFormat="1">
      <c r="A9" t="s">
        <v>27</v>
      </c>
      <c r="B9" s="22" t="s">
        <v>28</v>
      </c>
      <c r="C9" s="22"/>
      <c r="D9" s="29"/>
    </row>
    <row r="10" spans="1:5">
      <c r="A10" s="3" t="s">
        <v>5</v>
      </c>
      <c r="B10" s="3" t="s">
        <v>34</v>
      </c>
    </row>
    <row r="11" spans="1:5">
      <c r="A11" s="3" t="s">
        <v>16</v>
      </c>
      <c r="B11" s="3" t="s">
        <v>36</v>
      </c>
      <c r="D11" s="2" t="s">
        <v>38</v>
      </c>
    </row>
    <row r="12" spans="1:5" s="15" customFormat="1" ht="27.75">
      <c r="A12" s="15" t="s">
        <v>39</v>
      </c>
      <c r="B12" s="22" t="s">
        <v>40</v>
      </c>
      <c r="C12" s="22"/>
      <c r="D12" s="21" t="s">
        <v>42</v>
      </c>
    </row>
    <row r="13" spans="1:5" s="15" customFormat="1">
      <c r="A13" s="15" t="s">
        <v>39</v>
      </c>
      <c r="B13" s="22" t="s">
        <v>43</v>
      </c>
      <c r="C13" s="22"/>
      <c r="D13" s="21" t="s">
        <v>45</v>
      </c>
    </row>
    <row r="14" spans="1:5">
      <c r="A14" t="s">
        <v>39</v>
      </c>
      <c r="B14" s="22" t="s">
        <v>46</v>
      </c>
      <c r="C14"/>
      <c r="D14" t="s">
        <v>48</v>
      </c>
      <c r="E14" s="11"/>
    </row>
    <row r="15" spans="1:5">
      <c r="A15" s="3" t="s">
        <v>12</v>
      </c>
      <c r="B15" s="3" t="s">
        <v>49</v>
      </c>
      <c r="D15" s="2" t="s">
        <v>51</v>
      </c>
      <c r="E15" s="11"/>
    </row>
    <row r="16" spans="1:5">
      <c r="A16" t="s">
        <v>52</v>
      </c>
      <c r="B16" t="s">
        <v>53</v>
      </c>
      <c r="C16"/>
      <c r="D16" t="s">
        <v>55</v>
      </c>
      <c r="E16" s="11"/>
    </row>
    <row r="17" spans="1:4">
      <c r="A17" t="s">
        <v>52</v>
      </c>
      <c r="B17" t="s">
        <v>56</v>
      </c>
      <c r="C17"/>
      <c r="D17" t="s">
        <v>58</v>
      </c>
    </row>
    <row r="18" spans="1:4">
      <c r="A18" t="s">
        <v>59</v>
      </c>
      <c r="B18" t="s">
        <v>60</v>
      </c>
      <c r="C18"/>
      <c r="D18" t="s">
        <v>62</v>
      </c>
    </row>
    <row r="19" spans="1:4">
      <c r="A19" t="s">
        <v>59</v>
      </c>
      <c r="B19" s="3" t="s">
        <v>63</v>
      </c>
      <c r="C19"/>
      <c r="D19" t="s">
        <v>65</v>
      </c>
    </row>
    <row r="20" spans="1:4">
      <c r="A20" t="s">
        <v>59</v>
      </c>
      <c r="B20" t="s">
        <v>66</v>
      </c>
      <c r="C20"/>
      <c r="D20" t="s">
        <v>68</v>
      </c>
    </row>
    <row r="21" spans="1:4">
      <c r="A21" t="s">
        <v>59</v>
      </c>
      <c r="B21" t="s">
        <v>69</v>
      </c>
      <c r="C21"/>
      <c r="D21" t="s">
        <v>70</v>
      </c>
    </row>
    <row r="22" spans="1:4">
      <c r="A22" t="s">
        <v>59</v>
      </c>
      <c r="B22" t="s">
        <v>71</v>
      </c>
      <c r="C22"/>
      <c r="D22" t="s">
        <v>72</v>
      </c>
    </row>
    <row r="23" spans="1:4">
      <c r="A23" s="3" t="s">
        <v>59</v>
      </c>
      <c r="B23" s="3" t="s">
        <v>73</v>
      </c>
      <c r="D23" s="2" t="s">
        <v>75</v>
      </c>
    </row>
    <row r="24" spans="1:4">
      <c r="A24" t="s">
        <v>76</v>
      </c>
      <c r="B24" t="s">
        <v>77</v>
      </c>
      <c r="C24"/>
      <c r="D24" t="s">
        <v>79</v>
      </c>
    </row>
    <row r="25" spans="1:4">
      <c r="A25" t="s">
        <v>76</v>
      </c>
      <c r="B25" t="s">
        <v>80</v>
      </c>
      <c r="C25"/>
      <c r="D25" t="s">
        <v>82</v>
      </c>
    </row>
    <row r="26" spans="1:4">
      <c r="A26" t="s">
        <v>76</v>
      </c>
      <c r="B26" t="s">
        <v>83</v>
      </c>
      <c r="C26"/>
      <c r="D26" t="s">
        <v>85</v>
      </c>
    </row>
    <row r="27" spans="1:4">
      <c r="A27" t="s">
        <v>76</v>
      </c>
      <c r="B27" t="s">
        <v>86</v>
      </c>
      <c r="C27"/>
      <c r="D27" t="s">
        <v>88</v>
      </c>
    </row>
    <row r="28" spans="1:4">
      <c r="A28" t="s">
        <v>89</v>
      </c>
      <c r="B28" t="s">
        <v>90</v>
      </c>
      <c r="C28"/>
      <c r="D28" t="s">
        <v>92</v>
      </c>
    </row>
    <row r="29" spans="1:4">
      <c r="A29" t="s">
        <v>89</v>
      </c>
      <c r="B29" t="s">
        <v>93</v>
      </c>
      <c r="C29"/>
      <c r="D29" t="s">
        <v>95</v>
      </c>
    </row>
    <row r="30" spans="1:4">
      <c r="A30" t="s">
        <v>89</v>
      </c>
      <c r="B30" t="s">
        <v>96</v>
      </c>
      <c r="C30"/>
      <c r="D30" t="s">
        <v>98</v>
      </c>
    </row>
    <row r="31" spans="1:4">
      <c r="A31" s="3" t="s">
        <v>99</v>
      </c>
      <c r="B31" s="3" t="s">
        <v>100</v>
      </c>
      <c r="D31" s="2" t="s">
        <v>99</v>
      </c>
    </row>
    <row r="32" spans="1:4">
      <c r="A32" s="3" t="s">
        <v>102</v>
      </c>
      <c r="B32" s="3" t="s">
        <v>103</v>
      </c>
      <c r="D32" s="2" t="s">
        <v>105</v>
      </c>
    </row>
    <row r="33" spans="1:5">
      <c r="A33" s="3" t="s">
        <v>102</v>
      </c>
      <c r="B33" s="3" t="s">
        <v>106</v>
      </c>
      <c r="D33" s="2" t="s">
        <v>108</v>
      </c>
    </row>
    <row r="34" spans="1:5" s="15" customFormat="1">
      <c r="A34" t="s">
        <v>109</v>
      </c>
      <c r="B34" s="22" t="s">
        <v>110</v>
      </c>
      <c r="C34" s="22"/>
      <c r="D34" s="29" t="s">
        <v>112</v>
      </c>
    </row>
    <row r="35" spans="1:5">
      <c r="A35" s="3" t="s">
        <v>116</v>
      </c>
      <c r="B35" s="3" t="s">
        <v>117</v>
      </c>
      <c r="D35" s="21" t="s">
        <v>119</v>
      </c>
    </row>
    <row r="36" spans="1:5">
      <c r="A36" s="3" t="s">
        <v>123</v>
      </c>
      <c r="B36" s="3" t="s">
        <v>124</v>
      </c>
      <c r="D36" s="21" t="s">
        <v>126</v>
      </c>
    </row>
    <row r="37" spans="1:5">
      <c r="A37" s="3" t="s">
        <v>39</v>
      </c>
      <c r="B37" s="3" t="s">
        <v>127</v>
      </c>
      <c r="D37" s="21" t="s">
        <v>129</v>
      </c>
    </row>
    <row r="38" spans="1:5">
      <c r="A38" s="3" t="s">
        <v>130</v>
      </c>
      <c r="B38" s="3" t="s">
        <v>131</v>
      </c>
      <c r="D38" s="21" t="s">
        <v>133</v>
      </c>
    </row>
    <row r="39" spans="1:5">
      <c r="A39" t="s">
        <v>109</v>
      </c>
      <c r="B39" s="3" t="s">
        <v>120</v>
      </c>
      <c r="D39" s="21" t="s">
        <v>122</v>
      </c>
    </row>
    <row r="40" spans="1:5">
      <c r="A40" t="s">
        <v>109</v>
      </c>
      <c r="B40" s="3" t="s">
        <v>134</v>
      </c>
      <c r="D40" s="2" t="s">
        <v>136</v>
      </c>
      <c r="E40" t="s">
        <v>137</v>
      </c>
    </row>
    <row r="41" spans="1:5">
      <c r="A41" s="3" t="s">
        <v>138</v>
      </c>
      <c r="B41" s="3" t="s">
        <v>139</v>
      </c>
      <c r="D41" s="2" t="s">
        <v>141</v>
      </c>
    </row>
    <row r="42" spans="1:5">
      <c r="A42" t="s">
        <v>142</v>
      </c>
      <c r="B42" s="3" t="s">
        <v>143</v>
      </c>
      <c r="D42" t="s">
        <v>142</v>
      </c>
    </row>
    <row r="43" spans="1:5">
      <c r="A43" s="22" t="s">
        <v>145</v>
      </c>
      <c r="B43" s="3" t="s">
        <v>146</v>
      </c>
      <c r="D43" s="31" t="s">
        <v>148</v>
      </c>
    </row>
    <row r="44" spans="1:5">
      <c r="A44" t="s">
        <v>130</v>
      </c>
      <c r="B44" t="s">
        <v>153</v>
      </c>
      <c r="C44"/>
      <c r="D44" t="s">
        <v>155</v>
      </c>
    </row>
    <row r="45" spans="1:5">
      <c r="A45" s="22" t="s">
        <v>149</v>
      </c>
      <c r="B45" s="3" t="s">
        <v>150</v>
      </c>
      <c r="D45" s="31" t="s">
        <v>152</v>
      </c>
    </row>
    <row r="46" spans="1:5">
      <c r="A46" t="s">
        <v>149</v>
      </c>
      <c r="B46" t="s">
        <v>156</v>
      </c>
      <c r="D46" s="31" t="s">
        <v>158</v>
      </c>
    </row>
    <row r="47" spans="1:5">
      <c r="A47" t="s">
        <v>130</v>
      </c>
      <c r="B47" s="3" t="s">
        <v>159</v>
      </c>
      <c r="D47" s="31" t="s">
        <v>161</v>
      </c>
    </row>
    <row r="48" spans="1:5">
      <c r="A48" s="22" t="s">
        <v>162</v>
      </c>
      <c r="B48" s="3" t="s">
        <v>163</v>
      </c>
      <c r="D48" s="31" t="s">
        <v>165</v>
      </c>
    </row>
    <row r="49" spans="1:4">
      <c r="A49" t="s">
        <v>166</v>
      </c>
      <c r="B49" s="3" t="s">
        <v>167</v>
      </c>
      <c r="D49" s="31" t="s">
        <v>169</v>
      </c>
    </row>
    <row r="50" spans="1:4">
      <c r="A50" s="22" t="s">
        <v>166</v>
      </c>
      <c r="B50" s="3" t="s">
        <v>170</v>
      </c>
      <c r="D50" s="31" t="s">
        <v>172</v>
      </c>
    </row>
    <row r="51" spans="1:4">
      <c r="A51" t="s">
        <v>173</v>
      </c>
      <c r="B51" s="3" t="s">
        <v>174</v>
      </c>
      <c r="D51" s="31" t="s">
        <v>176</v>
      </c>
    </row>
    <row r="52" spans="1:4">
      <c r="A52" t="s">
        <v>149</v>
      </c>
      <c r="B52" s="3" t="s">
        <v>177</v>
      </c>
      <c r="D52" s="2" t="s">
        <v>179</v>
      </c>
    </row>
    <row r="53" spans="1:4">
      <c r="A53" t="s">
        <v>130</v>
      </c>
      <c r="B53" s="3" t="s">
        <v>180</v>
      </c>
      <c r="D53" s="2" t="s">
        <v>181</v>
      </c>
    </row>
    <row r="54" spans="1:4">
      <c r="A54" t="s">
        <v>149</v>
      </c>
      <c r="B54" s="3" t="s">
        <v>182</v>
      </c>
      <c r="D54" s="2" t="s">
        <v>184</v>
      </c>
    </row>
    <row r="55" spans="1:4">
      <c r="A55" s="22" t="s">
        <v>191</v>
      </c>
      <c r="B55" s="3" t="s">
        <v>192</v>
      </c>
      <c r="D55" s="2" t="s">
        <v>194</v>
      </c>
    </row>
    <row r="56" spans="1:4">
      <c r="A56" s="22" t="s">
        <v>149</v>
      </c>
      <c r="B56" s="3" t="s">
        <v>185</v>
      </c>
      <c r="D56" s="2" t="s">
        <v>187</v>
      </c>
    </row>
    <row r="57" spans="1:4">
      <c r="A57" s="22" t="s">
        <v>149</v>
      </c>
      <c r="B57" s="3" t="s">
        <v>188</v>
      </c>
      <c r="D57" s="2" t="s">
        <v>190</v>
      </c>
    </row>
    <row r="58" spans="1:4">
      <c r="A58" s="32" t="s">
        <v>195</v>
      </c>
      <c r="B58" s="3" t="s">
        <v>457</v>
      </c>
      <c r="D58" s="2" t="s">
        <v>458</v>
      </c>
    </row>
    <row r="59" spans="1:4">
      <c r="A59" s="32" t="s">
        <v>202</v>
      </c>
      <c r="B59" s="3" t="s">
        <v>203</v>
      </c>
      <c r="D59" s="2" t="s">
        <v>205</v>
      </c>
    </row>
    <row r="60" spans="1:4">
      <c r="A60" s="32" t="s">
        <v>202</v>
      </c>
      <c r="B60" s="3" t="s">
        <v>206</v>
      </c>
      <c r="D60" s="2" t="s">
        <v>208</v>
      </c>
    </row>
    <row r="61" spans="1:4">
      <c r="A61" s="32" t="s">
        <v>202</v>
      </c>
      <c r="B61" s="3" t="s">
        <v>209</v>
      </c>
      <c r="D61" s="2" t="s">
        <v>211</v>
      </c>
    </row>
    <row r="62" spans="1:4">
      <c r="A62" s="3" t="s">
        <v>212</v>
      </c>
      <c r="B62" s="3" t="s">
        <v>217</v>
      </c>
      <c r="D62" s="2" t="s">
        <v>219</v>
      </c>
    </row>
    <row r="63" spans="1:4">
      <c r="A63" s="3" t="s">
        <v>212</v>
      </c>
      <c r="B63" s="3" t="s">
        <v>220</v>
      </c>
      <c r="D63" s="2" t="s">
        <v>222</v>
      </c>
    </row>
    <row r="64" spans="1:4">
      <c r="A64" s="3" t="s">
        <v>212</v>
      </c>
      <c r="B64" s="3" t="s">
        <v>223</v>
      </c>
      <c r="D64" s="2" t="s">
        <v>225</v>
      </c>
    </row>
    <row r="65" spans="1:4">
      <c r="A65" s="3" t="s">
        <v>212</v>
      </c>
      <c r="B65" s="3" t="s">
        <v>226</v>
      </c>
      <c r="D65" s="2" t="s">
        <v>228</v>
      </c>
    </row>
    <row r="66" spans="1:4">
      <c r="A66" s="3" t="s">
        <v>212</v>
      </c>
      <c r="B66" s="3" t="s">
        <v>229</v>
      </c>
      <c r="D66" s="2" t="s">
        <v>231</v>
      </c>
    </row>
    <row r="67" spans="1:4">
      <c r="A67" t="s">
        <v>232</v>
      </c>
      <c r="B67" s="3" t="s">
        <v>233</v>
      </c>
      <c r="D67" s="9" t="s">
        <v>235</v>
      </c>
    </row>
    <row r="68" spans="1:4">
      <c r="A68" t="s">
        <v>232</v>
      </c>
      <c r="B68" s="3" t="s">
        <v>459</v>
      </c>
      <c r="D68" s="2" t="s">
        <v>238</v>
      </c>
    </row>
    <row r="69" spans="1:4">
      <c r="A69" t="s">
        <v>232</v>
      </c>
      <c r="B69" s="3" t="s">
        <v>249</v>
      </c>
      <c r="D69" s="31" t="s">
        <v>251</v>
      </c>
    </row>
    <row r="70" spans="1:4">
      <c r="A70" t="s">
        <v>232</v>
      </c>
      <c r="B70" s="3" t="s">
        <v>252</v>
      </c>
      <c r="D70" s="2" t="s">
        <v>254</v>
      </c>
    </row>
    <row r="71" spans="1:4">
      <c r="A71" t="s">
        <v>255</v>
      </c>
      <c r="B71" s="3" t="s">
        <v>256</v>
      </c>
      <c r="D71" s="2" t="s">
        <v>258</v>
      </c>
    </row>
    <row r="72" spans="1:4">
      <c r="A72" s="3" t="s">
        <v>30</v>
      </c>
      <c r="B72" s="3" t="s">
        <v>259</v>
      </c>
      <c r="D72" s="2" t="s">
        <v>260</v>
      </c>
    </row>
    <row r="73" spans="1:4">
      <c r="A73" s="3" t="s">
        <v>5</v>
      </c>
      <c r="B73" s="3" t="s">
        <v>261</v>
      </c>
      <c r="D73" s="2" t="s">
        <v>262</v>
      </c>
    </row>
    <row r="74" spans="1:4">
      <c r="A74" t="s">
        <v>263</v>
      </c>
      <c r="B74" s="3" t="s">
        <v>264</v>
      </c>
      <c r="D74" s="2" t="s">
        <v>266</v>
      </c>
    </row>
    <row r="75" spans="1:4">
      <c r="A75" t="s">
        <v>109</v>
      </c>
      <c r="B75" s="3" t="s">
        <v>267</v>
      </c>
      <c r="D75" s="2" t="s">
        <v>269</v>
      </c>
    </row>
    <row r="76" spans="1:4">
      <c r="A76" t="s">
        <v>109</v>
      </c>
      <c r="B76" s="3" t="s">
        <v>270</v>
      </c>
      <c r="D76" s="2" t="s">
        <v>272</v>
      </c>
    </row>
    <row r="77" spans="1:4">
      <c r="A77" t="s">
        <v>109</v>
      </c>
      <c r="B77" s="3" t="s">
        <v>273</v>
      </c>
      <c r="D77" s="2" t="s">
        <v>275</v>
      </c>
    </row>
    <row r="78" spans="1:4">
      <c r="A78" t="s">
        <v>109</v>
      </c>
      <c r="B78" s="3" t="s">
        <v>276</v>
      </c>
      <c r="D78" s="2" t="s">
        <v>278</v>
      </c>
    </row>
    <row r="79" spans="1:4">
      <c r="A79" t="s">
        <v>109</v>
      </c>
      <c r="B79" s="3" t="s">
        <v>279</v>
      </c>
      <c r="D79" s="2" t="s">
        <v>281</v>
      </c>
    </row>
    <row r="80" spans="1:4">
      <c r="A80" t="s">
        <v>109</v>
      </c>
      <c r="B80" s="3" t="s">
        <v>282</v>
      </c>
      <c r="D80" s="2" t="s">
        <v>284</v>
      </c>
    </row>
    <row r="81" spans="1:4">
      <c r="A81" t="s">
        <v>285</v>
      </c>
      <c r="B81" s="3" t="s">
        <v>286</v>
      </c>
      <c r="D81" s="2" t="s">
        <v>288</v>
      </c>
    </row>
    <row r="82" spans="1:4">
      <c r="A82" t="s">
        <v>109</v>
      </c>
      <c r="B82" s="3" t="s">
        <v>289</v>
      </c>
      <c r="D82" s="2" t="s">
        <v>291</v>
      </c>
    </row>
    <row r="83" spans="1:4">
      <c r="A83" t="s">
        <v>292</v>
      </c>
      <c r="B83" s="3" t="s">
        <v>293</v>
      </c>
      <c r="D83" s="2" t="s">
        <v>295</v>
      </c>
    </row>
    <row r="84" spans="1:4">
      <c r="A84" t="s">
        <v>292</v>
      </c>
      <c r="B84" s="3" t="s">
        <v>296</v>
      </c>
      <c r="D84" s="2" t="s">
        <v>298</v>
      </c>
    </row>
    <row r="85" spans="1:4">
      <c r="A85" t="s">
        <v>292</v>
      </c>
      <c r="B85" s="3" t="s">
        <v>299</v>
      </c>
      <c r="D85" s="5" t="s">
        <v>301</v>
      </c>
    </row>
    <row r="86" spans="1:4">
      <c r="A86" t="s">
        <v>292</v>
      </c>
      <c r="B86" s="3" t="s">
        <v>302</v>
      </c>
      <c r="D86" s="5" t="s">
        <v>304</v>
      </c>
    </row>
    <row r="87" spans="1:4">
      <c r="A87" t="s">
        <v>292</v>
      </c>
      <c r="B87" s="3" t="s">
        <v>305</v>
      </c>
      <c r="D87" s="33" t="s">
        <v>306</v>
      </c>
    </row>
    <row r="88" spans="1:4">
      <c r="A88" t="s">
        <v>292</v>
      </c>
      <c r="B88" s="3" t="s">
        <v>307</v>
      </c>
      <c r="D88" s="31" t="s">
        <v>308</v>
      </c>
    </row>
    <row r="89" spans="1:4">
      <c r="A89" t="s">
        <v>292</v>
      </c>
      <c r="B89" s="3" t="s">
        <v>309</v>
      </c>
      <c r="D89" s="5" t="s">
        <v>310</v>
      </c>
    </row>
    <row r="90" spans="1:4">
      <c r="A90" t="s">
        <v>292</v>
      </c>
      <c r="B90" s="3" t="s">
        <v>311</v>
      </c>
      <c r="D90" s="5" t="s">
        <v>312</v>
      </c>
    </row>
    <row r="91" spans="1:4">
      <c r="A91" t="s">
        <v>292</v>
      </c>
      <c r="B91" s="3" t="s">
        <v>313</v>
      </c>
      <c r="D91" s="5" t="s">
        <v>314</v>
      </c>
    </row>
    <row r="92" spans="1:4">
      <c r="A92" t="s">
        <v>292</v>
      </c>
      <c r="B92" s="3" t="s">
        <v>315</v>
      </c>
      <c r="D92" s="5" t="s">
        <v>316</v>
      </c>
    </row>
    <row r="93" spans="1:4">
      <c r="A93" t="s">
        <v>292</v>
      </c>
      <c r="B93" s="3" t="s">
        <v>317</v>
      </c>
      <c r="D93" s="2" t="s">
        <v>319</v>
      </c>
    </row>
    <row r="94" spans="1:4">
      <c r="A94" t="s">
        <v>292</v>
      </c>
      <c r="B94" s="3" t="s">
        <v>460</v>
      </c>
      <c r="D94" s="5" t="s">
        <v>322</v>
      </c>
    </row>
    <row r="95" spans="1:4">
      <c r="A95" t="s">
        <v>292</v>
      </c>
      <c r="B95" s="3" t="s">
        <v>323</v>
      </c>
      <c r="D95" s="5" t="s">
        <v>325</v>
      </c>
    </row>
    <row r="96" spans="1:4">
      <c r="A96" t="s">
        <v>292</v>
      </c>
      <c r="B96" s="3" t="s">
        <v>326</v>
      </c>
      <c r="D96" s="5" t="s">
        <v>328</v>
      </c>
    </row>
    <row r="97" spans="1:5">
      <c r="A97" t="s">
        <v>292</v>
      </c>
      <c r="B97" s="22" t="s">
        <v>329</v>
      </c>
      <c r="C97" s="22"/>
      <c r="D97" s="23" t="s">
        <v>330</v>
      </c>
      <c r="E97" s="15"/>
    </row>
    <row r="98" spans="1:5">
      <c r="A98" t="s">
        <v>292</v>
      </c>
      <c r="B98" s="22" t="s">
        <v>331</v>
      </c>
      <c r="C98" s="22"/>
      <c r="D98" s="30" t="s">
        <v>332</v>
      </c>
      <c r="E98" s="15"/>
    </row>
    <row r="99" spans="1:5">
      <c r="A99" t="s">
        <v>292</v>
      </c>
      <c r="B99" s="3" t="s">
        <v>333</v>
      </c>
      <c r="D99" s="5" t="s">
        <v>334</v>
      </c>
    </row>
    <row r="100" spans="1:5">
      <c r="A100" t="s">
        <v>292</v>
      </c>
      <c r="B100" s="3" t="s">
        <v>335</v>
      </c>
      <c r="D100" s="31" t="s">
        <v>336</v>
      </c>
    </row>
    <row r="101" spans="1:5">
      <c r="A101" t="s">
        <v>292</v>
      </c>
      <c r="B101" s="3" t="s">
        <v>337</v>
      </c>
      <c r="D101" s="31" t="s">
        <v>339</v>
      </c>
    </row>
    <row r="102" spans="1:5">
      <c r="A102" t="s">
        <v>292</v>
      </c>
      <c r="B102" s="3" t="s">
        <v>340</v>
      </c>
      <c r="D102" s="5" t="s">
        <v>342</v>
      </c>
    </row>
    <row r="103" spans="1:5">
      <c r="A103" t="s">
        <v>292</v>
      </c>
      <c r="B103" s="3" t="s">
        <v>343</v>
      </c>
      <c r="D103" s="33" t="s">
        <v>345</v>
      </c>
    </row>
    <row r="104" spans="1:5">
      <c r="A104" t="s">
        <v>292</v>
      </c>
      <c r="B104" s="3" t="s">
        <v>346</v>
      </c>
      <c r="D104" s="5" t="s">
        <v>348</v>
      </c>
    </row>
    <row r="105" spans="1:5">
      <c r="A105" t="s">
        <v>349</v>
      </c>
      <c r="B105" s="3" t="s">
        <v>350</v>
      </c>
      <c r="D105" s="2" t="s">
        <v>352</v>
      </c>
    </row>
    <row r="106" spans="1:5">
      <c r="A106" t="s">
        <v>349</v>
      </c>
      <c r="B106" s="3" t="s">
        <v>353</v>
      </c>
      <c r="D106" s="2" t="s">
        <v>354</v>
      </c>
    </row>
    <row r="107" spans="1:5">
      <c r="A107" t="s">
        <v>349</v>
      </c>
      <c r="B107" s="3" t="s">
        <v>355</v>
      </c>
      <c r="D107" s="2" t="s">
        <v>356</v>
      </c>
    </row>
    <row r="108" spans="1:5">
      <c r="A108" t="s">
        <v>349</v>
      </c>
      <c r="B108" s="3" t="s">
        <v>357</v>
      </c>
      <c r="D108" s="2" t="s">
        <v>358</v>
      </c>
    </row>
    <row r="109" spans="1:5">
      <c r="A109" t="s">
        <v>202</v>
      </c>
      <c r="B109" s="3" t="s">
        <v>359</v>
      </c>
      <c r="D109" s="20" t="s">
        <v>360</v>
      </c>
    </row>
    <row r="110" spans="1:5">
      <c r="A110" t="s">
        <v>8</v>
      </c>
      <c r="B110" s="3" t="s">
        <v>361</v>
      </c>
      <c r="D110" s="2" t="s">
        <v>363</v>
      </c>
    </row>
  </sheetData>
  <phoneticPr fontId="10" type="noConversion"/>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F1FD7897-5AA8-6641-8039-C2429F3AB0FA}">
          <x14:formula1>
            <xm:f>Flags!$A$2:$A$42</xm:f>
          </x14:formula1>
          <xm:sqref>A1:A22 D42 A24:A1048576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C31AE-A565-4914-BCD0-2DAC733AFF7B}">
  <dimension ref="A1:C72"/>
  <sheetViews>
    <sheetView workbookViewId="0">
      <selection sqref="A1:C1048576"/>
    </sheetView>
  </sheetViews>
  <sheetFormatPr defaultColWidth="8.85546875" defaultRowHeight="15"/>
  <cols>
    <col min="1" max="1" width="35.42578125" style="3" customWidth="1"/>
    <col min="2" max="2" width="77.5703125" style="2" customWidth="1"/>
    <col min="3" max="3" width="52.28515625" customWidth="1"/>
    <col min="4" max="4" width="42.5703125" customWidth="1"/>
  </cols>
  <sheetData>
    <row r="1" spans="1:3">
      <c r="A1" s="3" t="s">
        <v>461</v>
      </c>
      <c r="B1" s="2" t="s">
        <v>3</v>
      </c>
      <c r="C1" t="s">
        <v>4</v>
      </c>
    </row>
    <row r="2" spans="1:3">
      <c r="A2" s="3">
        <v>338.3</v>
      </c>
      <c r="B2" s="2" t="s">
        <v>7</v>
      </c>
    </row>
    <row r="3" spans="1:3">
      <c r="A3" s="3" t="s">
        <v>9</v>
      </c>
      <c r="B3" s="5" t="s">
        <v>11</v>
      </c>
    </row>
    <row r="4" spans="1:3">
      <c r="A4" s="3" t="s">
        <v>17</v>
      </c>
      <c r="B4" s="9" t="s">
        <v>19</v>
      </c>
    </row>
    <row r="5" spans="1:3">
      <c r="A5" s="3" t="s">
        <v>462</v>
      </c>
      <c r="B5" s="2" t="s">
        <v>463</v>
      </c>
    </row>
    <row r="6" spans="1:3">
      <c r="A6" s="3" t="s">
        <v>464</v>
      </c>
      <c r="B6" s="2" t="s">
        <v>465</v>
      </c>
    </row>
    <row r="7" spans="1:3" s="11" customFormat="1">
      <c r="A7" s="25" t="s">
        <v>466</v>
      </c>
      <c r="B7" s="18" t="s">
        <v>48</v>
      </c>
    </row>
    <row r="8" spans="1:3" s="11" customFormat="1">
      <c r="A8" s="25" t="s">
        <v>467</v>
      </c>
      <c r="B8" s="18" t="s">
        <v>468</v>
      </c>
    </row>
    <row r="9" spans="1:3" s="11" customFormat="1" ht="27.75">
      <c r="A9" s="25" t="s">
        <v>469</v>
      </c>
      <c r="B9" s="28" t="s">
        <v>470</v>
      </c>
    </row>
    <row r="10" spans="1:3" s="11" customFormat="1">
      <c r="A10" s="25" t="s">
        <v>56</v>
      </c>
      <c r="B10" s="28" t="s">
        <v>58</v>
      </c>
    </row>
    <row r="11" spans="1:3" s="11" customFormat="1">
      <c r="A11" s="25" t="s">
        <v>60</v>
      </c>
      <c r="B11" s="28" t="s">
        <v>62</v>
      </c>
    </row>
    <row r="12" spans="1:3" s="11" customFormat="1">
      <c r="A12" s="25" t="s">
        <v>471</v>
      </c>
      <c r="B12" s="28" t="s">
        <v>65</v>
      </c>
    </row>
    <row r="13" spans="1:3" s="11" customFormat="1">
      <c r="A13" s="25" t="s">
        <v>66</v>
      </c>
      <c r="B13" s="28" t="s">
        <v>68</v>
      </c>
    </row>
    <row r="14" spans="1:3" s="11" customFormat="1">
      <c r="A14" s="25" t="s">
        <v>472</v>
      </c>
      <c r="B14" s="28" t="s">
        <v>473</v>
      </c>
    </row>
    <row r="15" spans="1:3" s="11" customFormat="1">
      <c r="A15" s="25" t="s">
        <v>69</v>
      </c>
      <c r="B15" s="28" t="s">
        <v>70</v>
      </c>
    </row>
    <row r="16" spans="1:3" s="11" customFormat="1">
      <c r="A16" s="25" t="s">
        <v>71</v>
      </c>
      <c r="B16" s="28" t="s">
        <v>72</v>
      </c>
    </row>
    <row r="17" spans="1:3" s="11" customFormat="1">
      <c r="A17" s="25" t="s">
        <v>77</v>
      </c>
      <c r="B17" s="18" t="s">
        <v>79</v>
      </c>
      <c r="C17" s="27" t="s">
        <v>474</v>
      </c>
    </row>
    <row r="18" spans="1:3" s="11" customFormat="1">
      <c r="A18" s="25" t="s">
        <v>80</v>
      </c>
      <c r="B18" s="26" t="s">
        <v>82</v>
      </c>
      <c r="C18" s="27" t="s">
        <v>474</v>
      </c>
    </row>
    <row r="19" spans="1:3" s="11" customFormat="1">
      <c r="A19" s="25" t="s">
        <v>83</v>
      </c>
      <c r="B19" s="26" t="s">
        <v>85</v>
      </c>
      <c r="C19" s="27" t="s">
        <v>474</v>
      </c>
    </row>
    <row r="20" spans="1:3" s="11" customFormat="1">
      <c r="A20" s="25" t="s">
        <v>86</v>
      </c>
      <c r="B20" s="26" t="s">
        <v>88</v>
      </c>
      <c r="C20" s="27" t="s">
        <v>474</v>
      </c>
    </row>
    <row r="21" spans="1:3" s="11" customFormat="1">
      <c r="A21" s="25" t="s">
        <v>90</v>
      </c>
      <c r="B21" s="26" t="s">
        <v>92</v>
      </c>
      <c r="C21" s="27" t="s">
        <v>474</v>
      </c>
    </row>
    <row r="22" spans="1:3" s="11" customFormat="1">
      <c r="A22" s="25" t="s">
        <v>93</v>
      </c>
      <c r="B22" s="26" t="s">
        <v>95</v>
      </c>
      <c r="C22" s="27" t="s">
        <v>474</v>
      </c>
    </row>
    <row r="23" spans="1:3" s="11" customFormat="1">
      <c r="A23" s="25" t="s">
        <v>96</v>
      </c>
      <c r="B23" s="18" t="s">
        <v>98</v>
      </c>
      <c r="C23" s="27" t="s">
        <v>474</v>
      </c>
    </row>
    <row r="24" spans="1:3">
      <c r="A24" s="3" t="s">
        <v>100</v>
      </c>
      <c r="B24" s="2" t="s">
        <v>99</v>
      </c>
    </row>
    <row r="25" spans="1:3">
      <c r="A25" s="3" t="s">
        <v>110</v>
      </c>
      <c r="B25" s="9" t="s">
        <v>112</v>
      </c>
    </row>
    <row r="26" spans="1:3">
      <c r="A26" s="3" t="s">
        <v>117</v>
      </c>
      <c r="B26" s="21" t="s">
        <v>119</v>
      </c>
    </row>
    <row r="27" spans="1:3">
      <c r="A27" s="3" t="s">
        <v>120</v>
      </c>
      <c r="B27" s="21" t="s">
        <v>122</v>
      </c>
    </row>
    <row r="28" spans="1:3">
      <c r="A28" s="3" t="s">
        <v>134</v>
      </c>
      <c r="B28" s="2" t="s">
        <v>136</v>
      </c>
      <c r="C28" t="s">
        <v>137</v>
      </c>
    </row>
    <row r="29" spans="1:3">
      <c r="A29" s="3" t="s">
        <v>475</v>
      </c>
      <c r="B29" s="2" t="s">
        <v>476</v>
      </c>
    </row>
    <row r="30" spans="1:3">
      <c r="A30" s="3" t="s">
        <v>477</v>
      </c>
      <c r="B30" s="20" t="s">
        <v>478</v>
      </c>
    </row>
    <row r="31" spans="1:3">
      <c r="A31" s="3" t="s">
        <v>479</v>
      </c>
      <c r="B31" s="20" t="s">
        <v>480</v>
      </c>
    </row>
    <row r="32" spans="1:3">
      <c r="A32" s="3" t="s">
        <v>481</v>
      </c>
      <c r="B32" s="2" t="s">
        <v>482</v>
      </c>
    </row>
    <row r="33" spans="1:2">
      <c r="A33" s="3" t="s">
        <v>483</v>
      </c>
      <c r="B33" s="9" t="s">
        <v>484</v>
      </c>
    </row>
    <row r="34" spans="1:2">
      <c r="A34" s="3" t="s">
        <v>485</v>
      </c>
      <c r="B34" s="2" t="s">
        <v>486</v>
      </c>
    </row>
    <row r="35" spans="1:2">
      <c r="A35" s="3" t="s">
        <v>487</v>
      </c>
      <c r="B35" s="20" t="s">
        <v>488</v>
      </c>
    </row>
    <row r="36" spans="1:2">
      <c r="A36" s="3" t="s">
        <v>489</v>
      </c>
      <c r="B36" s="21" t="s">
        <v>490</v>
      </c>
    </row>
    <row r="37" spans="1:2">
      <c r="A37" s="3" t="s">
        <v>217</v>
      </c>
      <c r="B37" s="2" t="s">
        <v>219</v>
      </c>
    </row>
    <row r="38" spans="1:2">
      <c r="A38" s="3" t="s">
        <v>233</v>
      </c>
      <c r="B38" s="9" t="s">
        <v>235</v>
      </c>
    </row>
    <row r="39" spans="1:2">
      <c r="A39" s="3" t="s">
        <v>459</v>
      </c>
      <c r="B39" s="2" t="s">
        <v>238</v>
      </c>
    </row>
    <row r="40" spans="1:2">
      <c r="A40" s="3" t="s">
        <v>491</v>
      </c>
      <c r="B40" s="9" t="s">
        <v>492</v>
      </c>
    </row>
    <row r="41" spans="1:2">
      <c r="A41" s="3" t="s">
        <v>493</v>
      </c>
      <c r="B41" s="2" t="s">
        <v>494</v>
      </c>
    </row>
    <row r="42" spans="1:2">
      <c r="A42" s="3" t="s">
        <v>256</v>
      </c>
      <c r="B42" s="2" t="s">
        <v>258</v>
      </c>
    </row>
    <row r="43" spans="1:2">
      <c r="A43" s="3" t="s">
        <v>259</v>
      </c>
      <c r="B43" s="2" t="s">
        <v>260</v>
      </c>
    </row>
    <row r="44" spans="1:2" s="11" customFormat="1">
      <c r="A44" s="25" t="s">
        <v>495</v>
      </c>
      <c r="B44" s="28" t="s">
        <v>496</v>
      </c>
    </row>
    <row r="45" spans="1:2" s="11" customFormat="1">
      <c r="A45" s="25" t="s">
        <v>497</v>
      </c>
      <c r="B45" s="28" t="s">
        <v>498</v>
      </c>
    </row>
    <row r="46" spans="1:2" s="11" customFormat="1">
      <c r="A46" s="25" t="s">
        <v>499</v>
      </c>
      <c r="B46" s="18" t="s">
        <v>500</v>
      </c>
    </row>
    <row r="47" spans="1:2">
      <c r="A47" s="3" t="s">
        <v>270</v>
      </c>
      <c r="B47" s="2" t="s">
        <v>272</v>
      </c>
    </row>
    <row r="48" spans="1:2">
      <c r="A48" s="3" t="s">
        <v>273</v>
      </c>
      <c r="B48" s="2" t="s">
        <v>275</v>
      </c>
    </row>
    <row r="49" spans="1:3">
      <c r="A49" s="3" t="s">
        <v>296</v>
      </c>
      <c r="B49" s="2" t="s">
        <v>298</v>
      </c>
    </row>
    <row r="50" spans="1:3">
      <c r="A50" s="3" t="s">
        <v>299</v>
      </c>
      <c r="B50" s="5" t="s">
        <v>301</v>
      </c>
    </row>
    <row r="51" spans="1:3">
      <c r="A51" s="3" t="s">
        <v>302</v>
      </c>
      <c r="B51" s="5" t="s">
        <v>304</v>
      </c>
    </row>
    <row r="52" spans="1:3">
      <c r="A52" s="3" t="s">
        <v>501</v>
      </c>
      <c r="B52" s="5" t="s">
        <v>502</v>
      </c>
    </row>
    <row r="53" spans="1:3" s="15" customFormat="1">
      <c r="A53" s="3" t="s">
        <v>309</v>
      </c>
      <c r="B53" s="5" t="s">
        <v>310</v>
      </c>
      <c r="C53"/>
    </row>
    <row r="54" spans="1:3" s="15" customFormat="1">
      <c r="A54" s="3" t="s">
        <v>311</v>
      </c>
      <c r="B54" s="5" t="s">
        <v>312</v>
      </c>
      <c r="C54"/>
    </row>
    <row r="55" spans="1:3" s="15" customFormat="1">
      <c r="A55" s="3" t="s">
        <v>313</v>
      </c>
      <c r="B55" s="5" t="s">
        <v>314</v>
      </c>
      <c r="C55"/>
    </row>
    <row r="56" spans="1:3">
      <c r="A56" s="3" t="s">
        <v>315</v>
      </c>
      <c r="B56" s="5" t="s">
        <v>316</v>
      </c>
    </row>
    <row r="57" spans="1:3">
      <c r="A57" s="3" t="s">
        <v>317</v>
      </c>
      <c r="B57" s="2" t="s">
        <v>319</v>
      </c>
    </row>
    <row r="58" spans="1:3">
      <c r="A58" s="3" t="s">
        <v>460</v>
      </c>
      <c r="B58" s="5" t="s">
        <v>322</v>
      </c>
    </row>
    <row r="59" spans="1:3">
      <c r="A59" s="3" t="s">
        <v>323</v>
      </c>
      <c r="B59" s="5" t="s">
        <v>325</v>
      </c>
    </row>
    <row r="60" spans="1:3" s="15" customFormat="1">
      <c r="A60" s="3" t="s">
        <v>326</v>
      </c>
      <c r="B60" s="5" t="s">
        <v>328</v>
      </c>
      <c r="C60"/>
    </row>
    <row r="61" spans="1:3">
      <c r="A61" s="22" t="s">
        <v>329</v>
      </c>
      <c r="B61" s="23" t="s">
        <v>330</v>
      </c>
      <c r="C61" s="15"/>
    </row>
    <row r="62" spans="1:3">
      <c r="A62" s="3" t="s">
        <v>333</v>
      </c>
      <c r="B62" s="5" t="s">
        <v>334</v>
      </c>
    </row>
    <row r="63" spans="1:3">
      <c r="A63" s="3" t="s">
        <v>340</v>
      </c>
      <c r="B63" s="5" t="s">
        <v>342</v>
      </c>
    </row>
    <row r="64" spans="1:3">
      <c r="A64" s="3" t="s">
        <v>503</v>
      </c>
      <c r="B64" s="5" t="s">
        <v>504</v>
      </c>
    </row>
    <row r="65" spans="1:2">
      <c r="A65" s="3" t="s">
        <v>505</v>
      </c>
      <c r="B65" s="5" t="s">
        <v>506</v>
      </c>
    </row>
    <row r="66" spans="1:2">
      <c r="A66" s="3" t="s">
        <v>346</v>
      </c>
      <c r="B66" s="5" t="s">
        <v>348</v>
      </c>
    </row>
    <row r="67" spans="1:2">
      <c r="A67" s="3" t="s">
        <v>350</v>
      </c>
      <c r="B67" s="2" t="s">
        <v>352</v>
      </c>
    </row>
    <row r="68" spans="1:2">
      <c r="A68" s="3" t="s">
        <v>353</v>
      </c>
      <c r="B68" s="2" t="s">
        <v>354</v>
      </c>
    </row>
    <row r="69" spans="1:2">
      <c r="A69" s="3" t="s">
        <v>355</v>
      </c>
      <c r="B69" s="2" t="s">
        <v>356</v>
      </c>
    </row>
    <row r="70" spans="1:2">
      <c r="A70" s="3" t="s">
        <v>357</v>
      </c>
      <c r="B70" s="2" t="s">
        <v>358</v>
      </c>
    </row>
    <row r="71" spans="1:2">
      <c r="A71" s="3" t="s">
        <v>359</v>
      </c>
      <c r="B71" s="20" t="s">
        <v>360</v>
      </c>
    </row>
    <row r="72" spans="1:2">
      <c r="A72" s="3" t="s">
        <v>361</v>
      </c>
      <c r="B72" s="2" t="s">
        <v>363</v>
      </c>
    </row>
  </sheetData>
  <pageMargins left="0.7" right="0.7" top="0.75" bottom="0.75" header="0.3" footer="0.3"/>
  <pageSetup orientation="portrait"/>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0BD3E-233F-452A-BB50-AEE65B610730}">
  <dimension ref="A1:C74"/>
  <sheetViews>
    <sheetView workbookViewId="0">
      <selection activeCell="B66" sqref="B66"/>
    </sheetView>
  </sheetViews>
  <sheetFormatPr defaultColWidth="8.85546875" defaultRowHeight="15"/>
  <cols>
    <col min="1" max="1" width="35.42578125" style="3" customWidth="1"/>
    <col min="2" max="2" width="77.5703125" style="2" customWidth="1"/>
    <col min="3" max="3" width="52.28515625" customWidth="1"/>
    <col min="4" max="4" width="42.5703125" customWidth="1"/>
  </cols>
  <sheetData>
    <row r="1" spans="1:3">
      <c r="A1" s="3" t="s">
        <v>461</v>
      </c>
      <c r="B1" s="2" t="s">
        <v>3</v>
      </c>
      <c r="C1" t="s">
        <v>4</v>
      </c>
    </row>
    <row r="2" spans="1:3">
      <c r="A2" s="3">
        <v>338.3</v>
      </c>
      <c r="B2" s="2" t="s">
        <v>7</v>
      </c>
    </row>
    <row r="3" spans="1:3">
      <c r="A3" s="3" t="s">
        <v>9</v>
      </c>
      <c r="B3" s="5" t="s">
        <v>11</v>
      </c>
    </row>
    <row r="4" spans="1:3">
      <c r="A4" s="3" t="s">
        <v>17</v>
      </c>
      <c r="B4" s="9" t="s">
        <v>19</v>
      </c>
    </row>
    <row r="5" spans="1:3">
      <c r="A5" s="3" t="s">
        <v>462</v>
      </c>
      <c r="B5" s="2" t="s">
        <v>463</v>
      </c>
    </row>
    <row r="6" spans="1:3">
      <c r="A6" s="3" t="s">
        <v>464</v>
      </c>
      <c r="B6" s="2" t="s">
        <v>465</v>
      </c>
    </row>
    <row r="7" spans="1:3">
      <c r="A7" s="3" t="s">
        <v>507</v>
      </c>
      <c r="B7" s="8" t="s">
        <v>508</v>
      </c>
    </row>
    <row r="8" spans="1:3">
      <c r="A8" s="3" t="s">
        <v>509</v>
      </c>
      <c r="B8" s="24" t="s">
        <v>510</v>
      </c>
    </row>
    <row r="9" spans="1:3">
      <c r="A9" s="3" t="s">
        <v>466</v>
      </c>
      <c r="B9" s="2" t="s">
        <v>48</v>
      </c>
    </row>
    <row r="10" spans="1:3">
      <c r="A10" s="3" t="s">
        <v>467</v>
      </c>
      <c r="B10" s="2" t="s">
        <v>468</v>
      </c>
    </row>
    <row r="11" spans="1:3" ht="27.75">
      <c r="A11" s="3" t="s">
        <v>469</v>
      </c>
      <c r="B11" s="9" t="s">
        <v>470</v>
      </c>
    </row>
    <row r="12" spans="1:3">
      <c r="A12" s="3" t="s">
        <v>56</v>
      </c>
      <c r="B12" s="9" t="s">
        <v>58</v>
      </c>
    </row>
    <row r="13" spans="1:3">
      <c r="A13" s="3" t="s">
        <v>60</v>
      </c>
      <c r="B13" s="9" t="s">
        <v>62</v>
      </c>
    </row>
    <row r="14" spans="1:3">
      <c r="A14" s="3" t="s">
        <v>471</v>
      </c>
      <c r="B14" s="9" t="s">
        <v>65</v>
      </c>
    </row>
    <row r="15" spans="1:3">
      <c r="A15" s="3" t="s">
        <v>66</v>
      </c>
      <c r="B15" s="9" t="s">
        <v>68</v>
      </c>
    </row>
    <row r="16" spans="1:3">
      <c r="A16" s="3" t="s">
        <v>472</v>
      </c>
      <c r="B16" s="9" t="s">
        <v>473</v>
      </c>
    </row>
    <row r="17" spans="1:3">
      <c r="A17" s="3" t="s">
        <v>69</v>
      </c>
      <c r="B17" s="9" t="s">
        <v>70</v>
      </c>
    </row>
    <row r="18" spans="1:3">
      <c r="A18" s="3" t="s">
        <v>71</v>
      </c>
      <c r="B18" s="9" t="s">
        <v>72</v>
      </c>
    </row>
    <row r="19" spans="1:3">
      <c r="A19" s="3" t="s">
        <v>77</v>
      </c>
      <c r="B19" s="2" t="s">
        <v>79</v>
      </c>
    </row>
    <row r="20" spans="1:3">
      <c r="A20" s="3" t="s">
        <v>80</v>
      </c>
      <c r="B20" s="20" t="s">
        <v>82</v>
      </c>
    </row>
    <row r="21" spans="1:3">
      <c r="A21" s="3" t="s">
        <v>83</v>
      </c>
      <c r="B21" s="20" t="s">
        <v>85</v>
      </c>
    </row>
    <row r="22" spans="1:3">
      <c r="A22" s="3" t="s">
        <v>86</v>
      </c>
      <c r="B22" s="20" t="s">
        <v>88</v>
      </c>
    </row>
    <row r="23" spans="1:3">
      <c r="A23" s="3" t="s">
        <v>90</v>
      </c>
      <c r="B23" s="20" t="s">
        <v>92</v>
      </c>
    </row>
    <row r="24" spans="1:3">
      <c r="A24" s="3" t="s">
        <v>93</v>
      </c>
      <c r="B24" s="20" t="s">
        <v>95</v>
      </c>
    </row>
    <row r="25" spans="1:3">
      <c r="A25" s="3" t="s">
        <v>96</v>
      </c>
      <c r="B25" s="2" t="s">
        <v>98</v>
      </c>
    </row>
    <row r="26" spans="1:3">
      <c r="A26" s="3" t="s">
        <v>100</v>
      </c>
      <c r="B26" s="2" t="s">
        <v>99</v>
      </c>
    </row>
    <row r="27" spans="1:3">
      <c r="A27" s="3" t="s">
        <v>110</v>
      </c>
      <c r="B27" s="9" t="s">
        <v>112</v>
      </c>
    </row>
    <row r="28" spans="1:3">
      <c r="A28" s="3" t="s">
        <v>117</v>
      </c>
      <c r="B28" s="21" t="s">
        <v>119</v>
      </c>
    </row>
    <row r="29" spans="1:3">
      <c r="A29" s="3" t="s">
        <v>120</v>
      </c>
      <c r="B29" s="21" t="s">
        <v>122</v>
      </c>
    </row>
    <row r="30" spans="1:3">
      <c r="A30" s="3" t="s">
        <v>134</v>
      </c>
      <c r="B30" s="2" t="s">
        <v>136</v>
      </c>
      <c r="C30" t="s">
        <v>137</v>
      </c>
    </row>
    <row r="31" spans="1:3">
      <c r="A31" s="3" t="s">
        <v>475</v>
      </c>
      <c r="B31" s="2" t="s">
        <v>476</v>
      </c>
    </row>
    <row r="32" spans="1:3">
      <c r="A32" s="3" t="s">
        <v>477</v>
      </c>
      <c r="B32" s="20" t="s">
        <v>478</v>
      </c>
    </row>
    <row r="33" spans="1:2">
      <c r="A33" s="3" t="s">
        <v>479</v>
      </c>
      <c r="B33" s="20" t="s">
        <v>480</v>
      </c>
    </row>
    <row r="34" spans="1:2">
      <c r="A34" s="3" t="s">
        <v>481</v>
      </c>
      <c r="B34" s="2" t="s">
        <v>482</v>
      </c>
    </row>
    <row r="35" spans="1:2">
      <c r="A35" s="3" t="s">
        <v>483</v>
      </c>
      <c r="B35" s="9" t="s">
        <v>484</v>
      </c>
    </row>
    <row r="36" spans="1:2">
      <c r="A36" s="3" t="s">
        <v>485</v>
      </c>
      <c r="B36" s="2" t="s">
        <v>486</v>
      </c>
    </row>
    <row r="37" spans="1:2">
      <c r="A37" s="3" t="s">
        <v>487</v>
      </c>
      <c r="B37" s="20" t="s">
        <v>488</v>
      </c>
    </row>
    <row r="38" spans="1:2">
      <c r="A38" s="3" t="s">
        <v>489</v>
      </c>
      <c r="B38" s="21" t="s">
        <v>490</v>
      </c>
    </row>
    <row r="39" spans="1:2">
      <c r="A39" s="3" t="s">
        <v>217</v>
      </c>
      <c r="B39" s="2" t="s">
        <v>219</v>
      </c>
    </row>
    <row r="40" spans="1:2">
      <c r="A40" s="3" t="s">
        <v>233</v>
      </c>
      <c r="B40" s="9" t="s">
        <v>235</v>
      </c>
    </row>
    <row r="41" spans="1:2">
      <c r="A41" s="3" t="s">
        <v>459</v>
      </c>
      <c r="B41" s="2" t="s">
        <v>238</v>
      </c>
    </row>
    <row r="42" spans="1:2">
      <c r="A42" s="3" t="s">
        <v>491</v>
      </c>
      <c r="B42" s="9" t="s">
        <v>492</v>
      </c>
    </row>
    <row r="43" spans="1:2">
      <c r="A43" s="3" t="s">
        <v>493</v>
      </c>
      <c r="B43" s="2" t="s">
        <v>494</v>
      </c>
    </row>
    <row r="44" spans="1:2">
      <c r="A44" s="3" t="s">
        <v>256</v>
      </c>
      <c r="B44" s="2" t="s">
        <v>258</v>
      </c>
    </row>
    <row r="45" spans="1:2">
      <c r="A45" s="3" t="s">
        <v>259</v>
      </c>
      <c r="B45" s="2" t="s">
        <v>260</v>
      </c>
    </row>
    <row r="46" spans="1:2">
      <c r="A46" s="3" t="s">
        <v>495</v>
      </c>
      <c r="B46" s="9" t="s">
        <v>496</v>
      </c>
    </row>
    <row r="47" spans="1:2">
      <c r="A47" s="3" t="s">
        <v>497</v>
      </c>
      <c r="B47" s="9" t="s">
        <v>498</v>
      </c>
    </row>
    <row r="48" spans="1:2">
      <c r="A48" s="3" t="s">
        <v>499</v>
      </c>
      <c r="B48" s="2" t="s">
        <v>500</v>
      </c>
    </row>
    <row r="49" spans="1:3">
      <c r="A49" s="3" t="s">
        <v>270</v>
      </c>
      <c r="B49" s="2" t="s">
        <v>272</v>
      </c>
    </row>
    <row r="50" spans="1:3">
      <c r="A50" s="3" t="s">
        <v>273</v>
      </c>
      <c r="B50" s="2" t="s">
        <v>275</v>
      </c>
    </row>
    <row r="51" spans="1:3">
      <c r="A51" s="3" t="s">
        <v>296</v>
      </c>
      <c r="B51" s="2" t="s">
        <v>298</v>
      </c>
    </row>
    <row r="52" spans="1:3">
      <c r="A52" s="3" t="s">
        <v>299</v>
      </c>
      <c r="B52" s="5" t="s">
        <v>301</v>
      </c>
    </row>
    <row r="53" spans="1:3">
      <c r="A53" s="3" t="s">
        <v>302</v>
      </c>
      <c r="B53" s="5" t="s">
        <v>304</v>
      </c>
    </row>
    <row r="54" spans="1:3">
      <c r="A54" s="3" t="s">
        <v>501</v>
      </c>
      <c r="B54" s="5" t="s">
        <v>502</v>
      </c>
    </row>
    <row r="55" spans="1:3" s="15" customFormat="1">
      <c r="A55" s="3" t="s">
        <v>309</v>
      </c>
      <c r="B55" s="5" t="s">
        <v>310</v>
      </c>
      <c r="C55"/>
    </row>
    <row r="56" spans="1:3" s="15" customFormat="1">
      <c r="A56" s="3" t="s">
        <v>311</v>
      </c>
      <c r="B56" s="5" t="s">
        <v>312</v>
      </c>
      <c r="C56"/>
    </row>
    <row r="57" spans="1:3" s="15" customFormat="1">
      <c r="A57" s="3" t="s">
        <v>313</v>
      </c>
      <c r="B57" s="5" t="s">
        <v>314</v>
      </c>
      <c r="C57"/>
    </row>
    <row r="58" spans="1:3">
      <c r="A58" s="3" t="s">
        <v>315</v>
      </c>
      <c r="B58" s="5" t="s">
        <v>316</v>
      </c>
    </row>
    <row r="59" spans="1:3">
      <c r="A59" s="3" t="s">
        <v>317</v>
      </c>
      <c r="B59" s="2" t="s">
        <v>319</v>
      </c>
    </row>
    <row r="60" spans="1:3">
      <c r="A60" s="3" t="s">
        <v>460</v>
      </c>
      <c r="B60" s="5" t="s">
        <v>322</v>
      </c>
    </row>
    <row r="61" spans="1:3">
      <c r="A61" s="3" t="s">
        <v>323</v>
      </c>
      <c r="B61" s="5" t="s">
        <v>325</v>
      </c>
    </row>
    <row r="62" spans="1:3" s="15" customFormat="1">
      <c r="A62" s="3" t="s">
        <v>326</v>
      </c>
      <c r="B62" s="5" t="s">
        <v>328</v>
      </c>
      <c r="C62"/>
    </row>
    <row r="63" spans="1:3">
      <c r="A63" s="22" t="s">
        <v>329</v>
      </c>
      <c r="B63" s="23" t="s">
        <v>330</v>
      </c>
      <c r="C63" s="15"/>
    </row>
    <row r="64" spans="1:3">
      <c r="A64" s="3" t="s">
        <v>333</v>
      </c>
      <c r="B64" s="5" t="s">
        <v>334</v>
      </c>
    </row>
    <row r="65" spans="1:2">
      <c r="A65" s="3" t="s">
        <v>340</v>
      </c>
      <c r="B65" s="5" t="s">
        <v>342</v>
      </c>
    </row>
    <row r="66" spans="1:2">
      <c r="A66" s="3" t="s">
        <v>503</v>
      </c>
      <c r="B66" s="5" t="s">
        <v>504</v>
      </c>
    </row>
    <row r="67" spans="1:2">
      <c r="A67" s="3" t="s">
        <v>505</v>
      </c>
      <c r="B67" s="5" t="s">
        <v>506</v>
      </c>
    </row>
    <row r="68" spans="1:2">
      <c r="A68" s="3" t="s">
        <v>346</v>
      </c>
      <c r="B68" s="5" t="s">
        <v>348</v>
      </c>
    </row>
    <row r="69" spans="1:2">
      <c r="A69" s="3" t="s">
        <v>350</v>
      </c>
      <c r="B69" s="2" t="s">
        <v>352</v>
      </c>
    </row>
    <row r="70" spans="1:2">
      <c r="A70" s="3" t="s">
        <v>353</v>
      </c>
      <c r="B70" s="2" t="s">
        <v>354</v>
      </c>
    </row>
    <row r="71" spans="1:2">
      <c r="A71" s="3" t="s">
        <v>355</v>
      </c>
      <c r="B71" s="2" t="s">
        <v>356</v>
      </c>
    </row>
    <row r="72" spans="1:2">
      <c r="A72" s="3" t="s">
        <v>357</v>
      </c>
      <c r="B72" s="2" t="s">
        <v>358</v>
      </c>
    </row>
    <row r="73" spans="1:2">
      <c r="A73" s="3" t="s">
        <v>359</v>
      </c>
      <c r="B73" s="20" t="s">
        <v>360</v>
      </c>
    </row>
    <row r="74" spans="1:2">
      <c r="A74" s="3" t="s">
        <v>361</v>
      </c>
      <c r="B74" s="2" t="s">
        <v>363</v>
      </c>
    </row>
  </sheetData>
  <pageMargins left="0.7" right="0.7" top="0.75" bottom="0.75" header="0.3" footer="0.3"/>
  <pageSetup orientation="portrait"/>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9"/>
  <sheetViews>
    <sheetView topLeftCell="A6" workbookViewId="0">
      <selection activeCell="E12" sqref="E12"/>
    </sheetView>
  </sheetViews>
  <sheetFormatPr defaultColWidth="8.85546875" defaultRowHeight="15"/>
  <cols>
    <col min="1" max="1" width="7.28515625" customWidth="1"/>
    <col min="2" max="2" width="33.28515625" customWidth="1"/>
    <col min="3" max="3" width="55.5703125" style="2" customWidth="1"/>
    <col min="4" max="4" width="35.42578125" style="3" customWidth="1"/>
    <col min="5" max="5" width="77.5703125" customWidth="1"/>
    <col min="6" max="6" width="52.28515625" customWidth="1"/>
    <col min="7" max="7" width="42.5703125" customWidth="1"/>
  </cols>
  <sheetData>
    <row r="1" spans="1:6">
      <c r="A1" t="s">
        <v>511</v>
      </c>
      <c r="B1" t="s">
        <v>512</v>
      </c>
      <c r="C1" s="2" t="s">
        <v>513</v>
      </c>
      <c r="D1" s="3" t="s">
        <v>461</v>
      </c>
      <c r="E1" t="s">
        <v>3</v>
      </c>
      <c r="F1" t="s">
        <v>4</v>
      </c>
    </row>
    <row r="2" spans="1:6" ht="27.75">
      <c r="A2" s="1" t="str">
        <f>HYPERLINK("https://pubmed-ncbi-nlm-nih-gov.proxy.library.upenn.edu/29256253/", "link")</f>
        <v>link</v>
      </c>
      <c r="B2" t="s">
        <v>514</v>
      </c>
      <c r="C2" s="2" t="s">
        <v>515</v>
      </c>
      <c r="D2" s="3" t="s">
        <v>361</v>
      </c>
      <c r="E2" t="s">
        <v>363</v>
      </c>
    </row>
    <row r="3" spans="1:6" ht="27.75">
      <c r="A3" s="1" t="str">
        <f>HYPERLINK("https://pubmed-ncbi-nlm-nih-gov.proxy.library.upenn.edu/29256253/", "link")</f>
        <v>link</v>
      </c>
      <c r="B3" t="s">
        <v>514</v>
      </c>
      <c r="C3" s="2" t="s">
        <v>515</v>
      </c>
      <c r="D3" s="3">
        <v>339.2</v>
      </c>
      <c r="E3" s="18" t="s">
        <v>516</v>
      </c>
    </row>
    <row r="4" spans="1:6" ht="41.25">
      <c r="A4" s="1" t="str">
        <f t="shared" ref="A4:A9" si="0">HYPERLINK("https://pubmed-ncbi-nlm-nih-gov.proxy.library.upenn.edu/7064925/", "link")</f>
        <v>link</v>
      </c>
      <c r="B4" t="s">
        <v>517</v>
      </c>
      <c r="C4" s="2" t="s">
        <v>518</v>
      </c>
      <c r="D4" s="3" t="s">
        <v>519</v>
      </c>
      <c r="E4" s="2" t="s">
        <v>520</v>
      </c>
    </row>
    <row r="5" spans="1:6" ht="27.75">
      <c r="A5" s="1" t="str">
        <f t="shared" si="0"/>
        <v>link</v>
      </c>
      <c r="B5" t="s">
        <v>517</v>
      </c>
      <c r="C5" s="2" t="s">
        <v>518</v>
      </c>
      <c r="D5" s="3" t="s">
        <v>521</v>
      </c>
      <c r="E5" s="2" t="s">
        <v>522</v>
      </c>
    </row>
    <row r="6" spans="1:6">
      <c r="A6" s="1" t="str">
        <f t="shared" si="0"/>
        <v>link</v>
      </c>
      <c r="B6" t="s">
        <v>517</v>
      </c>
      <c r="C6" s="2" t="s">
        <v>518</v>
      </c>
      <c r="D6" s="3" t="s">
        <v>523</v>
      </c>
      <c r="E6" s="2" t="s">
        <v>524</v>
      </c>
    </row>
    <row r="7" spans="1:6" ht="27.75">
      <c r="A7" s="1" t="str">
        <f t="shared" si="0"/>
        <v>link</v>
      </c>
      <c r="B7" t="s">
        <v>517</v>
      </c>
      <c r="C7" s="2" t="s">
        <v>518</v>
      </c>
      <c r="D7" s="3" t="s">
        <v>525</v>
      </c>
      <c r="E7" s="2" t="s">
        <v>526</v>
      </c>
    </row>
    <row r="8" spans="1:6" ht="27.75">
      <c r="A8" s="1" t="str">
        <f t="shared" si="0"/>
        <v>link</v>
      </c>
      <c r="B8" t="s">
        <v>517</v>
      </c>
      <c r="C8" s="2" t="s">
        <v>518</v>
      </c>
      <c r="D8" s="3" t="s">
        <v>527</v>
      </c>
      <c r="E8" s="2" t="s">
        <v>528</v>
      </c>
    </row>
    <row r="9" spans="1:6">
      <c r="A9" s="1" t="str">
        <f t="shared" si="0"/>
        <v>link</v>
      </c>
      <c r="B9" t="s">
        <v>517</v>
      </c>
      <c r="C9" s="2" t="s">
        <v>518</v>
      </c>
      <c r="D9" s="3" t="s">
        <v>529</v>
      </c>
      <c r="E9" s="2" t="s">
        <v>530</v>
      </c>
      <c r="F9" t="s">
        <v>531</v>
      </c>
    </row>
    <row r="10" spans="1:6">
      <c r="A10" s="1"/>
      <c r="C10" s="9"/>
      <c r="D10" s="3" t="s">
        <v>462</v>
      </c>
      <c r="E10" s="2" t="s">
        <v>463</v>
      </c>
    </row>
    <row r="11" spans="1:6" ht="41.25">
      <c r="A11" s="1" t="str">
        <f>HYPERLINK("https://pubmed-ncbi-nlm-nih-gov.proxy.library.upenn.edu/7064925/", "link")</f>
        <v>link</v>
      </c>
      <c r="B11" t="s">
        <v>517</v>
      </c>
      <c r="C11" s="2" t="s">
        <v>518</v>
      </c>
      <c r="D11" s="3" t="s">
        <v>532</v>
      </c>
      <c r="E11" s="2" t="s">
        <v>533</v>
      </c>
    </row>
    <row r="12" spans="1:6">
      <c r="A12" s="1"/>
      <c r="D12" s="3" t="s">
        <v>475</v>
      </c>
      <c r="E12" s="2" t="s">
        <v>476</v>
      </c>
    </row>
    <row r="13" spans="1:6">
      <c r="D13" s="3" t="s">
        <v>534</v>
      </c>
      <c r="E13" t="s">
        <v>535</v>
      </c>
    </row>
    <row r="14" spans="1:6" ht="27.75">
      <c r="A14" s="1" t="str">
        <f>HYPERLINK("https://pubmed-ncbi-nlm-nih-gov.proxy.library.upenn.edu/9051039/", "link")</f>
        <v>link</v>
      </c>
      <c r="B14" t="s">
        <v>536</v>
      </c>
      <c r="C14" s="2" t="s">
        <v>537</v>
      </c>
      <c r="D14" s="3" t="s">
        <v>464</v>
      </c>
      <c r="E14" t="s">
        <v>465</v>
      </c>
    </row>
    <row r="15" spans="1:6" ht="27.75">
      <c r="A15" s="1" t="str">
        <f>HYPERLINK("https://pubmed-ncbi-nlm-nih-gov.proxy.library.upenn.edu/9051039/", "link")</f>
        <v>link</v>
      </c>
      <c r="B15" t="s">
        <v>536</v>
      </c>
      <c r="C15" s="2" t="s">
        <v>537</v>
      </c>
      <c r="D15" s="3" t="s">
        <v>538</v>
      </c>
      <c r="E15" s="2" t="s">
        <v>539</v>
      </c>
      <c r="F15" t="s">
        <v>137</v>
      </c>
    </row>
    <row r="16" spans="1:6" ht="27.75">
      <c r="A16" s="1" t="str">
        <f>HYPERLINK("https://pubmed-ncbi-nlm-nih-gov.proxy.library.upenn.edu/9051039/", "link")</f>
        <v>link</v>
      </c>
      <c r="B16" t="s">
        <v>536</v>
      </c>
      <c r="C16" s="2" t="s">
        <v>537</v>
      </c>
      <c r="D16" s="3" t="s">
        <v>259</v>
      </c>
      <c r="E16" t="s">
        <v>260</v>
      </c>
    </row>
    <row r="18" spans="1:6" ht="27.75">
      <c r="D18" s="3" t="s">
        <v>540</v>
      </c>
      <c r="E18" s="2" t="s">
        <v>541</v>
      </c>
    </row>
    <row r="19" spans="1:6">
      <c r="A19" s="1" t="str">
        <f>HYPERLINK("https://www-ncbi-nlm-nih-gov.proxy.library.upenn.edu/pmc/articles/PMC2082784/", "link")</f>
        <v>link</v>
      </c>
      <c r="B19" t="s">
        <v>542</v>
      </c>
      <c r="C19" s="2" t="s">
        <v>543</v>
      </c>
      <c r="D19" s="3" t="s">
        <v>143</v>
      </c>
      <c r="E19" s="4" t="s">
        <v>142</v>
      </c>
    </row>
    <row r="20" spans="1:6">
      <c r="A20" s="1"/>
      <c r="C20" s="9"/>
      <c r="D20" s="3" t="s">
        <v>77</v>
      </c>
      <c r="E20" s="20" t="s">
        <v>79</v>
      </c>
    </row>
    <row r="21" spans="1:6" ht="81">
      <c r="A21" s="1" t="str">
        <f>HYPERLINK("https://pubmed-ncbi-nlm-nih-gov.proxy.library.upenn.edu/18250964/", "link")</f>
        <v>link</v>
      </c>
      <c r="B21" t="s">
        <v>544</v>
      </c>
      <c r="C21" s="2" t="s">
        <v>545</v>
      </c>
      <c r="D21" s="3" t="s">
        <v>546</v>
      </c>
      <c r="E21" s="2" t="s">
        <v>547</v>
      </c>
    </row>
    <row r="22" spans="1:6" ht="68.25">
      <c r="A22" s="1" t="str">
        <f>HYPERLINK("https://insights-ovid-com.proxy.library.upenn.edu/pubmed?pmid=24457493", "link")</f>
        <v>link</v>
      </c>
      <c r="B22" t="s">
        <v>548</v>
      </c>
      <c r="C22" s="2" t="s">
        <v>549</v>
      </c>
      <c r="D22" s="3" t="s">
        <v>550</v>
      </c>
      <c r="E22" s="19" t="s">
        <v>551</v>
      </c>
      <c r="F22" s="2" t="s">
        <v>552</v>
      </c>
    </row>
    <row r="23" spans="1:6" ht="27.75">
      <c r="A23" s="1" t="str">
        <f>HYPERLINK("https://insights-ovid-com.proxy.library.upenn.edu/pubmed?pmid=29135901", "link")</f>
        <v>link</v>
      </c>
      <c r="B23" t="s">
        <v>553</v>
      </c>
      <c r="C23" s="2" t="s">
        <v>554</v>
      </c>
      <c r="D23" s="3" t="s">
        <v>282</v>
      </c>
      <c r="E23" s="11" t="s">
        <v>284</v>
      </c>
    </row>
    <row r="24" spans="1:6" ht="27.75">
      <c r="A24" s="1" t="str">
        <f>HYPERLINK("https://insights-ovid-com.proxy.library.upenn.edu/pubmed?pmid=29135901", "link")</f>
        <v>link</v>
      </c>
      <c r="B24" t="s">
        <v>553</v>
      </c>
      <c r="C24" s="2" t="s">
        <v>554</v>
      </c>
      <c r="D24" s="3" t="s">
        <v>555</v>
      </c>
      <c r="E24" s="11" t="s">
        <v>556</v>
      </c>
    </row>
    <row r="25" spans="1:6" ht="27.75">
      <c r="A25" s="1" t="str">
        <f>HYPERLINK("https://insights-ovid-com.proxy.library.upenn.edu/pubmed?pmid=29481403", "link")</f>
        <v>link</v>
      </c>
      <c r="B25" t="s">
        <v>557</v>
      </c>
      <c r="C25" s="2" t="s">
        <v>558</v>
      </c>
      <c r="D25" s="3" t="s">
        <v>493</v>
      </c>
      <c r="E25" t="s">
        <v>494</v>
      </c>
    </row>
    <row r="26" spans="1:6" ht="27.75">
      <c r="A26" s="1" t="str">
        <f>HYPERLINK("https://pubmed-ncbi-nlm-nih-gov.proxy.library.upenn.edu/19758692/", "link")</f>
        <v>link</v>
      </c>
      <c r="B26" t="s">
        <v>559</v>
      </c>
      <c r="C26" s="2" t="s">
        <v>560</v>
      </c>
      <c r="D26" s="3" t="s">
        <v>60</v>
      </c>
      <c r="E26" s="5" t="s">
        <v>62</v>
      </c>
    </row>
    <row r="27" spans="1:6" ht="27.75">
      <c r="A27" s="1" t="str">
        <f>HYPERLINK("https://pubmed-ncbi-nlm-nih-gov.proxy.library.upenn.edu/24928695/", "link")</f>
        <v>link</v>
      </c>
      <c r="B27" t="s">
        <v>561</v>
      </c>
      <c r="C27" s="2" t="s">
        <v>562</v>
      </c>
      <c r="D27" s="3" t="s">
        <v>563</v>
      </c>
      <c r="E27" s="10" t="s">
        <v>564</v>
      </c>
    </row>
    <row r="28" spans="1:6" ht="27.75">
      <c r="A28" s="1" t="str">
        <f>HYPERLINK("https://pubmed-ncbi-nlm-nih-gov.proxy.library.upenn.edu/24928695/", "link")</f>
        <v>link</v>
      </c>
      <c r="B28" t="s">
        <v>561</v>
      </c>
      <c r="C28" s="2" t="s">
        <v>562</v>
      </c>
      <c r="D28" s="3" t="s">
        <v>117</v>
      </c>
      <c r="E28" s="15" t="s">
        <v>119</v>
      </c>
    </row>
    <row r="29" spans="1:6" ht="41.25">
      <c r="A29" s="1" t="str">
        <f>HYPERLINK("https://pubmed-ncbi-nlm-nih-gov.proxy.library.upenn.edu/18293114/", "link")</f>
        <v>link</v>
      </c>
      <c r="B29" t="s">
        <v>565</v>
      </c>
      <c r="C29" s="2" t="s">
        <v>566</v>
      </c>
      <c r="D29" s="3" t="s">
        <v>485</v>
      </c>
      <c r="E29" t="s">
        <v>486</v>
      </c>
    </row>
    <row r="30" spans="1:6" ht="41.25">
      <c r="A30" s="1" t="str">
        <f>HYPERLINK("https://pubmed-ncbi-nlm-nih-gov.proxy.library.upenn.edu/18293114/", "link")</f>
        <v>link</v>
      </c>
      <c r="B30" t="s">
        <v>565</v>
      </c>
      <c r="C30" s="2" t="s">
        <v>566</v>
      </c>
      <c r="D30" s="3" t="s">
        <v>567</v>
      </c>
      <c r="E30" s="2" t="s">
        <v>568</v>
      </c>
    </row>
    <row r="31" spans="1:6">
      <c r="E31" s="6" t="s">
        <v>569</v>
      </c>
    </row>
    <row r="32" spans="1:6" ht="41.25">
      <c r="A32" s="1" t="str">
        <f>HYPERLINK("https://pubmed-ncbi-nlm-nih-gov.proxy.library.upenn.edu/28276083/", "link")</f>
        <v>link</v>
      </c>
      <c r="B32" t="s">
        <v>570</v>
      </c>
      <c r="C32" s="2" t="s">
        <v>571</v>
      </c>
      <c r="D32" s="3" t="s">
        <v>495</v>
      </c>
      <c r="E32" s="5" t="s">
        <v>496</v>
      </c>
    </row>
    <row r="33" spans="1:6" ht="41.25">
      <c r="A33" s="1" t="str">
        <f>HYPERLINK("https://pubmed-ncbi-nlm-nih-gov.proxy.library.upenn.edu/28276083/", "link")</f>
        <v>link</v>
      </c>
      <c r="B33" t="s">
        <v>570</v>
      </c>
      <c r="C33" s="2" t="s">
        <v>571</v>
      </c>
      <c r="D33" s="3" t="s">
        <v>572</v>
      </c>
      <c r="E33" s="11" t="s">
        <v>573</v>
      </c>
    </row>
    <row r="34" spans="1:6">
      <c r="D34" s="3" t="s">
        <v>233</v>
      </c>
      <c r="E34" s="5" t="s">
        <v>235</v>
      </c>
    </row>
    <row r="35" spans="1:6" ht="41.25">
      <c r="A35" s="1" t="str">
        <f>HYPERLINK("https://pubmed-ncbi-nlm-nih-gov.proxy.library.upenn.edu/29960840/", "link")</f>
        <v>link</v>
      </c>
      <c r="B35" t="s">
        <v>574</v>
      </c>
      <c r="C35" s="2" t="s">
        <v>575</v>
      </c>
      <c r="D35" s="3" t="s">
        <v>576</v>
      </c>
      <c r="E35" s="11" t="s">
        <v>577</v>
      </c>
    </row>
    <row r="36" spans="1:6" ht="41.25">
      <c r="A36" s="1" t="str">
        <f>HYPERLINK("https://pubmed-ncbi-nlm-nih-gov.proxy.library.upenn.edu/29960840/", "link")</f>
        <v>link</v>
      </c>
      <c r="B36" t="s">
        <v>574</v>
      </c>
      <c r="C36" s="2" t="s">
        <v>575</v>
      </c>
      <c r="D36" s="3" t="s">
        <v>578</v>
      </c>
      <c r="E36" s="16" t="s">
        <v>579</v>
      </c>
    </row>
    <row r="37" spans="1:6" ht="27.75">
      <c r="D37" s="3" t="s">
        <v>580</v>
      </c>
      <c r="E37" s="2" t="s">
        <v>581</v>
      </c>
    </row>
    <row r="38" spans="1:6">
      <c r="D38" s="3" t="s">
        <v>582</v>
      </c>
      <c r="E38" t="s">
        <v>583</v>
      </c>
    </row>
    <row r="39" spans="1:6" ht="27.75">
      <c r="A39" s="1" t="str">
        <f>HYPERLINK("https://pubmed-ncbi-nlm-nih-gov.proxy.library.upenn.edu/30587518/", "link")</f>
        <v>link</v>
      </c>
      <c r="B39" t="s">
        <v>584</v>
      </c>
      <c r="C39" s="2" t="s">
        <v>585</v>
      </c>
      <c r="D39" s="7" t="s">
        <v>586</v>
      </c>
      <c r="E39" s="13" t="s">
        <v>587</v>
      </c>
    </row>
    <row r="40" spans="1:6" ht="156.75" customHeight="1">
      <c r="A40" s="1" t="str">
        <f>HYPERLINK("https://pubmed-ncbi-nlm-nih-gov.proxy.library.upenn.edu/29874930/", "link")</f>
        <v>link</v>
      </c>
      <c r="B40" t="s">
        <v>588</v>
      </c>
      <c r="C40" s="2" t="s">
        <v>589</v>
      </c>
      <c r="D40" s="3" t="s">
        <v>590</v>
      </c>
      <c r="E40" s="17" t="s">
        <v>591</v>
      </c>
      <c r="F40" t="s">
        <v>592</v>
      </c>
    </row>
    <row r="41" spans="1:6" ht="41.25">
      <c r="A41" s="1" t="str">
        <f>HYPERLINK("https://pubmed-ncbi-nlm-nih-gov.proxy.library.upenn.edu/26749046/", "link")</f>
        <v>link</v>
      </c>
      <c r="B41" t="s">
        <v>593</v>
      </c>
      <c r="C41" s="2" t="s">
        <v>594</v>
      </c>
      <c r="D41" s="3" t="s">
        <v>185</v>
      </c>
      <c r="E41" t="s">
        <v>187</v>
      </c>
    </row>
    <row r="42" spans="1:6" ht="41.25">
      <c r="A42" s="1" t="str">
        <f>HYPERLINK("https://pubmed-ncbi-nlm-nih-gov.proxy.library.upenn.edu/26749046/", "link")</f>
        <v>link</v>
      </c>
      <c r="B42" t="s">
        <v>593</v>
      </c>
      <c r="C42" s="2" t="s">
        <v>594</v>
      </c>
      <c r="D42" s="3" t="s">
        <v>188</v>
      </c>
      <c r="E42" s="5" t="s">
        <v>190</v>
      </c>
    </row>
    <row r="43" spans="1:6" ht="41.25">
      <c r="A43" s="1" t="str">
        <f>HYPERLINK("https://pubmed-ncbi-nlm-nih-gov.proxy.library.upenn.edu/26749046/", "link")</f>
        <v>link</v>
      </c>
      <c r="B43" t="s">
        <v>593</v>
      </c>
      <c r="C43" s="2" t="s">
        <v>594</v>
      </c>
      <c r="D43" s="3" t="s">
        <v>466</v>
      </c>
      <c r="E43" t="s">
        <v>48</v>
      </c>
    </row>
    <row r="44" spans="1:6">
      <c r="A44" s="1" t="str">
        <f>HYPERLINK("https://pubmed-ncbi-nlm-nih-gov.proxy.library.upenn.edu/20127586/", "link")</f>
        <v>link</v>
      </c>
      <c r="B44" t="s">
        <v>595</v>
      </c>
      <c r="C44" s="2" t="s">
        <v>596</v>
      </c>
      <c r="D44" s="3" t="s">
        <v>597</v>
      </c>
      <c r="E44" s="4" t="s">
        <v>598</v>
      </c>
    </row>
    <row r="45" spans="1:6">
      <c r="A45" s="1" t="str">
        <f>HYPERLINK("https://pubmed-ncbi-nlm-nih-gov.proxy.library.upenn.edu/20127586/", "link")</f>
        <v>link</v>
      </c>
      <c r="B45" t="s">
        <v>595</v>
      </c>
      <c r="C45" s="2" t="s">
        <v>596</v>
      </c>
      <c r="D45" s="3" t="s">
        <v>599</v>
      </c>
      <c r="E45" s="4" t="s">
        <v>194</v>
      </c>
    </row>
    <row r="46" spans="1:6" ht="27.75">
      <c r="A46" s="1" t="str">
        <f>HYPERLINK("https://pubmed-ncbi-nlm-nih-gov.proxy.library.upenn.edu/29285571/", "link")</f>
        <v>link</v>
      </c>
      <c r="B46" t="s">
        <v>600</v>
      </c>
      <c r="C46" s="2" t="s">
        <v>601</v>
      </c>
      <c r="D46" s="3" t="s">
        <v>483</v>
      </c>
      <c r="E46" s="5" t="s">
        <v>484</v>
      </c>
    </row>
    <row r="47" spans="1:6" ht="27.75">
      <c r="A47" s="1" t="str">
        <f t="shared" ref="A47:A50" si="1">HYPERLINK("https://pubmed-ncbi-nlm-nih-gov.proxy.library.upenn.edu/29285571/", "link")</f>
        <v>link</v>
      </c>
      <c r="B47" t="s">
        <v>600</v>
      </c>
      <c r="C47" s="2" t="s">
        <v>601</v>
      </c>
      <c r="D47" s="3" t="s">
        <v>359</v>
      </c>
      <c r="E47" s="4" t="s">
        <v>360</v>
      </c>
    </row>
    <row r="48" spans="1:6" ht="27.75">
      <c r="A48" s="1" t="str">
        <f t="shared" si="1"/>
        <v>link</v>
      </c>
      <c r="B48" t="s">
        <v>600</v>
      </c>
      <c r="C48" s="2" t="s">
        <v>601</v>
      </c>
      <c r="E48" t="s">
        <v>602</v>
      </c>
    </row>
    <row r="49" spans="1:6" ht="27.75">
      <c r="A49" s="1" t="str">
        <f t="shared" si="1"/>
        <v>link</v>
      </c>
      <c r="B49" t="s">
        <v>600</v>
      </c>
      <c r="C49" s="2" t="s">
        <v>601</v>
      </c>
      <c r="D49" s="3" t="s">
        <v>489</v>
      </c>
      <c r="E49" s="8" t="s">
        <v>490</v>
      </c>
    </row>
    <row r="50" spans="1:6" ht="27.75">
      <c r="A50" s="1" t="str">
        <f t="shared" si="1"/>
        <v>link</v>
      </c>
      <c r="B50" t="s">
        <v>600</v>
      </c>
      <c r="C50" s="2" t="s">
        <v>601</v>
      </c>
      <c r="D50" s="3" t="s">
        <v>603</v>
      </c>
      <c r="E50" s="14" t="s">
        <v>604</v>
      </c>
    </row>
    <row r="51" spans="1:6">
      <c r="A51" s="1" t="str">
        <f>HYPERLINK("https://www-ncbi-nlm-nih-gov.proxy.library.upenn.edu/pmc/articles/PMC3056001/", "link")</f>
        <v>link</v>
      </c>
      <c r="B51" t="s">
        <v>605</v>
      </c>
      <c r="C51" s="5" t="s">
        <v>606</v>
      </c>
      <c r="D51" s="3" t="s">
        <v>196</v>
      </c>
      <c r="E51" s="12" t="s">
        <v>198</v>
      </c>
      <c r="F51" s="10" t="s">
        <v>607</v>
      </c>
    </row>
    <row r="52" spans="1:6">
      <c r="A52" s="1" t="str">
        <f>HYPERLINK("https://www-ncbi-nlm-nih-gov.proxy.library.upenn.edu/pmc/articles/PMC3056001/", "link")</f>
        <v>link</v>
      </c>
      <c r="B52" t="s">
        <v>605</v>
      </c>
      <c r="C52" s="5" t="s">
        <v>606</v>
      </c>
      <c r="D52" s="3" t="s">
        <v>199</v>
      </c>
      <c r="E52" s="5" t="s">
        <v>201</v>
      </c>
    </row>
    <row r="53" spans="1:6" ht="27.75">
      <c r="A53" s="1" t="str">
        <f>HYPERLINK("https://pubmed-ncbi-nlm-nih-gov.proxy.library.upenn.edu/24680495/", "link")</f>
        <v>link</v>
      </c>
      <c r="B53" t="s">
        <v>608</v>
      </c>
      <c r="C53" s="2" t="s">
        <v>609</v>
      </c>
      <c r="D53" s="3" t="s">
        <v>610</v>
      </c>
      <c r="E53" t="s">
        <v>611</v>
      </c>
    </row>
    <row r="54" spans="1:6">
      <c r="A54" s="1" t="str">
        <f>HYPERLINK("https://pubmed-ncbi-nlm-nih-gov.proxy.library.upenn.edu/29476266/", "link")</f>
        <v>link</v>
      </c>
      <c r="B54" t="s">
        <v>612</v>
      </c>
      <c r="C54" s="5" t="s">
        <v>613</v>
      </c>
      <c r="D54" s="3" t="s">
        <v>56</v>
      </c>
      <c r="E54" s="5" t="s">
        <v>58</v>
      </c>
    </row>
    <row r="55" spans="1:6" ht="27.75">
      <c r="A55" s="1" t="str">
        <f>HYPERLINK("https://pubmed-ncbi-nlm-nih-gov.proxy.library.upenn.edu/29476266/", "link")</f>
        <v>link</v>
      </c>
      <c r="B55" t="s">
        <v>612</v>
      </c>
      <c r="C55" s="5" t="s">
        <v>613</v>
      </c>
      <c r="D55" s="3" t="s">
        <v>53</v>
      </c>
      <c r="E55" s="9" t="s">
        <v>614</v>
      </c>
    </row>
    <row r="56" spans="1:6">
      <c r="A56" s="1" t="str">
        <f>HYPERLINK("https://pubmed-ncbi-nlm-nih-gov.proxy.library.upenn.edu/23288699/","link")</f>
        <v>link</v>
      </c>
      <c r="B56" t="s">
        <v>615</v>
      </c>
      <c r="C56" s="5" t="s">
        <v>616</v>
      </c>
      <c r="D56" s="3" t="s">
        <v>617</v>
      </c>
      <c r="E56" s="5" t="s">
        <v>618</v>
      </c>
    </row>
    <row r="57" spans="1:6" ht="27.75">
      <c r="A57" s="1" t="str">
        <f>HYPERLINK("https://pubmed-ncbi-nlm-nih-gov.proxy.library.upenn.edu/23288699/","link")</f>
        <v>link</v>
      </c>
      <c r="B57" t="s">
        <v>615</v>
      </c>
      <c r="C57" s="5" t="s">
        <v>616</v>
      </c>
      <c r="D57" s="3" t="s">
        <v>619</v>
      </c>
      <c r="E57" s="9" t="s">
        <v>620</v>
      </c>
    </row>
    <row r="58" spans="1:6">
      <c r="A58" s="1" t="str">
        <f>HYPERLINK("https://pubmed-ncbi-nlm-nih-gov.proxy.library.upenn.edu/25754600/", "link")</f>
        <v>link</v>
      </c>
      <c r="B58" t="s">
        <v>621</v>
      </c>
      <c r="C58" s="5" t="s">
        <v>622</v>
      </c>
      <c r="D58" s="3" t="s">
        <v>623</v>
      </c>
      <c r="E58" s="5" t="s">
        <v>624</v>
      </c>
    </row>
    <row r="59" spans="1:6">
      <c r="A59" s="1" t="str">
        <f>HYPERLINK("https://pubmed-ncbi-nlm-nih-gov.proxy.library.upenn.edu/25754600/", "link")</f>
        <v>link</v>
      </c>
      <c r="B59" t="s">
        <v>621</v>
      </c>
      <c r="C59" s="5" t="s">
        <v>622</v>
      </c>
      <c r="D59" s="3" t="s">
        <v>110</v>
      </c>
      <c r="E59" s="5" t="s">
        <v>112</v>
      </c>
    </row>
    <row r="60" spans="1:6" ht="189">
      <c r="A60" s="1" t="str">
        <f>HYPERLINK("https://pubmed-ncbi-nlm-nih-gov.proxy.library.upenn.edu/11867972/","link")</f>
        <v>link</v>
      </c>
      <c r="B60" t="s">
        <v>625</v>
      </c>
      <c r="C60" s="5" t="s">
        <v>626</v>
      </c>
      <c r="E60" s="2" t="s">
        <v>627</v>
      </c>
    </row>
    <row r="61" spans="1:6">
      <c r="A61" s="1" t="str">
        <f>HYPERLINK("https://pubmed-ncbi-nlm-nih-gov.proxy.library.upenn.edu/19218020/","link")</f>
        <v>link</v>
      </c>
      <c r="B61" t="s">
        <v>628</v>
      </c>
      <c r="C61" s="5" t="s">
        <v>629</v>
      </c>
      <c r="E61" t="s">
        <v>630</v>
      </c>
    </row>
    <row r="62" spans="1:6">
      <c r="A62" s="1" t="str">
        <f>HYPERLINK("https://pubmed-ncbi-nlm-nih-gov.proxy.library.upenn.edu/15107372/","link")</f>
        <v>link</v>
      </c>
      <c r="B62" t="s">
        <v>631</v>
      </c>
      <c r="C62" s="5" t="s">
        <v>632</v>
      </c>
      <c r="E62" s="11" t="s">
        <v>633</v>
      </c>
    </row>
    <row r="63" spans="1:6" ht="54.75">
      <c r="A63" s="1" t="str">
        <f>HYPERLINK("https://pubmed-ncbi-nlm-nih-gov.proxy.library.upenn.edu/28366491/","link")</f>
        <v>link</v>
      </c>
      <c r="B63" t="s">
        <v>634</v>
      </c>
      <c r="C63" s="5" t="s">
        <v>635</v>
      </c>
      <c r="D63" s="3" t="s">
        <v>636</v>
      </c>
      <c r="E63" s="2" t="s">
        <v>637</v>
      </c>
    </row>
    <row r="64" spans="1:6">
      <c r="A64" s="1"/>
      <c r="C64" s="5"/>
      <c r="D64" s="3" t="s">
        <v>638</v>
      </c>
      <c r="E64" s="2" t="s">
        <v>639</v>
      </c>
    </row>
    <row r="65" spans="1:5">
      <c r="A65" s="1"/>
      <c r="C65" s="5"/>
      <c r="E65" s="2" t="s">
        <v>640</v>
      </c>
    </row>
    <row r="66" spans="1:5">
      <c r="A66" s="1"/>
      <c r="C66" s="5"/>
      <c r="D66" s="3" t="s">
        <v>217</v>
      </c>
      <c r="E66" s="2" t="s">
        <v>641</v>
      </c>
    </row>
    <row r="67" spans="1:5">
      <c r="A67" s="1"/>
      <c r="C67" s="5"/>
      <c r="D67" s="3" t="s">
        <v>9</v>
      </c>
      <c r="E67" s="2" t="s">
        <v>11</v>
      </c>
    </row>
    <row r="68" spans="1:5">
      <c r="A68" s="1"/>
      <c r="C68" s="5"/>
      <c r="E68" s="2"/>
    </row>
    <row r="69" spans="1:5" ht="81">
      <c r="E69" s="2" t="s">
        <v>642</v>
      </c>
    </row>
  </sheetData>
  <hyperlinks>
    <hyperlink ref="A26" r:id="rId1" display="https://pubmed-ncbi-nlm-nih-gov.proxy.library.upenn.edu/19758692/" xr:uid="{BAC64F23-32F6-4213-A6F6-959045197B69}"/>
    <hyperlink ref="A27" r:id="rId2" display="https://pubmed-ncbi-nlm-nih-gov.proxy.library.upenn.edu/19758692/" xr:uid="{CBC8843B-B068-4047-906C-F03B30073C27}"/>
    <hyperlink ref="A28" r:id="rId3" display="https://pubmed-ncbi-nlm-nih-gov.proxy.library.upenn.edu/19758692/" xr:uid="{471CF266-76AA-4801-B261-BC6EB65100F2}"/>
    <hyperlink ref="A29" r:id="rId4" display="https://pubmed-ncbi-nlm-nih-gov.proxy.library.upenn.edu/19758692/" xr:uid="{19AC779C-E5AD-4E50-A81F-36496F2D6266}"/>
    <hyperlink ref="A30" r:id="rId5" display="https://pubmed-ncbi-nlm-nih-gov.proxy.library.upenn.edu/19758692/" xr:uid="{A8D25B72-DCA7-4D07-A0F4-1D2FBB1DA4E3}"/>
  </hyperlinks>
  <pageMargins left="0.7" right="0.7" top="0.75" bottom="0.75" header="0.3" footer="0.3"/>
  <pageSetup orientation="portrait" r:id="rId6"/>
  <tableParts count="1">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F1677-B0AB-7747-BFF5-3DDACFCEC49E}">
  <dimension ref="A1:A42"/>
  <sheetViews>
    <sheetView zoomScale="150" workbookViewId="0">
      <selection activeCell="A20" sqref="A20"/>
    </sheetView>
  </sheetViews>
  <sheetFormatPr defaultColWidth="11.42578125" defaultRowHeight="15"/>
  <cols>
    <col min="1" max="1" width="53.7109375" customWidth="1"/>
  </cols>
  <sheetData>
    <row r="1" spans="1:1">
      <c r="A1" t="s">
        <v>643</v>
      </c>
    </row>
    <row r="2" spans="1:1">
      <c r="A2" t="s">
        <v>285</v>
      </c>
    </row>
    <row r="3" spans="1:1">
      <c r="A3" t="s">
        <v>162</v>
      </c>
    </row>
    <row r="4" spans="1:1">
      <c r="A4" t="s">
        <v>349</v>
      </c>
    </row>
    <row r="5" spans="1:1">
      <c r="A5" t="s">
        <v>644</v>
      </c>
    </row>
    <row r="6" spans="1:1">
      <c r="A6" t="s">
        <v>255</v>
      </c>
    </row>
    <row r="7" spans="1:1">
      <c r="A7" t="s">
        <v>645</v>
      </c>
    </row>
    <row r="8" spans="1:1">
      <c r="A8" t="s">
        <v>145</v>
      </c>
    </row>
    <row r="9" spans="1:1">
      <c r="A9" t="s">
        <v>102</v>
      </c>
    </row>
    <row r="10" spans="1:1">
      <c r="A10" t="s">
        <v>202</v>
      </c>
    </row>
    <row r="11" spans="1:1">
      <c r="A11" t="s">
        <v>16</v>
      </c>
    </row>
    <row r="12" spans="1:1">
      <c r="A12" t="s">
        <v>116</v>
      </c>
    </row>
    <row r="13" spans="1:1">
      <c r="A13" t="s">
        <v>99</v>
      </c>
    </row>
    <row r="14" spans="1:1">
      <c r="A14" t="s">
        <v>59</v>
      </c>
    </row>
    <row r="15" spans="1:1">
      <c r="A15" t="s">
        <v>12</v>
      </c>
    </row>
    <row r="16" spans="1:1">
      <c r="A16" t="s">
        <v>123</v>
      </c>
    </row>
    <row r="17" spans="1:1">
      <c r="A17" t="s">
        <v>646</v>
      </c>
    </row>
    <row r="18" spans="1:1">
      <c r="A18" t="s">
        <v>76</v>
      </c>
    </row>
    <row r="19" spans="1:1">
      <c r="A19" t="s">
        <v>39</v>
      </c>
    </row>
    <row r="20" spans="1:1">
      <c r="A20" t="s">
        <v>166</v>
      </c>
    </row>
    <row r="21" spans="1:1">
      <c r="A21" t="s">
        <v>30</v>
      </c>
    </row>
    <row r="22" spans="1:1">
      <c r="A22" t="s">
        <v>27</v>
      </c>
    </row>
    <row r="23" spans="1:1">
      <c r="A23" t="s">
        <v>23</v>
      </c>
    </row>
    <row r="24" spans="1:1">
      <c r="A24" t="s">
        <v>20</v>
      </c>
    </row>
    <row r="25" spans="1:1">
      <c r="A25" t="s">
        <v>5</v>
      </c>
    </row>
    <row r="26" spans="1:1">
      <c r="A26" t="s">
        <v>138</v>
      </c>
    </row>
    <row r="27" spans="1:1">
      <c r="A27" t="s">
        <v>647</v>
      </c>
    </row>
    <row r="28" spans="1:1">
      <c r="A28" t="s">
        <v>109</v>
      </c>
    </row>
    <row r="29" spans="1:1">
      <c r="A29" t="s">
        <v>89</v>
      </c>
    </row>
    <row r="30" spans="1:1">
      <c r="A30" t="s">
        <v>263</v>
      </c>
    </row>
    <row r="31" spans="1:1">
      <c r="A31" t="s">
        <v>232</v>
      </c>
    </row>
    <row r="32" spans="1:1">
      <c r="A32" t="s">
        <v>191</v>
      </c>
    </row>
    <row r="33" spans="1:1">
      <c r="A33" t="s">
        <v>142</v>
      </c>
    </row>
    <row r="34" spans="1:1">
      <c r="A34" t="s">
        <v>8</v>
      </c>
    </row>
    <row r="35" spans="1:1">
      <c r="A35" t="s">
        <v>130</v>
      </c>
    </row>
    <row r="36" spans="1:1">
      <c r="A36" t="s">
        <v>292</v>
      </c>
    </row>
    <row r="37" spans="1:1">
      <c r="A37" t="s">
        <v>212</v>
      </c>
    </row>
    <row r="38" spans="1:1">
      <c r="A38" t="s">
        <v>52</v>
      </c>
    </row>
    <row r="39" spans="1:1">
      <c r="A39" t="s">
        <v>195</v>
      </c>
    </row>
    <row r="40" spans="1:1">
      <c r="A40" t="s">
        <v>173</v>
      </c>
    </row>
    <row r="41" spans="1:1">
      <c r="A41" t="s">
        <v>149</v>
      </c>
    </row>
    <row r="42" spans="1:1">
      <c r="A42" t="s">
        <v>386</v>
      </c>
    </row>
  </sheetData>
  <pageMargins left="0.7" right="0.7" top="0.75" bottom="0.75" header="0.3" footer="0.3"/>
  <pageSetup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DANIELLE KELLIER</cp:lastModifiedBy>
  <cp:revision/>
  <dcterms:created xsi:type="dcterms:W3CDTF">2012-08-24T00:51:46Z</dcterms:created>
  <dcterms:modified xsi:type="dcterms:W3CDTF">2020-11-12T21:52:42Z</dcterms:modified>
  <cp:category/>
  <cp:contentStatus/>
</cp:coreProperties>
</file>