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Y2\Wake Lab\"/>
    </mc:Choice>
  </mc:AlternateContent>
  <xr:revisionPtr revIDLastSave="0" documentId="13_ncr:1_{CB5C8975-9977-4E14-9650-518AB1921BB0}" xr6:coauthVersionLast="47" xr6:coauthVersionMax="47" xr10:uidLastSave="{00000000-0000-0000-0000-000000000000}"/>
  <bookViews>
    <workbookView xWindow="11424" yWindow="0" windowWidth="11712" windowHeight="12336" xr2:uid="{5FA730E3-BD41-4E53-9DA6-D5C980443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6" i="1"/>
  <c r="G4" i="1"/>
  <c r="G3" i="1"/>
  <c r="G2" i="1"/>
  <c r="G5" i="1"/>
  <c r="C6" i="1"/>
  <c r="D6" i="1"/>
  <c r="E6" i="1"/>
  <c r="B6" i="1"/>
</calcChain>
</file>

<file path=xl/sharedStrings.xml><?xml version="1.0" encoding="utf-8"?>
<sst xmlns="http://schemas.openxmlformats.org/spreadsheetml/2006/main" count="11" uniqueCount="7">
  <si>
    <t>Base Size</t>
  </si>
  <si>
    <t>Lift</t>
  </si>
  <si>
    <t>Drag</t>
  </si>
  <si>
    <t>Presure Drag</t>
  </si>
  <si>
    <t>Shear Drag</t>
  </si>
  <si>
    <t>Average</t>
  </si>
  <si>
    <t xml:space="preserve">divisor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</si>
</sst>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B4090-2D9E-4BD9-9A5D-1094832A48BF}" name="Table1" displayName="Table1" ref="A1:E6" totalsRowShown="0">
  <autoFilter ref="A1:E6" xr:uid="{5F9B4090-2D9E-4BD9-9A5D-1094832A48BF}"/>
  <tableColumns count="5">
    <tableColumn id="1" xr3:uid="{285D667C-EBAF-4B09-A5B9-6BFA3EA1CA9D}" name="Base Size"/>
    <tableColumn id="2" xr3:uid="{417B613E-1AF0-4FF8-9F3B-2E34614C3A5F}" name="Lift"/>
    <tableColumn id="3" xr3:uid="{31C2E393-F686-475B-B6B0-B7D38A4CF4B4}" name="Drag">
      <calculatedColumnFormula>SUM(D2,E2)</calculatedColumnFormula>
    </tableColumn>
    <tableColumn id="4" xr3:uid="{D38C4C2C-22D1-4E98-808F-4FC249394C01}" name="Presure Drag"/>
    <tableColumn id="5" xr3:uid="{C65FE997-37B7-4DC9-BBA1-AFF4F2B54C14}" name="Shear Dr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4121-51B6-4760-8428-7DA60E9D9A88}">
  <dimension ref="A1:J8"/>
  <sheetViews>
    <sheetView tabSelected="1" topLeftCell="C1" workbookViewId="0">
      <selection activeCell="G6" sqref="G6:J6"/>
    </sheetView>
  </sheetViews>
  <sheetFormatPr defaultRowHeight="14.4" x14ac:dyDescent="0.3"/>
  <cols>
    <col min="1" max="1" width="10.33203125" customWidth="1"/>
    <col min="2" max="2" width="11" bestFit="1" customWidth="1"/>
    <col min="3" max="3" width="10.33203125" customWidth="1"/>
    <col min="4" max="4" width="11.44140625" bestFit="1" customWidth="1"/>
    <col min="5" max="5" width="10.33203125" customWidth="1"/>
    <col min="6" max="6" width="9" bestFit="1" customWidth="1"/>
    <col min="7" max="7" width="12.6640625" bestFit="1" customWidth="1"/>
    <col min="8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</v>
      </c>
      <c r="H1" s="1" t="s">
        <v>2</v>
      </c>
      <c r="I1" s="1" t="s">
        <v>3</v>
      </c>
      <c r="J1" s="2" t="s">
        <v>4</v>
      </c>
    </row>
    <row r="2" spans="1:10" x14ac:dyDescent="0.3">
      <c r="A2">
        <v>1E-3</v>
      </c>
      <c r="B2">
        <v>-9.9534189999999995E-2</v>
      </c>
      <c r="C2">
        <v>2.5790540000000002</v>
      </c>
      <c r="D2">
        <v>1.1450640000000001</v>
      </c>
      <c r="E2">
        <v>1.4339900000000001</v>
      </c>
      <c r="G2">
        <f>Table1[[#This Row],[Lift]]/$B$8</f>
        <v>-1.7520587087452473E-3</v>
      </c>
      <c r="H2">
        <f>Table1[[#This Row],[Drag]]/$B$8</f>
        <v>4.5398008674449111E-2</v>
      </c>
      <c r="I2">
        <f>Table1[[#This Row],[Presure Drag]]/$B$8</f>
        <v>2.015608258097713E-2</v>
      </c>
      <c r="J2">
        <f>Table1[[#This Row],[Shear Drag]]/$B$8</f>
        <v>2.5241926093471978E-2</v>
      </c>
    </row>
    <row r="3" spans="1:10" x14ac:dyDescent="0.3">
      <c r="A3">
        <v>8.0000000000000002E-3</v>
      </c>
      <c r="B3">
        <v>-9.9532469999999998E-2</v>
      </c>
      <c r="C3">
        <v>2.572206</v>
      </c>
      <c r="D3">
        <v>1.1488510000000001</v>
      </c>
      <c r="E3">
        <v>1.4233549999999999</v>
      </c>
      <c r="G3">
        <f>Table1[[#This Row],[Lift]]/$B$8</f>
        <v>-1.7520284323047695E-3</v>
      </c>
      <c r="H3">
        <f>Table1[[#This Row],[Drag]]/$B$8</f>
        <v>4.5277466195151411E-2</v>
      </c>
      <c r="I3">
        <f>Table1[[#This Row],[Presure Drag]]/$B$8</f>
        <v>2.0222743557773329E-2</v>
      </c>
      <c r="J3">
        <f>Table1[[#This Row],[Shear Drag]]/$B$8</f>
        <v>2.5054722637378086E-2</v>
      </c>
    </row>
    <row r="4" spans="1:10" x14ac:dyDescent="0.3">
      <c r="A4">
        <v>0.01</v>
      </c>
      <c r="B4">
        <v>-9.9690319999999999E-2</v>
      </c>
      <c r="C4">
        <v>2.5733299999999999</v>
      </c>
      <c r="D4">
        <v>1.1495169999999999</v>
      </c>
      <c r="E4">
        <v>1.423813</v>
      </c>
      <c r="G4">
        <f>Table1[[#This Row],[Lift]]/$B$8</f>
        <v>-1.7548069998218755E-3</v>
      </c>
      <c r="H4">
        <f>Table1[[#This Row],[Drag]]/$B$8</f>
        <v>4.5297251496952025E-2</v>
      </c>
      <c r="I4">
        <f>Table1[[#This Row],[Presure Drag]]/$B$8</f>
        <v>2.023446687716764E-2</v>
      </c>
      <c r="J4">
        <f>Table1[[#This Row],[Shear Drag]]/$B$8</f>
        <v>2.5062784619784388E-2</v>
      </c>
    </row>
    <row r="5" spans="1:10" x14ac:dyDescent="0.3">
      <c r="A5">
        <v>0.1</v>
      </c>
      <c r="B5">
        <v>-9.9669010000000002E-2</v>
      </c>
      <c r="C5">
        <v>2.8965429999999999</v>
      </c>
      <c r="D5">
        <v>1.150196</v>
      </c>
      <c r="E5">
        <v>1.7463470000000001</v>
      </c>
      <c r="G5">
        <f>Table1[[#This Row],[Lift]]/$B$8</f>
        <v>-1.7544318888064207E-3</v>
      </c>
      <c r="H5">
        <f>Table1[[#This Row],[Drag]]/$B$8</f>
        <v>5.0986634727273966E-2</v>
      </c>
      <c r="I5">
        <f>Table1[[#This Row],[Presure Drag]]/$B$8</f>
        <v>2.0246419030123704E-2</v>
      </c>
      <c r="J5">
        <f>Table1[[#This Row],[Shear Drag]]/$B$8</f>
        <v>3.0740215697150262E-2</v>
      </c>
    </row>
    <row r="6" spans="1:10" x14ac:dyDescent="0.3">
      <c r="A6" t="s">
        <v>5</v>
      </c>
      <c r="B6">
        <f>AVERAGE(B2:B4)</f>
        <v>-9.9585660000000006E-2</v>
      </c>
      <c r="C6">
        <f t="shared" ref="C6:E6" si="0">AVERAGE(C2:C4)</f>
        <v>2.5748633333333335</v>
      </c>
      <c r="D6">
        <f t="shared" si="0"/>
        <v>1.1478106666666668</v>
      </c>
      <c r="E6">
        <f t="shared" si="0"/>
        <v>1.4270526666666665</v>
      </c>
      <c r="G6">
        <f>Table1[[#This Row],[Lift]]/$B$8</f>
        <v>-1.7529647136239643E-3</v>
      </c>
      <c r="H6">
        <f>Table1[[#This Row],[Drag]]/$B$8</f>
        <v>4.5324242122184187E-2</v>
      </c>
      <c r="I6">
        <f>Table1[[#This Row],[Presure Drag]]/$B$8</f>
        <v>2.0204431005306035E-2</v>
      </c>
      <c r="J6">
        <f>Table1[[#This Row],[Shear Drag]]/$B$8</f>
        <v>2.5119811116878148E-2</v>
      </c>
    </row>
    <row r="8" spans="1:10" x14ac:dyDescent="0.3">
      <c r="A8" t="s">
        <v>6</v>
      </c>
      <c r="B8">
        <f>0.5*0.1524*1.19*25.03*25.03</f>
        <v>56.8098486102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Himmat</dc:creator>
  <cp:lastModifiedBy>Kaul, Himmat</cp:lastModifiedBy>
  <dcterms:created xsi:type="dcterms:W3CDTF">2025-02-03T16:32:30Z</dcterms:created>
  <dcterms:modified xsi:type="dcterms:W3CDTF">2025-02-04T19:35:44Z</dcterms:modified>
</cp:coreProperties>
</file>