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ina_\Documents\all projects\"/>
    </mc:Choice>
  </mc:AlternateContent>
  <bookViews>
    <workbookView xWindow="0" yWindow="0" windowWidth="11415" windowHeight="6255" firstSheet="1" activeTab="2"/>
  </bookViews>
  <sheets>
    <sheet name="data_Records" sheetId="1" r:id="rId1"/>
    <sheet name="pivot table" sheetId="2" r:id="rId2"/>
    <sheet name="Revence_status" sheetId="3" r:id="rId3"/>
    <sheet name="Geological_Status" sheetId="4" r:id="rId4"/>
    <sheet name="Profit_Market" sheetId="5" r:id="rId5"/>
  </sheets>
  <externalReferences>
    <externalReference r:id="rId6"/>
  </externalReferences>
  <definedNames>
    <definedName name="_xlcn.WorksheetConnection_DynamicMicrosoftExcelSales.xlsxTable31" hidden="1">[1]!Table3[#Data]</definedName>
    <definedName name="Slicer_Year">#N/A</definedName>
  </definedNames>
  <calcPr calcId="162913"/>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09d14ac3-f253-41e4-8c00-5031f65ebb53" name="Table3" connection="WorksheetConnection_Dynamic Microsoft Excel Sales.xlsx!Table3"/>
        </x15:modelTables>
      </x15:dataModel>
    </ext>
  </extLst>
</workbook>
</file>

<file path=xl/calcChain.xml><?xml version="1.0" encoding="utf-8"?>
<calcChain xmlns="http://schemas.openxmlformats.org/spreadsheetml/2006/main">
  <c r="AC10" i="2" l="1"/>
  <c r="Z10" i="2"/>
  <c r="AC9" i="2"/>
  <c r="Z9" i="2"/>
  <c r="AC8" i="2"/>
  <c r="Z8" i="2"/>
  <c r="AC7" i="2"/>
  <c r="Z7" i="2"/>
  <c r="AC6" i="2"/>
  <c r="Z6" i="2"/>
  <c r="AC5" i="2"/>
  <c r="Z5" i="2"/>
  <c r="AC4" i="2"/>
  <c r="Z4" i="2"/>
  <c r="L4" i="2"/>
  <c r="N101" i="1"/>
  <c r="K101" i="1"/>
  <c r="N100" i="1"/>
  <c r="K100" i="1"/>
  <c r="N99" i="1"/>
  <c r="K99" i="1"/>
  <c r="N98" i="1"/>
  <c r="K98" i="1"/>
  <c r="N97" i="1"/>
  <c r="K97" i="1"/>
  <c r="N96" i="1"/>
  <c r="K96" i="1"/>
  <c r="N95" i="1"/>
  <c r="K95" i="1"/>
  <c r="N94" i="1"/>
  <c r="K94" i="1"/>
  <c r="N93" i="1"/>
  <c r="K93" i="1"/>
  <c r="N92" i="1"/>
  <c r="K92" i="1"/>
  <c r="N91" i="1"/>
  <c r="K91" i="1"/>
  <c r="N90" i="1"/>
  <c r="K90" i="1"/>
  <c r="N89" i="1"/>
  <c r="K89" i="1"/>
  <c r="N88" i="1"/>
  <c r="K88" i="1"/>
  <c r="N87" i="1"/>
  <c r="K87" i="1"/>
  <c r="N86" i="1"/>
  <c r="K86" i="1"/>
  <c r="N85" i="1"/>
  <c r="K85" i="1"/>
  <c r="N84" i="1"/>
  <c r="K84" i="1"/>
  <c r="N83" i="1"/>
  <c r="K83" i="1"/>
  <c r="N82" i="1"/>
  <c r="K82" i="1"/>
  <c r="N81" i="1"/>
  <c r="K81" i="1"/>
  <c r="N80" i="1"/>
  <c r="K80" i="1"/>
  <c r="N79" i="1"/>
  <c r="K79" i="1"/>
  <c r="N78" i="1"/>
  <c r="K78" i="1"/>
  <c r="N77" i="1"/>
  <c r="K77" i="1"/>
  <c r="N76" i="1"/>
  <c r="K76" i="1"/>
  <c r="N75" i="1"/>
  <c r="K75" i="1"/>
  <c r="N74" i="1"/>
  <c r="K74" i="1"/>
  <c r="N73" i="1"/>
  <c r="K73" i="1"/>
  <c r="N72" i="1"/>
  <c r="K72" i="1"/>
  <c r="N71" i="1"/>
  <c r="K71" i="1"/>
  <c r="N70" i="1"/>
  <c r="K70" i="1"/>
  <c r="N69" i="1"/>
  <c r="K69" i="1"/>
  <c r="N68" i="1"/>
  <c r="K68" i="1"/>
  <c r="N67" i="1"/>
  <c r="K67" i="1"/>
  <c r="N66" i="1"/>
  <c r="K66" i="1"/>
  <c r="N65" i="1"/>
  <c r="K65" i="1"/>
  <c r="N64" i="1"/>
  <c r="K64" i="1"/>
  <c r="N63" i="1"/>
  <c r="K63" i="1"/>
  <c r="N62" i="1"/>
  <c r="K62" i="1"/>
  <c r="N61" i="1"/>
  <c r="K61" i="1"/>
  <c r="N60" i="1"/>
  <c r="K60" i="1"/>
  <c r="N59" i="1"/>
  <c r="K59" i="1"/>
  <c r="N58" i="1"/>
  <c r="K58" i="1"/>
  <c r="N57" i="1"/>
  <c r="K57" i="1"/>
  <c r="N56" i="1"/>
  <c r="K56" i="1"/>
  <c r="N55" i="1"/>
  <c r="K55" i="1"/>
  <c r="N54" i="1"/>
  <c r="K54" i="1"/>
  <c r="N53" i="1"/>
  <c r="K53" i="1"/>
  <c r="N52" i="1"/>
  <c r="K52" i="1"/>
  <c r="N51" i="1"/>
  <c r="K51" i="1"/>
  <c r="N50" i="1"/>
  <c r="K50" i="1"/>
  <c r="N49" i="1"/>
  <c r="K49" i="1"/>
  <c r="N48" i="1"/>
  <c r="K48" i="1"/>
  <c r="N47" i="1"/>
  <c r="K47" i="1"/>
  <c r="N46" i="1"/>
  <c r="K46" i="1"/>
  <c r="N45" i="1"/>
  <c r="K45" i="1"/>
  <c r="N44" i="1"/>
  <c r="K44" i="1"/>
  <c r="N43" i="1"/>
  <c r="K43" i="1"/>
  <c r="N42" i="1"/>
  <c r="K42" i="1"/>
  <c r="N41" i="1"/>
  <c r="K41" i="1"/>
  <c r="N40" i="1"/>
  <c r="K40" i="1"/>
  <c r="N39" i="1"/>
  <c r="K39" i="1"/>
  <c r="N38" i="1"/>
  <c r="K38" i="1"/>
  <c r="N37" i="1"/>
  <c r="K37" i="1"/>
  <c r="N36" i="1"/>
  <c r="K36" i="1"/>
  <c r="N35" i="1"/>
  <c r="K35" i="1"/>
  <c r="N34" i="1"/>
  <c r="K34" i="1"/>
  <c r="N33" i="1"/>
  <c r="K33" i="1"/>
  <c r="N32" i="1"/>
  <c r="K32" i="1"/>
  <c r="N31" i="1"/>
  <c r="K31" i="1"/>
  <c r="N30" i="1"/>
  <c r="K30" i="1"/>
  <c r="N29" i="1"/>
  <c r="K29" i="1"/>
  <c r="N28" i="1"/>
  <c r="K28" i="1"/>
  <c r="N27" i="1"/>
  <c r="K27" i="1"/>
  <c r="N26" i="1"/>
  <c r="K26" i="1"/>
  <c r="N25" i="1"/>
  <c r="K25" i="1"/>
  <c r="N24" i="1"/>
  <c r="K24" i="1"/>
  <c r="N23" i="1"/>
  <c r="K23" i="1"/>
  <c r="N22" i="1"/>
  <c r="K22" i="1"/>
  <c r="N21" i="1"/>
  <c r="K21" i="1"/>
  <c r="N20" i="1"/>
  <c r="K20" i="1"/>
  <c r="N19" i="1"/>
  <c r="K19" i="1"/>
  <c r="N18" i="1"/>
  <c r="K18" i="1"/>
  <c r="N17" i="1"/>
  <c r="K17" i="1"/>
  <c r="N16" i="1"/>
  <c r="K16" i="1"/>
  <c r="N15" i="1"/>
  <c r="K15" i="1"/>
  <c r="N14" i="1"/>
  <c r="K14" i="1"/>
  <c r="N13" i="1"/>
  <c r="K13" i="1"/>
  <c r="N12" i="1"/>
  <c r="K12" i="1"/>
  <c r="N11" i="1"/>
  <c r="K11" i="1"/>
  <c r="N10" i="1"/>
  <c r="K10" i="1"/>
  <c r="N9" i="1"/>
  <c r="K9" i="1"/>
  <c r="N8" i="1"/>
  <c r="K8" i="1"/>
  <c r="N7" i="1"/>
  <c r="K7" i="1"/>
  <c r="N6" i="1"/>
  <c r="K6" i="1"/>
  <c r="N5" i="1"/>
  <c r="K5" i="1"/>
  <c r="N4" i="1"/>
  <c r="K4" i="1"/>
  <c r="N3" i="1"/>
  <c r="K3" i="1"/>
  <c r="N2" i="1"/>
  <c r="K2" i="1"/>
  <c r="AB7" i="2" l="1"/>
  <c r="AB9" i="2"/>
  <c r="AB5" i="2"/>
  <c r="AB4" i="2"/>
  <c r="AB6" i="2"/>
  <c r="AB10" i="2"/>
  <c r="AB8" i="2"/>
  <c r="AA4" i="2"/>
  <c r="AA5" i="2"/>
  <c r="AA6" i="2"/>
  <c r="AA7" i="2"/>
  <c r="AA8" i="2"/>
  <c r="AA9" i="2"/>
  <c r="AA10" i="2"/>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ynamic Microsoft Excel Sales.xlsx!Table3" type="102" refreshedVersion="6" minRefreshableVersion="5">
    <extLst>
      <ext xmlns:x15="http://schemas.microsoft.com/office/spreadsheetml/2010/11/main" uri="{DE250136-89BD-433C-8126-D09CA5730AF9}">
        <x15:connection id="Table3-09d14ac3-f253-41e4-8c00-5031f65ebb53">
          <x15:rangePr sourceName="_xlcn.WorksheetConnection_DynamicMicrosoftExcelSales.xlsxTable31"/>
        </x15:connection>
      </ext>
    </extLst>
  </connection>
</connections>
</file>

<file path=xl/sharedStrings.xml><?xml version="1.0" encoding="utf-8"?>
<sst xmlns="http://schemas.openxmlformats.org/spreadsheetml/2006/main" count="888" uniqueCount="169">
  <si>
    <t>Order Number</t>
  </si>
  <si>
    <t>Year</t>
  </si>
  <si>
    <t>Month</t>
  </si>
  <si>
    <t>Payment Method</t>
  </si>
  <si>
    <t>Sale Status</t>
  </si>
  <si>
    <t>Delivery Type</t>
  </si>
  <si>
    <t>SO21-01</t>
  </si>
  <si>
    <t>june</t>
  </si>
  <si>
    <t>Day</t>
  </si>
  <si>
    <t>july</t>
  </si>
  <si>
    <t>SO21-02</t>
  </si>
  <si>
    <t>SO21-03</t>
  </si>
  <si>
    <t>SO21-04</t>
  </si>
  <si>
    <t>SO21-05</t>
  </si>
  <si>
    <t>SO21-06</t>
  </si>
  <si>
    <t>SO21-07</t>
  </si>
  <si>
    <t>SO21-08</t>
  </si>
  <si>
    <t>SO21-09</t>
  </si>
  <si>
    <t>SO21-10</t>
  </si>
  <si>
    <t>SO21-11</t>
  </si>
  <si>
    <t>SO21-12</t>
  </si>
  <si>
    <t>SO21-13</t>
  </si>
  <si>
    <t>SO21-14</t>
  </si>
  <si>
    <t>SO21-15</t>
  </si>
  <si>
    <t>SO21-16</t>
  </si>
  <si>
    <t>SO21-17</t>
  </si>
  <si>
    <t>SO21-18</t>
  </si>
  <si>
    <t>SO21-19</t>
  </si>
  <si>
    <t>SO21-20</t>
  </si>
  <si>
    <t>SO21-21</t>
  </si>
  <si>
    <t xml:space="preserve">cash on delivery </t>
  </si>
  <si>
    <t>Platform</t>
  </si>
  <si>
    <t>whatsapp</t>
  </si>
  <si>
    <t>paid</t>
  </si>
  <si>
    <t>shipment</t>
  </si>
  <si>
    <t>Order</t>
  </si>
  <si>
    <t xml:space="preserve">Total Amount </t>
  </si>
  <si>
    <t>SO21-22</t>
  </si>
  <si>
    <t>SO21-23</t>
  </si>
  <si>
    <t>SO21-24</t>
  </si>
  <si>
    <t>SO21-25</t>
  </si>
  <si>
    <t>SO21-26</t>
  </si>
  <si>
    <t>SO21-27</t>
  </si>
  <si>
    <t>SO21-28</t>
  </si>
  <si>
    <t>SO21-29</t>
  </si>
  <si>
    <t>SO21-30</t>
  </si>
  <si>
    <t>SO21-31</t>
  </si>
  <si>
    <t>SO21-32</t>
  </si>
  <si>
    <t>SO21-33</t>
  </si>
  <si>
    <t>SO21-34</t>
  </si>
  <si>
    <t>SO21-35</t>
  </si>
  <si>
    <t>SO21-36</t>
  </si>
  <si>
    <t>SO21-37</t>
  </si>
  <si>
    <t>SO21-38</t>
  </si>
  <si>
    <t>SO21-39</t>
  </si>
  <si>
    <t>SO21-40</t>
  </si>
  <si>
    <t>SO21-41</t>
  </si>
  <si>
    <t>SO21-42</t>
  </si>
  <si>
    <t>SO21-43</t>
  </si>
  <si>
    <t>SO21-44</t>
  </si>
  <si>
    <t>SO21-45</t>
  </si>
  <si>
    <t>SO21-46</t>
  </si>
  <si>
    <t>SO21-47</t>
  </si>
  <si>
    <t>SO21-48</t>
  </si>
  <si>
    <t>SO21-49</t>
  </si>
  <si>
    <t>SO21-50</t>
  </si>
  <si>
    <t>SO21-51</t>
  </si>
  <si>
    <t>SO21-52</t>
  </si>
  <si>
    <t>SO21-53</t>
  </si>
  <si>
    <t>SO21-54</t>
  </si>
  <si>
    <t>SO21-55</t>
  </si>
  <si>
    <t>SO21-56</t>
  </si>
  <si>
    <t>SO21-57</t>
  </si>
  <si>
    <t>SO21-58</t>
  </si>
  <si>
    <t>SO21-59</t>
  </si>
  <si>
    <t>SO21-60</t>
  </si>
  <si>
    <t>SO21-61</t>
  </si>
  <si>
    <t>SO21-62</t>
  </si>
  <si>
    <t>SO21-63</t>
  </si>
  <si>
    <t>SO21-64</t>
  </si>
  <si>
    <t>SO21-65</t>
  </si>
  <si>
    <t>SO21-66</t>
  </si>
  <si>
    <t>SO21-67</t>
  </si>
  <si>
    <t>SO21-68</t>
  </si>
  <si>
    <t>SO21-69</t>
  </si>
  <si>
    <t>SO21-70</t>
  </si>
  <si>
    <t>SO21-71</t>
  </si>
  <si>
    <t>SO21-72</t>
  </si>
  <si>
    <t>SO21-73</t>
  </si>
  <si>
    <t>SO21-74</t>
  </si>
  <si>
    <t>SO21-75</t>
  </si>
  <si>
    <t>SO21-76</t>
  </si>
  <si>
    <t>SO21-77</t>
  </si>
  <si>
    <t>SO21-78</t>
  </si>
  <si>
    <t>SO21-79</t>
  </si>
  <si>
    <t>SO21-80</t>
  </si>
  <si>
    <t>SO21-81</t>
  </si>
  <si>
    <t>SO21-82</t>
  </si>
  <si>
    <t>SO21-83</t>
  </si>
  <si>
    <t>SO21-84</t>
  </si>
  <si>
    <t>SO21-85</t>
  </si>
  <si>
    <t>SO21-86</t>
  </si>
  <si>
    <t>SO21-87</t>
  </si>
  <si>
    <t>SO21-88</t>
  </si>
  <si>
    <t>SO21-89</t>
  </si>
  <si>
    <t>SO21-90</t>
  </si>
  <si>
    <t>SO21-91</t>
  </si>
  <si>
    <t>SO21-92</t>
  </si>
  <si>
    <t>SO21-93</t>
  </si>
  <si>
    <t>SO21-94</t>
  </si>
  <si>
    <t>SO21-95</t>
  </si>
  <si>
    <t>SO21-96</t>
  </si>
  <si>
    <t>SO21-97</t>
  </si>
  <si>
    <t>SO21-98</t>
  </si>
  <si>
    <t>Aug</t>
  </si>
  <si>
    <t>Sep</t>
  </si>
  <si>
    <t>Oct</t>
  </si>
  <si>
    <t>Nov</t>
  </si>
  <si>
    <t>Dec</t>
  </si>
  <si>
    <t>Market _rate  per bottle</t>
  </si>
  <si>
    <t>Company_rate</t>
  </si>
  <si>
    <t xml:space="preserve">Profit per_bottle </t>
  </si>
  <si>
    <t>March</t>
  </si>
  <si>
    <t xml:space="preserve">Local Market </t>
  </si>
  <si>
    <t>Paid</t>
  </si>
  <si>
    <t>Jan</t>
  </si>
  <si>
    <t>Feb</t>
  </si>
  <si>
    <t>march</t>
  </si>
  <si>
    <t>May</t>
  </si>
  <si>
    <t>sep</t>
  </si>
  <si>
    <t>oct</t>
  </si>
  <si>
    <t>pending</t>
  </si>
  <si>
    <t>Marketing Strategies</t>
  </si>
  <si>
    <t>B2C</t>
  </si>
  <si>
    <t>B2B</t>
  </si>
  <si>
    <t>operating profit</t>
  </si>
  <si>
    <t>City</t>
  </si>
  <si>
    <t>Peshawer</t>
  </si>
  <si>
    <t>Malakand</t>
  </si>
  <si>
    <t>Lower Dair</t>
  </si>
  <si>
    <t>Kohat</t>
  </si>
  <si>
    <t>Chatral</t>
  </si>
  <si>
    <t>Muzafrgarh</t>
  </si>
  <si>
    <t>Kalam</t>
  </si>
  <si>
    <t>Row Labels</t>
  </si>
  <si>
    <t>Grand Total</t>
  </si>
  <si>
    <t>Sum of Order</t>
  </si>
  <si>
    <t xml:space="preserve">Sum of Total Amount </t>
  </si>
  <si>
    <t>Sum of operating profit</t>
  </si>
  <si>
    <t>Sum of Total Amount 2</t>
  </si>
  <si>
    <t>x</t>
  </si>
  <si>
    <t>y</t>
  </si>
  <si>
    <t>YEAR</t>
  </si>
  <si>
    <t>ORDERS</t>
  </si>
  <si>
    <t>target</t>
  </si>
  <si>
    <t>Sum of target</t>
  </si>
  <si>
    <t>SO21-99</t>
  </si>
  <si>
    <t>SO21-100</t>
  </si>
  <si>
    <t>-----</t>
  </si>
  <si>
    <t>Sum of ORDERS</t>
  </si>
  <si>
    <t>formula</t>
  </si>
  <si>
    <t>max</t>
  </si>
  <si>
    <t>without max</t>
  </si>
  <si>
    <t>Chitral</t>
  </si>
  <si>
    <t>Credit Card</t>
  </si>
  <si>
    <t>Count of Marketing Strategies</t>
  </si>
  <si>
    <t>Average of Company_rate</t>
  </si>
  <si>
    <t>Average of Market _rate  per bottle</t>
  </si>
  <si>
    <t xml:space="preserve">Average of Profit per_bottle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</si>
</sst>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RS&quot;* #,##0.00_);_(&quot;RS&quot;* \(#,##0.00\);_(&quot;RS&quot;* &quot;-&quot;??_);_(@_)"/>
    <numFmt numFmtId="164" formatCode="_(&quot;RS&quot;* #,##0.0_);_(&quot;RS&quot;* \(#,##0.0\);_(&quot;RS&quot;* &quot;-&quot;??_);_(@_)"/>
    <numFmt numFmtId="165" formatCode="_(&quot;RS&quot;* #,##0_);_(&quot;RS&quot;* \(#,##0\);_(&quot;RS&quot;* &quot;-&quot;??_);_(@_)"/>
  </numFmts>
  <fonts count="4" x14ac:knownFonts="1">
    <font>
      <sz val="11"/>
      <color theme="1"/>
      <name val="Calibri"/>
      <family val="2"/>
      <scheme val="minor"/>
    </font>
    <font>
      <sz val="11"/>
      <color theme="1"/>
      <name val="Calibri"/>
      <family val="2"/>
      <scheme val="minor"/>
    </font>
    <font>
      <sz val="11"/>
      <color theme="0"/>
      <name val="Arial"/>
    </font>
    <font>
      <sz val="11"/>
      <color theme="0"/>
      <name val="Calibri"/>
      <family val="2"/>
      <scheme val="minor"/>
    </font>
  </fonts>
  <fills count="10">
    <fill>
      <patternFill patternType="none"/>
    </fill>
    <fill>
      <patternFill patternType="gray125"/>
    </fill>
    <fill>
      <patternFill patternType="solid">
        <fgColor theme="8" tint="-0.499984740745262"/>
        <bgColor theme="4"/>
      </patternFill>
    </fill>
    <fill>
      <patternFill patternType="solid">
        <fgColor theme="8" tint="0.39997558519241921"/>
        <bgColor indexed="64"/>
      </patternFill>
    </fill>
    <fill>
      <patternFill patternType="solid">
        <fgColor theme="1"/>
        <bgColor indexed="64"/>
      </patternFill>
    </fill>
    <fill>
      <patternFill patternType="solid">
        <fgColor theme="0"/>
        <bgColor indexed="64"/>
      </patternFill>
    </fill>
    <fill>
      <patternFill patternType="solid">
        <fgColor rgb="FFFFFF00"/>
        <bgColor indexed="64"/>
      </patternFill>
    </fill>
    <fill>
      <patternFill patternType="solid">
        <fgColor rgb="FF92D050"/>
        <bgColor indexed="64"/>
      </patternFill>
    </fill>
    <fill>
      <patternFill patternType="solid">
        <fgColor theme="5" tint="-0.249977111117893"/>
        <bgColor indexed="64"/>
      </patternFill>
    </fill>
    <fill>
      <patternFill patternType="solid">
        <fgColor theme="9"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44">
    <xf numFmtId="0" fontId="0" fillId="0" borderId="0" xfId="0"/>
    <xf numFmtId="0" fontId="2" fillId="2" borderId="0" xfId="0" applyFont="1" applyFill="1" applyBorder="1" applyAlignment="1">
      <alignment horizontal="center" vertical="center"/>
    </xf>
    <xf numFmtId="0" fontId="2" fillId="2" borderId="0" xfId="0" applyFont="1" applyFill="1" applyBorder="1" applyAlignment="1">
      <alignment horizontal="left" vertical="center"/>
    </xf>
    <xf numFmtId="0" fontId="0" fillId="0" borderId="0" xfId="0" applyAlignment="1">
      <alignment horizontal="left"/>
    </xf>
    <xf numFmtId="44" fontId="0" fillId="0" borderId="0" xfId="1" applyFont="1"/>
    <xf numFmtId="0" fontId="2" fillId="2" borderId="0" xfId="0" applyFont="1" applyFill="1" applyBorder="1" applyAlignment="1">
      <alignment horizontal="center" vertical="center" wrapText="1"/>
    </xf>
    <xf numFmtId="44" fontId="0" fillId="0" borderId="0" xfId="1" applyNumberFormat="1" applyFont="1"/>
    <xf numFmtId="44" fontId="0" fillId="0" borderId="0" xfId="0" applyNumberFormat="1"/>
    <xf numFmtId="0" fontId="0" fillId="3" borderId="0" xfId="0" applyFill="1"/>
    <xf numFmtId="0" fontId="0" fillId="3" borderId="0" xfId="0" applyFill="1" applyAlignment="1">
      <alignment horizontal="left"/>
    </xf>
    <xf numFmtId="44" fontId="0" fillId="3" borderId="0" xfId="1" applyFont="1" applyFill="1"/>
    <xf numFmtId="44" fontId="0" fillId="3" borderId="0" xfId="1" applyNumberFormat="1" applyFont="1" applyFill="1"/>
    <xf numFmtId="44" fontId="0" fillId="3" borderId="0" xfId="0" applyNumberFormat="1" applyFill="1"/>
    <xf numFmtId="0" fontId="0" fillId="0" borderId="0" xfId="0" applyFill="1"/>
    <xf numFmtId="44" fontId="0" fillId="0" borderId="0" xfId="1" applyFont="1" applyFill="1"/>
    <xf numFmtId="44" fontId="0" fillId="0" borderId="0" xfId="1" applyNumberFormat="1" applyFont="1" applyFill="1"/>
    <xf numFmtId="44" fontId="0" fillId="0" borderId="0" xfId="0" applyNumberFormat="1" applyFill="1"/>
    <xf numFmtId="0" fontId="0" fillId="0" borderId="0" xfId="0" applyAlignment="1">
      <alignment horizontal="center"/>
    </xf>
    <xf numFmtId="0" fontId="0" fillId="3" borderId="0" xfId="0" applyFill="1" applyAlignment="1">
      <alignment horizontal="center"/>
    </xf>
    <xf numFmtId="0" fontId="0" fillId="0" borderId="0" xfId="0" pivotButton="1"/>
    <xf numFmtId="0" fontId="0" fillId="0" borderId="0" xfId="0" applyNumberFormat="1"/>
    <xf numFmtId="0" fontId="0" fillId="4" borderId="0" xfId="0" applyFill="1"/>
    <xf numFmtId="10" fontId="0" fillId="0" borderId="0" xfId="0" applyNumberFormat="1"/>
    <xf numFmtId="0" fontId="3" fillId="4" borderId="0" xfId="0" applyFont="1" applyFill="1"/>
    <xf numFmtId="9" fontId="0" fillId="0" borderId="0" xfId="2" applyFont="1"/>
    <xf numFmtId="1" fontId="0" fillId="0" borderId="0" xfId="1" applyNumberFormat="1" applyFont="1"/>
    <xf numFmtId="0" fontId="0" fillId="0" borderId="0" xfId="0" applyFont="1" applyAlignment="1"/>
    <xf numFmtId="0" fontId="0" fillId="0" borderId="0" xfId="0" quotePrefix="1" applyAlignment="1">
      <alignment horizontal="center"/>
    </xf>
    <xf numFmtId="0" fontId="3" fillId="5" borderId="0" xfId="0" applyFont="1" applyFill="1" applyBorder="1"/>
    <xf numFmtId="0" fontId="3" fillId="4" borderId="1" xfId="0" applyFont="1" applyFill="1" applyBorder="1"/>
    <xf numFmtId="0" fontId="3" fillId="4" borderId="0" xfId="0" applyFont="1" applyFill="1" applyBorder="1"/>
    <xf numFmtId="1" fontId="0" fillId="4" borderId="0" xfId="1" applyNumberFormat="1" applyFont="1" applyFill="1"/>
    <xf numFmtId="0" fontId="0" fillId="6" borderId="0" xfId="0" applyFill="1"/>
    <xf numFmtId="0" fontId="0" fillId="7" borderId="0" xfId="0" applyFill="1"/>
    <xf numFmtId="0" fontId="0" fillId="8" borderId="0" xfId="0" applyFill="1"/>
    <xf numFmtId="9" fontId="0" fillId="0" borderId="0" xfId="0" applyNumberFormat="1"/>
    <xf numFmtId="164" fontId="0" fillId="0" borderId="0" xfId="0" applyNumberFormat="1"/>
    <xf numFmtId="165" fontId="0" fillId="0" borderId="0" xfId="0" applyNumberFormat="1"/>
    <xf numFmtId="0" fontId="0" fillId="9" borderId="1" xfId="0" applyFill="1" applyBorder="1"/>
    <xf numFmtId="0" fontId="0" fillId="9" borderId="1" xfId="0" applyFill="1" applyBorder="1" applyAlignment="1">
      <alignment horizontal="left"/>
    </xf>
    <xf numFmtId="44" fontId="0" fillId="9" borderId="1" xfId="1" applyFont="1" applyFill="1" applyBorder="1"/>
    <xf numFmtId="44" fontId="0" fillId="9" borderId="1" xfId="1" applyNumberFormat="1" applyFont="1" applyFill="1" applyBorder="1"/>
    <xf numFmtId="44" fontId="0" fillId="9" borderId="1" xfId="0" applyNumberFormat="1" applyFill="1" applyBorder="1"/>
    <xf numFmtId="0" fontId="0" fillId="9" borderId="1" xfId="0" applyFill="1" applyBorder="1" applyAlignment="1">
      <alignment horizontal="center"/>
    </xf>
  </cellXfs>
  <cellStyles count="3">
    <cellStyle name="Currency" xfId="1" builtinId="4"/>
    <cellStyle name="Normal" xfId="0" builtinId="0"/>
    <cellStyle name="Percent" xfId="2" builtinId="5"/>
  </cellStyles>
  <dxfs count="44">
    <dxf>
      <numFmt numFmtId="1" formatCode="0"/>
    </dxf>
    <dxf>
      <numFmt numFmtId="34" formatCode="_(&quot;RS&quot;* #,##0.00_);_(&quot;RS&quot;* \(#,##0.00\);_(&quot;RS&quot;* &quot;-&quot;??_);_(@_)"/>
    </dxf>
    <dxf>
      <numFmt numFmtId="34" formatCode="_(&quot;RS&quot;* #,##0.00_);_(&quot;RS&quot;* \(#,##0.00\);_(&quot;RS&quot;* &quot;-&quot;??_);_(@_)"/>
    </dxf>
    <dxf>
      <numFmt numFmtId="164" formatCode="_(&quot;RS&quot;* #,##0.0_);_(&quot;RS&quot;* \(#,##0.0\);_(&quot;RS&quot;* &quot;-&quot;??_);_(@_)"/>
    </dxf>
    <dxf>
      <numFmt numFmtId="165" formatCode="_(&quot;RS&quot;* #,##0_);_(&quot;RS&quot;* \(#,##0\);_(&quot;RS&quot;* &quot;-&quot;??_);_(@_)"/>
    </dxf>
    <dxf>
      <numFmt numFmtId="164" formatCode="_(&quot;RS&quot;* #,##0.0_);_(&quot;RS&quot;* \(#,##0.0\);_(&quot;RS&quot;* &quot;-&quot;??_);_(@_)"/>
    </dxf>
    <dxf>
      <numFmt numFmtId="165" formatCode="_(&quot;RS&quot;* #,##0_);_(&quot;RS&quot;* \(#,##0\);_(&quot;RS&quot;* &quot;-&quot;??_);_(@_)"/>
    </dxf>
    <dxf>
      <numFmt numFmtId="34" formatCode="_(&quot;RS&quot;* #,##0.00_);_(&quot;RS&quot;* \(#,##0.00\);_(&quot;RS&quot;* &quot;-&quot;??_);_(@_)"/>
    </dxf>
    <dxf>
      <numFmt numFmtId="164" formatCode="_(&quot;RS&quot;* #,##0.0_);_(&quot;RS&quot;* \(#,##0.0\);_(&quot;RS&quot;* &quot;-&quot;??_);_(@_)"/>
    </dxf>
    <dxf>
      <numFmt numFmtId="165" formatCode="_(&quot;RS&quot;* #,##0_);_(&quot;RS&quot;* \(#,##0\);_(&quot;RS&quot;* &quot;-&quot;??_);_(@_)"/>
    </dxf>
    <dxf>
      <numFmt numFmtId="34" formatCode="_(&quot;RS&quot;* #,##0.00_);_(&quot;RS&quot;* \(#,##0.00\);_(&quot;RS&quot;* &quot;-&quot;??_);_(@_)"/>
    </dxf>
    <dxf>
      <numFmt numFmtId="164" formatCode="_(&quot;RS&quot;* #,##0.0_);_(&quot;RS&quot;* \(#,##0.0\);_(&quot;RS&quot;* &quot;-&quot;??_);_(@_)"/>
    </dxf>
    <dxf>
      <numFmt numFmtId="165" formatCode="_(&quot;RS&quot;* #,##0_);_(&quot;RS&quot;* \(#,##0\);_(&quot;RS&quot;* &quot;-&quot;??_);_(@_)"/>
    </dxf>
    <dxf>
      <numFmt numFmtId="34" formatCode="_(&quot;RS&quot;* #,##0.00_);_(&quot;RS&quot;* \(#,##0.00\);_(&quot;RS&quot;* &quot;-&quot;??_);_(@_)"/>
    </dxf>
    <dxf>
      <numFmt numFmtId="164" formatCode="_(&quot;RS&quot;* #,##0.0_);_(&quot;RS&quot;* \(#,##0.0\);_(&quot;RS&quot;* &quot;-&quot;??_);_(@_)"/>
    </dxf>
    <dxf>
      <numFmt numFmtId="166" formatCode="0.0%"/>
    </dxf>
    <dxf>
      <numFmt numFmtId="13" formatCode="0%"/>
    </dxf>
    <dxf>
      <numFmt numFmtId="166" formatCode="0.0%"/>
    </dxf>
    <dxf>
      <numFmt numFmtId="13" formatCode="0%"/>
    </dxf>
    <dxf>
      <numFmt numFmtId="34" formatCode="_(&quot;RS&quot;* #,##0.00_);_(&quot;RS&quot;* \(#,##0.00\);_(&quot;RS&quot;* &quot;-&quot;??_);_(@_)"/>
    </dxf>
    <dxf>
      <numFmt numFmtId="164" formatCode="_(&quot;RS&quot;* #,##0.0_);_(&quot;RS&quot;* \(#,##0.0\);_(&quot;RS&quot;* &quot;-&quot;??_);_(@_)"/>
    </dxf>
    <dxf>
      <numFmt numFmtId="34" formatCode="_(&quot;RS&quot;* #,##0.00_);_(&quot;RS&quot;* \(#,##0.00\);_(&quot;RS&quot;* &quot;-&quot;??_);_(@_)"/>
    </dxf>
    <dxf>
      <numFmt numFmtId="165" formatCode="_(&quot;RS&quot;* #,##0_);_(&quot;RS&quot;* \(#,##0\);_(&quot;RS&quot;* &quot;-&quot;??_);_(@_)"/>
    </dxf>
    <dxf>
      <numFmt numFmtId="164" formatCode="_(&quot;RS&quot;* #,##0.0_);_(&quot;RS&quot;* \(#,##0.0\);_(&quot;RS&quot;* &quot;-&quot;??_);_(@_)"/>
    </dxf>
    <dxf>
      <numFmt numFmtId="34" formatCode="_(&quot;RS&quot;* #,##0.00_);_(&quot;RS&quot;* \(#,##0.00\);_(&quot;RS&quot;* &quot;-&quot;??_);_(@_)"/>
    </dxf>
    <dxf>
      <numFmt numFmtId="165" formatCode="_(&quot;RS&quot;* #,##0_);_(&quot;RS&quot;* \(#,##0\);_(&quot;RS&quot;* &quot;-&quot;??_);_(@_)"/>
    </dxf>
    <dxf>
      <numFmt numFmtId="164" formatCode="_(&quot;RS&quot;* #,##0.0_);_(&quot;RS&quot;* \(#,##0.0\);_(&quot;RS&quot;* &quot;-&quot;??_);_(@_)"/>
    </dxf>
    <dxf>
      <numFmt numFmtId="34" formatCode="_(&quot;RS&quot;* #,##0.00_);_(&quot;RS&quot;* \(#,##0.00\);_(&quot;RS&quot;* &quot;-&quot;??_);_(@_)"/>
    </dxf>
    <dxf>
      <numFmt numFmtId="165" formatCode="_(&quot;RS&quot;* #,##0_);_(&quot;RS&quot;* \(#,##0\);_(&quot;RS&quot;* &quot;-&quot;??_);_(@_)"/>
    </dxf>
    <dxf>
      <numFmt numFmtId="164" formatCode="_(&quot;RS&quot;* #,##0.0_);_(&quot;RS&quot;* \(#,##0.0\);_(&quot;RS&quot;* &quot;-&quot;??_);_(@_)"/>
    </dxf>
    <dxf>
      <numFmt numFmtId="165" formatCode="_(&quot;RS&quot;* #,##0_);_(&quot;RS&quot;* \(#,##0\);_(&quot;RS&quot;* &quot;-&quot;??_);_(@_)"/>
    </dxf>
    <dxf>
      <numFmt numFmtId="164" formatCode="_(&quot;RS&quot;* #,##0.0_);_(&quot;RS&quot;* \(#,##0.0\);_(&quot;RS&quot;* &quot;-&quot;??_);_(@_)"/>
    </dxf>
    <dxf>
      <numFmt numFmtId="34" formatCode="_(&quot;RS&quot;* #,##0.00_);_(&quot;RS&quot;* \(#,##0.00\);_(&quot;RS&quot;* &quot;-&quot;??_);_(@_)"/>
    </dxf>
    <dxf>
      <numFmt numFmtId="34" formatCode="_(&quot;RS&quot;* #,##0.00_);_(&quot;RS&quot;* \(#,##0.00\);_(&quot;RS&quot;* &quot;-&quot;??_);_(@_)"/>
    </dxf>
    <dxf>
      <numFmt numFmtId="1" formatCode="0"/>
    </dxf>
    <dxf>
      <numFmt numFmtId="13" formatCode="0%"/>
    </dxf>
    <dxf>
      <numFmt numFmtId="166" formatCode="0.0%"/>
    </dxf>
    <dxf>
      <numFmt numFmtId="13" formatCode="0%"/>
    </dxf>
    <dxf>
      <numFmt numFmtId="166" formatCode="0.0%"/>
    </dxf>
    <dxf>
      <numFmt numFmtId="34" formatCode="_(&quot;RS&quot;* #,##0.00_);_(&quot;RS&quot;* \(#,##0.00\);_(&quot;RS&quot;* &quot;-&quot;??_);_(@_)"/>
    </dxf>
    <dxf>
      <font>
        <color theme="0"/>
      </font>
      <fill>
        <patternFill>
          <bgColor theme="1" tint="0.14996795556505021"/>
        </patternFill>
      </fill>
      <border>
        <left style="thin">
          <color theme="1" tint="0.14996795556505021"/>
        </left>
        <right style="thin">
          <color theme="1" tint="0.14996795556505021"/>
        </right>
        <top style="thin">
          <color theme="1" tint="0.14996795556505021"/>
        </top>
        <bottom style="thin">
          <color theme="1" tint="0.14996795556505021"/>
        </bottom>
      </border>
    </dxf>
    <dxf>
      <fill>
        <patternFill>
          <bgColor theme="2" tint="-0.89996032593768116"/>
        </patternFill>
      </fill>
    </dxf>
    <dxf>
      <fill>
        <patternFill>
          <bgColor theme="1"/>
        </patternFill>
      </fill>
    </dxf>
    <dxf>
      <font>
        <color theme="0"/>
      </font>
      <fill>
        <patternFill>
          <bgColor theme="2" tint="-0.749961851863155"/>
        </patternFill>
      </fill>
      <border diagonalUp="0" diagonalDown="0">
        <left style="thin">
          <color theme="2" tint="-0.749961851863155"/>
        </left>
        <right style="thin">
          <color theme="2" tint="-0.749961851863155"/>
        </right>
        <top style="thin">
          <color theme="2" tint="-0.749961851863155"/>
        </top>
        <bottom style="thin">
          <color theme="2" tint="-0.749961851863155"/>
        </bottom>
        <vertical/>
        <horizontal/>
      </border>
    </dxf>
  </dxfs>
  <tableStyles count="4" defaultTableStyle="TableStyleMedium2" defaultPivotStyle="PivotStyleLight16">
    <tableStyle name="Slicer Style 1" pivot="0" table="0" count="1">
      <tableStyleElement type="wholeTable" dxfId="43"/>
    </tableStyle>
    <tableStyle name="Slicer Style 12" pivot="0" table="0" count="9">
      <tableStyleElement type="wholeTable" dxfId="42"/>
    </tableStyle>
    <tableStyle name="Slicer Style 2" pivot="0" table="0" count="1">
      <tableStyleElement type="wholeTable" dxfId="41"/>
    </tableStyle>
    <tableStyle name="Slicer Style 3" pivot="0" table="0" count="9">
      <tableStyleElement type="wholeTable" dxfId="40"/>
    </tableStyle>
  </tableStyles>
  <colors>
    <mruColors>
      <color rgb="FF333399"/>
      <color rgb="FF3333CC"/>
      <color rgb="FFFF66FF"/>
    </mruColors>
  </colors>
  <extLst>
    <ext xmlns:x14="http://schemas.microsoft.com/office/spreadsheetml/2009/9/main" uri="{46F421CA-312F-682f-3DD2-61675219B42D}">
      <x14:dxfs count="16">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14996795556505021"/>
            </left>
            <right style="thin">
              <color theme="1" tint="0.14996795556505021"/>
            </right>
            <top style="thin">
              <color theme="1" tint="0.14996795556505021"/>
            </top>
            <bottom style="thin">
              <color theme="1" tint="0.1499679555650502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theme="1" tint="0.34998626667073579"/>
            </patternFill>
          </fill>
          <border>
            <left style="thin">
              <color theme="1" tint="0.24994659260841701"/>
            </left>
            <right style="thin">
              <color theme="1" tint="0.24994659260841701"/>
            </right>
            <top style="thin">
              <color theme="1" tint="0.24994659260841701"/>
            </top>
            <bottom style="thin">
              <color theme="1"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2"/>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dxf>
          <font>
            <color theme="0"/>
          </font>
          <fill>
            <patternFill>
              <bgColor rgb="FF002060"/>
            </patternFill>
          </fill>
          <border>
            <left style="thick">
              <color theme="8" tint="-0.24994659260841701"/>
            </left>
            <right style="thick">
              <color theme="8" tint="-0.24994659260841701"/>
            </right>
            <top style="thick">
              <color theme="8" tint="-0.24994659260841701"/>
            </top>
            <bottom style="thick">
              <color theme="8" tint="-0.24994659260841701"/>
            </bottom>
          </border>
        </dxf>
      </x14:dxfs>
    </ext>
    <ext xmlns:x14="http://schemas.microsoft.com/office/spreadsheetml/2009/9/main" uri="{EB79DEF2-80B8-43e5-95BD-54CBDDF9020C}">
      <x14:slicerStyles defaultSlicerStyle="SlicerStyleLight1">
        <x14:slicerStyle name="Slicer Style 1"/>
        <x14:slicerStyle name="Slicer Style 1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 Style 2"/>
        <x14:slicerStyle name="Slicer Style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0152981728589265E-3"/>
          <c:y val="4.7875532662422461E-3"/>
          <c:w val="0.99450969877346496"/>
          <c:h val="0.98817442719881743"/>
        </c:manualLayout>
      </c:layout>
      <c:bubbleChart>
        <c:varyColors val="0"/>
        <c:ser>
          <c:idx val="0"/>
          <c:order val="0"/>
          <c:tx>
            <c:v>sources</c:v>
          </c:tx>
          <c:spPr>
            <a:solidFill>
              <a:schemeClr val="accent1"/>
            </a:solidFill>
            <a:ln w="25400">
              <a:noFill/>
            </a:ln>
            <a:effectLst>
              <a:outerShdw blurRad="50800" dist="38100" dir="8100000" algn="tr" rotWithShape="0">
                <a:srgbClr val="FF66FF">
                  <a:alpha val="40000"/>
                </a:srgbClr>
              </a:outerShdw>
            </a:effectLst>
            <a:scene3d>
              <a:camera prst="orthographicFront"/>
              <a:lightRig rig="contrasting" dir="t">
                <a:rot lat="0" lon="0" rev="1500000"/>
              </a:lightRig>
            </a:scene3d>
            <a:sp3d prstMaterial="metal">
              <a:bevelT w="88900" h="88900"/>
            </a:sp3d>
          </c:spPr>
          <c:invertIfNegative val="0"/>
          <c:xVal>
            <c:numRef>
              <c:f>'pivot table'!$X$4:$X$10</c:f>
              <c:numCache>
                <c:formatCode>General</c:formatCode>
                <c:ptCount val="7"/>
                <c:pt idx="0">
                  <c:v>1</c:v>
                </c:pt>
                <c:pt idx="1">
                  <c:v>8</c:v>
                </c:pt>
                <c:pt idx="2">
                  <c:v>3</c:v>
                </c:pt>
                <c:pt idx="3">
                  <c:v>2</c:v>
                </c:pt>
                <c:pt idx="4">
                  <c:v>6</c:v>
                </c:pt>
                <c:pt idx="5">
                  <c:v>9</c:v>
                </c:pt>
                <c:pt idx="6">
                  <c:v>9</c:v>
                </c:pt>
              </c:numCache>
            </c:numRef>
          </c:xVal>
          <c:yVal>
            <c:numRef>
              <c:f>'pivot table'!$Y$4:$Y$10</c:f>
              <c:numCache>
                <c:formatCode>General</c:formatCode>
                <c:ptCount val="7"/>
                <c:pt idx="0">
                  <c:v>3</c:v>
                </c:pt>
                <c:pt idx="1">
                  <c:v>6</c:v>
                </c:pt>
                <c:pt idx="2">
                  <c:v>1</c:v>
                </c:pt>
                <c:pt idx="3">
                  <c:v>8</c:v>
                </c:pt>
                <c:pt idx="4">
                  <c:v>9</c:v>
                </c:pt>
                <c:pt idx="5">
                  <c:v>1</c:v>
                </c:pt>
                <c:pt idx="6">
                  <c:v>5</c:v>
                </c:pt>
              </c:numCache>
            </c:numRef>
          </c:yVal>
          <c:bubbleSize>
            <c:numRef>
              <c:f>'pivot table'!$Z$4:$Z$10</c:f>
              <c:numCache>
                <c:formatCode>0</c:formatCode>
                <c:ptCount val="7"/>
                <c:pt idx="0">
                  <c:v>2400000</c:v>
                </c:pt>
                <c:pt idx="1">
                  <c:v>4800000</c:v>
                </c:pt>
                <c:pt idx="2">
                  <c:v>1200000</c:v>
                </c:pt>
                <c:pt idx="3">
                  <c:v>0</c:v>
                </c:pt>
                <c:pt idx="4">
                  <c:v>1200000</c:v>
                </c:pt>
                <c:pt idx="5">
                  <c:v>16800000</c:v>
                </c:pt>
                <c:pt idx="6">
                  <c:v>34320000</c:v>
                </c:pt>
              </c:numCache>
            </c:numRef>
          </c:bubbleSize>
          <c:bubble3D val="1"/>
          <c:extLst>
            <c:ext xmlns:c16="http://schemas.microsoft.com/office/drawing/2014/chart" uri="{C3380CC4-5D6E-409C-BE32-E72D297353CC}">
              <c16:uniqueId val="{00000000-5B86-4EBB-9DEC-4A4856B0F696}"/>
            </c:ext>
          </c:extLst>
        </c:ser>
        <c:ser>
          <c:idx val="1"/>
          <c:order val="1"/>
          <c:tx>
            <c:v>max</c:v>
          </c:tx>
          <c:spPr>
            <a:gradFill>
              <a:gsLst>
                <a:gs pos="73451">
                  <a:srgbClr val="7030A0"/>
                </a:gs>
                <a:gs pos="100000">
                  <a:srgbClr val="7030A0"/>
                </a:gs>
              </a:gsLst>
              <a:lin ang="5400000" scaled="1"/>
            </a:gradFill>
            <a:ln w="25400">
              <a:noFill/>
            </a:ln>
            <a:effectLst>
              <a:glow rad="127000">
                <a:srgbClr val="7030A0">
                  <a:alpha val="43000"/>
                </a:srgbClr>
              </a:glow>
            </a:effectLst>
            <a:scene3d>
              <a:camera prst="orthographicFront"/>
              <a:lightRig rig="balanced" dir="t">
                <a:rot lat="0" lon="0" rev="0"/>
              </a:lightRig>
            </a:scene3d>
            <a:sp3d>
              <a:bevelT w="0" h="0"/>
            </a:sp3d>
          </c:spPr>
          <c:invertIfNegative val="0"/>
          <c:dLbls>
            <c:dLbl>
              <c:idx val="0"/>
              <c:tx>
                <c:rich>
                  <a:bodyPr/>
                  <a:lstStyle/>
                  <a:p>
                    <a:fld id="{7036E9A7-F364-4EE8-825D-20EFAC22100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5B86-4EBB-9DEC-4A4856B0F696}"/>
                </c:ext>
              </c:extLst>
            </c:dLbl>
            <c:dLbl>
              <c:idx val="1"/>
              <c:tx>
                <c:rich>
                  <a:bodyPr/>
                  <a:lstStyle/>
                  <a:p>
                    <a:fld id="{6DC7E91A-BC3B-4E46-9FF8-53B9567A24C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B86-4EBB-9DEC-4A4856B0F696}"/>
                </c:ext>
              </c:extLst>
            </c:dLbl>
            <c:dLbl>
              <c:idx val="2"/>
              <c:tx>
                <c:rich>
                  <a:bodyPr/>
                  <a:lstStyle/>
                  <a:p>
                    <a:fld id="{3202A43A-0BD0-4B68-899B-5DC6CAA8BA7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B86-4EBB-9DEC-4A4856B0F696}"/>
                </c:ext>
              </c:extLst>
            </c:dLbl>
            <c:dLbl>
              <c:idx val="3"/>
              <c:tx>
                <c:rich>
                  <a:bodyPr/>
                  <a:lstStyle/>
                  <a:p>
                    <a:fld id="{C42FCF2E-D8DD-4D92-8562-BCB2D421C8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5B86-4EBB-9DEC-4A4856B0F696}"/>
                </c:ext>
              </c:extLst>
            </c:dLbl>
            <c:dLbl>
              <c:idx val="4"/>
              <c:tx>
                <c:rich>
                  <a:bodyPr/>
                  <a:lstStyle/>
                  <a:p>
                    <a:fld id="{3410A65B-2954-41B6-8AD6-944D4BCB2C3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5B86-4EBB-9DEC-4A4856B0F696}"/>
                </c:ext>
              </c:extLst>
            </c:dLbl>
            <c:dLbl>
              <c:idx val="5"/>
              <c:tx>
                <c:rich>
                  <a:bodyPr/>
                  <a:lstStyle/>
                  <a:p>
                    <a:fld id="{8159A342-C906-49F6-A279-EA63F97DBBF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5B86-4EBB-9DEC-4A4856B0F696}"/>
                </c:ext>
              </c:extLst>
            </c:dLbl>
            <c:dLbl>
              <c:idx val="6"/>
              <c:layout/>
              <c:tx>
                <c:rich>
                  <a:bodyPr/>
                  <a:lstStyle/>
                  <a:p>
                    <a:fld id="{6F597C09-E1B8-4C6B-BB81-5B78151E646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7-5B86-4EBB-9DEC-4A4856B0F696}"/>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'pivot table'!$X$4:$X$10</c:f>
              <c:numCache>
                <c:formatCode>General</c:formatCode>
                <c:ptCount val="7"/>
                <c:pt idx="0">
                  <c:v>1</c:v>
                </c:pt>
                <c:pt idx="1">
                  <c:v>8</c:v>
                </c:pt>
                <c:pt idx="2">
                  <c:v>3</c:v>
                </c:pt>
                <c:pt idx="3">
                  <c:v>2</c:v>
                </c:pt>
                <c:pt idx="4">
                  <c:v>6</c:v>
                </c:pt>
                <c:pt idx="5">
                  <c:v>9</c:v>
                </c:pt>
                <c:pt idx="6">
                  <c:v>9</c:v>
                </c:pt>
              </c:numCache>
            </c:numRef>
          </c:xVal>
          <c:yVal>
            <c:numRef>
              <c:f>'pivot table'!$Y$4:$Y$10</c:f>
              <c:numCache>
                <c:formatCode>General</c:formatCode>
                <c:ptCount val="7"/>
                <c:pt idx="0">
                  <c:v>3</c:v>
                </c:pt>
                <c:pt idx="1">
                  <c:v>6</c:v>
                </c:pt>
                <c:pt idx="2">
                  <c:v>1</c:v>
                </c:pt>
                <c:pt idx="3">
                  <c:v>8</c:v>
                </c:pt>
                <c:pt idx="4">
                  <c:v>9</c:v>
                </c:pt>
                <c:pt idx="5">
                  <c:v>1</c:v>
                </c:pt>
                <c:pt idx="6">
                  <c:v>5</c:v>
                </c:pt>
              </c:numCache>
            </c:numRef>
          </c:yVal>
          <c:bubbleSize>
            <c:numRef>
              <c:f>'pivot table'!$AA$4:$AA$10</c:f>
              <c:numCache>
                <c:formatCode>0</c:formatCode>
                <c:ptCount val="7"/>
                <c:pt idx="0">
                  <c:v>0</c:v>
                </c:pt>
                <c:pt idx="1">
                  <c:v>0</c:v>
                </c:pt>
                <c:pt idx="2">
                  <c:v>0</c:v>
                </c:pt>
                <c:pt idx="3">
                  <c:v>0</c:v>
                </c:pt>
                <c:pt idx="4">
                  <c:v>0</c:v>
                </c:pt>
                <c:pt idx="5">
                  <c:v>0</c:v>
                </c:pt>
                <c:pt idx="6">
                  <c:v>34320000</c:v>
                </c:pt>
              </c:numCache>
            </c:numRef>
          </c:bubbleSize>
          <c:bubble3D val="1"/>
          <c:extLst>
            <c:ext xmlns:c15="http://schemas.microsoft.com/office/drawing/2012/chart" uri="{02D57815-91ED-43cb-92C2-25804820EDAC}">
              <c15:datalabelsRange>
                <c15:f>'pivot table'!$AA$4:$AA$10</c15:f>
                <c15:dlblRangeCache>
                  <c:ptCount val="7"/>
                  <c:pt idx="6">
                    <c:v>34320000</c:v>
                  </c:pt>
                </c15:dlblRangeCache>
              </c15:datalabelsRange>
            </c:ext>
            <c:ext xmlns:c16="http://schemas.microsoft.com/office/drawing/2014/chart" uri="{C3380CC4-5D6E-409C-BE32-E72D297353CC}">
              <c16:uniqueId val="{00000008-5B86-4EBB-9DEC-4A4856B0F696}"/>
            </c:ext>
          </c:extLst>
        </c:ser>
        <c:ser>
          <c:idx val="2"/>
          <c:order val="2"/>
          <c:tx>
            <c:v>without</c:v>
          </c:tx>
          <c:spPr>
            <a:gradFill flip="none" rotWithShape="1">
              <a:gsLst>
                <a:gs pos="0">
                  <a:srgbClr val="002060"/>
                </a:gs>
                <a:gs pos="46000">
                  <a:schemeClr val="accent5">
                    <a:lumMod val="75000"/>
                  </a:schemeClr>
                </a:gs>
                <a:gs pos="100000">
                  <a:schemeClr val="accent5">
                    <a:lumMod val="60000"/>
                  </a:schemeClr>
                </a:gs>
              </a:gsLst>
              <a:path path="circle">
                <a:fillToRect l="50000" t="130000" r="50000" b="-30000"/>
              </a:path>
              <a:tileRect/>
            </a:gradFill>
            <a:ln>
              <a:noFill/>
            </a:ln>
            <a:effectLst>
              <a:glow rad="63500">
                <a:schemeClr val="accent1">
                  <a:satMod val="175000"/>
                  <a:alpha val="22000"/>
                </a:schemeClr>
              </a:glow>
              <a:innerShdw blurRad="63500" dist="165100" dir="13800000">
                <a:srgbClr val="3333CC">
                  <a:alpha val="50000"/>
                </a:srgbClr>
              </a:innerShdw>
            </a:effectLst>
            <a:scene3d>
              <a:camera prst="orthographicFront"/>
              <a:lightRig rig="glow" dir="t">
                <a:rot lat="0" lon="0" rev="4800000"/>
              </a:lightRig>
            </a:scene3d>
            <a:sp3d prstMaterial="matte">
              <a:bevelT w="127000" h="63500"/>
            </a:sp3d>
          </c:spPr>
          <c:invertIfNegative val="0"/>
          <c:dLbls>
            <c:dLbl>
              <c:idx val="0"/>
              <c:layout/>
              <c:tx>
                <c:rich>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fld id="{01DC5B21-0E5A-4D12-8EA5-93825DF71423}" type="CELLRANGE">
                      <a:rPr lang="en-US"/>
                      <a:pPr>
                        <a:defRPr sz="4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4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9-5B86-4EBB-9DEC-4A4856B0F696}"/>
                </c:ext>
              </c:extLst>
            </c:dLbl>
            <c:dLbl>
              <c:idx val="1"/>
              <c:layout/>
              <c:tx>
                <c:rich>
                  <a:bodyPr/>
                  <a:lstStyle/>
                  <a:p>
                    <a:fld id="{03D38C19-4A37-4C59-B557-E179B2746CC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A-5B86-4EBB-9DEC-4A4856B0F696}"/>
                </c:ext>
              </c:extLst>
            </c:dLbl>
            <c:dLbl>
              <c:idx val="2"/>
              <c:layout/>
              <c:tx>
                <c:rich>
                  <a:bodyPr rot="0" spcFirstLastPara="1" vertOverflow="ellipsis" vert="horz" wrap="square" lIns="38100" tIns="19050" rIns="38100" bIns="19050" anchor="ctr" anchorCtr="1">
                    <a:spAutoFit/>
                  </a:bodyPr>
                  <a:lstStyle/>
                  <a:p>
                    <a:pPr>
                      <a:defRPr sz="300" b="0" i="0" u="none" strike="noStrike" kern="1200" baseline="0">
                        <a:solidFill>
                          <a:schemeClr val="bg1"/>
                        </a:solidFill>
                        <a:latin typeface="+mn-lt"/>
                        <a:ea typeface="+mn-ea"/>
                        <a:cs typeface="+mn-cs"/>
                      </a:defRPr>
                    </a:pPr>
                    <a:fld id="{F8C427C6-7721-43FE-88DB-21CDE7F8D270}" type="CELLRANGE">
                      <a:rPr lang="en-US"/>
                      <a:pPr>
                        <a:defRPr sz="3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B-5B86-4EBB-9DEC-4A4856B0F696}"/>
                </c:ext>
              </c:extLst>
            </c:dLbl>
            <c:dLbl>
              <c:idx val="3"/>
              <c:layout/>
              <c:tx>
                <c:rich>
                  <a:bodyPr/>
                  <a:lstStyle/>
                  <a:p>
                    <a:fld id="{C9AE3B35-E9D2-4450-AA0B-A491A8E4D85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C-5B86-4EBB-9DEC-4A4856B0F696}"/>
                </c:ext>
              </c:extLst>
            </c:dLbl>
            <c:dLbl>
              <c:idx val="4"/>
              <c:layout/>
              <c:tx>
                <c:rich>
                  <a:bodyPr rot="0" spcFirstLastPara="1" vertOverflow="ellipsis" vert="horz" wrap="square" lIns="38100" tIns="19050" rIns="38100" bIns="19050" anchor="ctr" anchorCtr="1">
                    <a:spAutoFit/>
                  </a:bodyPr>
                  <a:lstStyle/>
                  <a:p>
                    <a:pPr>
                      <a:defRPr sz="300" b="0" i="0" u="none" strike="noStrike" kern="1200" baseline="0">
                        <a:solidFill>
                          <a:schemeClr val="bg1"/>
                        </a:solidFill>
                        <a:latin typeface="+mn-lt"/>
                        <a:ea typeface="+mn-ea"/>
                        <a:cs typeface="+mn-cs"/>
                      </a:defRPr>
                    </a:pPr>
                    <a:fld id="{CEC64C2E-CCDD-4C01-8CDC-CE57673A9D00}" type="CELLRANGE">
                      <a:rPr lang="en-US"/>
                      <a:pPr>
                        <a:defRPr sz="300">
                          <a:solidFill>
                            <a:schemeClr val="bg1"/>
                          </a:solidFill>
                        </a:defRPr>
                      </a:pPr>
                      <a:t>[CELLRANGE]</a:t>
                    </a:fld>
                    <a:endParaRPr lang="en-US"/>
                  </a:p>
                </c:rich>
              </c:tx>
              <c:spPr>
                <a:noFill/>
                <a:ln>
                  <a:noFill/>
                </a:ln>
                <a:effectLst/>
              </c:spPr>
              <c:txPr>
                <a:bodyPr rot="0" spcFirstLastPara="1" vertOverflow="ellipsis" vert="horz" wrap="square" lIns="38100" tIns="19050" rIns="38100" bIns="19050" anchor="ctr" anchorCtr="1">
                  <a:spAutoFit/>
                </a:bodyPr>
                <a:lstStyle/>
                <a:p>
                  <a:pPr>
                    <a:defRPr sz="3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D-5B86-4EBB-9DEC-4A4856B0F696}"/>
                </c:ext>
              </c:extLst>
            </c:dLbl>
            <c:dLbl>
              <c:idx val="5"/>
              <c:layout/>
              <c:tx>
                <c:rich>
                  <a:bodyPr/>
                  <a:lstStyle/>
                  <a:p>
                    <a:fld id="{8DA2F768-A922-4966-B9B2-57D9AEB2B21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 xmlns:c16="http://schemas.microsoft.com/office/drawing/2014/chart" uri="{C3380CC4-5D6E-409C-BE32-E72D297353CC}">
                  <c16:uniqueId val="{0000000E-5B86-4EBB-9DEC-4A4856B0F696}"/>
                </c:ext>
              </c:extLst>
            </c:dLbl>
            <c:dLbl>
              <c:idx val="6"/>
              <c:tx>
                <c:rich>
                  <a:bodyPr/>
                  <a:lstStyle/>
                  <a:p>
                    <a:fld id="{6B15ABC8-4A63-4FCB-B612-710975A66E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5B86-4EBB-9DEC-4A4856B0F696}"/>
                </c:ext>
              </c:extLst>
            </c:dLbl>
            <c:spPr>
              <a:noFill/>
              <a:ln>
                <a:noFill/>
              </a:ln>
              <a:effectLst/>
            </c:spPr>
            <c:txPr>
              <a:bodyPr rot="0" spcFirstLastPara="1" vertOverflow="ellipsis" vert="horz" wrap="square" lIns="38100" tIns="19050" rIns="38100" bIns="19050" anchor="ctr" anchorCtr="1">
                <a:spAutoFit/>
              </a:bodyPr>
              <a:lstStyle/>
              <a:p>
                <a:pPr>
                  <a:defRPr sz="500" b="0" i="0" u="none" strike="noStrike" kern="1200" baseline="0">
                    <a:solidFill>
                      <a:schemeClr val="bg1"/>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0"/>
              </c:ext>
            </c:extLst>
          </c:dLbls>
          <c:xVal>
            <c:numRef>
              <c:f>'pivot table'!$X$4:$X$10</c:f>
              <c:numCache>
                <c:formatCode>General</c:formatCode>
                <c:ptCount val="7"/>
                <c:pt idx="0">
                  <c:v>1</c:v>
                </c:pt>
                <c:pt idx="1">
                  <c:v>8</c:v>
                </c:pt>
                <c:pt idx="2">
                  <c:v>3</c:v>
                </c:pt>
                <c:pt idx="3">
                  <c:v>2</c:v>
                </c:pt>
                <c:pt idx="4">
                  <c:v>6</c:v>
                </c:pt>
                <c:pt idx="5">
                  <c:v>9</c:v>
                </c:pt>
                <c:pt idx="6">
                  <c:v>9</c:v>
                </c:pt>
              </c:numCache>
            </c:numRef>
          </c:xVal>
          <c:yVal>
            <c:numRef>
              <c:f>'pivot table'!$Y$4:$Y$10</c:f>
              <c:numCache>
                <c:formatCode>General</c:formatCode>
                <c:ptCount val="7"/>
                <c:pt idx="0">
                  <c:v>3</c:v>
                </c:pt>
                <c:pt idx="1">
                  <c:v>6</c:v>
                </c:pt>
                <c:pt idx="2">
                  <c:v>1</c:v>
                </c:pt>
                <c:pt idx="3">
                  <c:v>8</c:v>
                </c:pt>
                <c:pt idx="4">
                  <c:v>9</c:v>
                </c:pt>
                <c:pt idx="5">
                  <c:v>1</c:v>
                </c:pt>
                <c:pt idx="6">
                  <c:v>5</c:v>
                </c:pt>
              </c:numCache>
            </c:numRef>
          </c:yVal>
          <c:bubbleSize>
            <c:numRef>
              <c:f>'pivot table'!$AB$4:$AB$11</c:f>
              <c:numCache>
                <c:formatCode>0</c:formatCode>
                <c:ptCount val="8"/>
                <c:pt idx="0">
                  <c:v>2400000</c:v>
                </c:pt>
                <c:pt idx="1">
                  <c:v>4800000</c:v>
                </c:pt>
                <c:pt idx="2">
                  <c:v>1200000</c:v>
                </c:pt>
                <c:pt idx="3">
                  <c:v>0</c:v>
                </c:pt>
                <c:pt idx="4">
                  <c:v>1200000</c:v>
                </c:pt>
                <c:pt idx="5">
                  <c:v>16800000</c:v>
                </c:pt>
                <c:pt idx="6">
                  <c:v>0</c:v>
                </c:pt>
              </c:numCache>
            </c:numRef>
          </c:bubbleSize>
          <c:bubble3D val="1"/>
          <c:extLst>
            <c:ext xmlns:c15="http://schemas.microsoft.com/office/drawing/2012/chart" uri="{02D57815-91ED-43cb-92C2-25804820EDAC}">
              <c15:datalabelsRange>
                <c15:f>'pivot table'!$AB$4:$AB$10</c15:f>
                <c15:dlblRangeCache>
                  <c:ptCount val="7"/>
                  <c:pt idx="0">
                    <c:v>2400000</c:v>
                  </c:pt>
                  <c:pt idx="1">
                    <c:v>4800000</c:v>
                  </c:pt>
                  <c:pt idx="2">
                    <c:v>1200000</c:v>
                  </c:pt>
                  <c:pt idx="3">
                    <c:v> </c:v>
                  </c:pt>
                  <c:pt idx="4">
                    <c:v>1200000</c:v>
                  </c:pt>
                  <c:pt idx="5">
                    <c:v>16800000</c:v>
                  </c:pt>
                </c15:dlblRangeCache>
              </c15:datalabelsRange>
            </c:ext>
            <c:ext xmlns:c16="http://schemas.microsoft.com/office/drawing/2014/chart" uri="{C3380CC4-5D6E-409C-BE32-E72D297353CC}">
              <c16:uniqueId val="{00000010-5B86-4EBB-9DEC-4A4856B0F696}"/>
            </c:ext>
          </c:extLst>
        </c:ser>
        <c:dLbls>
          <c:showLegendKey val="0"/>
          <c:showVal val="0"/>
          <c:showCatName val="0"/>
          <c:showSerName val="0"/>
          <c:showPercent val="0"/>
          <c:showBubbleSize val="0"/>
        </c:dLbls>
        <c:bubbleScale val="70"/>
        <c:showNegBubbles val="0"/>
        <c:axId val="1646304992"/>
        <c:axId val="1646306240"/>
      </c:bubbleChart>
      <c:valAx>
        <c:axId val="1646304992"/>
        <c:scaling>
          <c:orientation val="minMax"/>
          <c:max val="10"/>
          <c:min val="0"/>
        </c:scaling>
        <c:delete val="1"/>
        <c:axPos val="b"/>
        <c:numFmt formatCode="General" sourceLinked="1"/>
        <c:majorTickMark val="none"/>
        <c:minorTickMark val="none"/>
        <c:tickLblPos val="nextTo"/>
        <c:crossAx val="1646306240"/>
        <c:crosses val="autoZero"/>
        <c:crossBetween val="midCat"/>
      </c:valAx>
      <c:valAx>
        <c:axId val="1646306240"/>
        <c:scaling>
          <c:orientation val="minMax"/>
          <c:max val="10"/>
          <c:min val="0"/>
        </c:scaling>
        <c:delete val="1"/>
        <c:axPos val="l"/>
        <c:numFmt formatCode="General" sourceLinked="1"/>
        <c:majorTickMark val="none"/>
        <c:minorTickMark val="none"/>
        <c:tickLblPos val="nextTo"/>
        <c:crossAx val="1646304992"/>
        <c:crosses val="autoZero"/>
        <c:crossBetween val="midCat"/>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come</c:v>
          </c:tx>
          <c:spPr>
            <a:gradFill flip="none" rotWithShape="1">
              <a:gsLst>
                <a:gs pos="37000">
                  <a:srgbClr val="3333CC"/>
                </a:gs>
                <a:gs pos="100000">
                  <a:srgbClr val="FF66FF"/>
                </a:gs>
              </a:gsLst>
              <a:lin ang="10800000" scaled="1"/>
              <a:tileRect/>
            </a:gradFill>
            <a:ln w="120650">
              <a:solidFill>
                <a:schemeClr val="tx1"/>
              </a:solidFill>
            </a:ln>
          </c:spPr>
          <c:dPt>
            <c:idx val="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1-7B41-46BE-ADC3-730E0655D7B2}"/>
              </c:ext>
            </c:extLst>
          </c:dPt>
          <c:dPt>
            <c:idx val="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3-7B41-46BE-ADC3-730E0655D7B2}"/>
              </c:ext>
            </c:extLst>
          </c:dPt>
          <c:dPt>
            <c:idx val="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5-7B41-46BE-ADC3-730E0655D7B2}"/>
              </c:ext>
            </c:extLst>
          </c:dPt>
          <c:dPt>
            <c:idx val="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7-7B41-46BE-ADC3-730E0655D7B2}"/>
              </c:ext>
            </c:extLst>
          </c:dPt>
          <c:dPt>
            <c:idx val="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9-7B41-46BE-ADC3-730E0655D7B2}"/>
              </c:ext>
            </c:extLst>
          </c:dPt>
          <c:dPt>
            <c:idx val="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B-7B41-46BE-ADC3-730E0655D7B2}"/>
              </c:ext>
            </c:extLst>
          </c:dPt>
          <c:dPt>
            <c:idx val="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D-7B41-46BE-ADC3-730E0655D7B2}"/>
              </c:ext>
            </c:extLst>
          </c:dPt>
          <c:dPt>
            <c:idx val="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0F-7B41-46BE-ADC3-730E0655D7B2}"/>
              </c:ext>
            </c:extLst>
          </c:dPt>
          <c:dPt>
            <c:idx val="8"/>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1-7B41-46BE-ADC3-730E0655D7B2}"/>
              </c:ext>
            </c:extLst>
          </c:dPt>
          <c:dPt>
            <c:idx val="9"/>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3-7B41-46BE-ADC3-730E0655D7B2}"/>
              </c:ext>
            </c:extLst>
          </c:dPt>
          <c:dPt>
            <c:idx val="1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5-7B41-46BE-ADC3-730E0655D7B2}"/>
              </c:ext>
            </c:extLst>
          </c:dPt>
          <c:dPt>
            <c:idx val="1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7-7B41-46BE-ADC3-730E0655D7B2}"/>
              </c:ext>
            </c:extLst>
          </c:dPt>
          <c:dPt>
            <c:idx val="1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9-7B41-46BE-ADC3-730E0655D7B2}"/>
              </c:ext>
            </c:extLst>
          </c:dPt>
          <c:dPt>
            <c:idx val="1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B-7B41-46BE-ADC3-730E0655D7B2}"/>
              </c:ext>
            </c:extLst>
          </c:dPt>
          <c:dPt>
            <c:idx val="1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D-7B41-46BE-ADC3-730E0655D7B2}"/>
              </c:ext>
            </c:extLst>
          </c:dPt>
          <c:dPt>
            <c:idx val="1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1F-7B41-46BE-ADC3-730E0655D7B2}"/>
              </c:ext>
            </c:extLst>
          </c:dPt>
          <c:dPt>
            <c:idx val="1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1-7B41-46BE-ADC3-730E0655D7B2}"/>
              </c:ext>
            </c:extLst>
          </c:dPt>
          <c:dPt>
            <c:idx val="1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3-7B41-46BE-ADC3-730E0655D7B2}"/>
              </c:ext>
            </c:extLst>
          </c:dPt>
          <c:dPt>
            <c:idx val="18"/>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5-7B41-46BE-ADC3-730E0655D7B2}"/>
              </c:ext>
            </c:extLst>
          </c:dPt>
          <c:dPt>
            <c:idx val="19"/>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7-7B41-46BE-ADC3-730E0655D7B2}"/>
              </c:ext>
            </c:extLst>
          </c:dPt>
          <c:dPt>
            <c:idx val="2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9-7B41-46BE-ADC3-730E0655D7B2}"/>
              </c:ext>
            </c:extLst>
          </c:dPt>
          <c:dPt>
            <c:idx val="2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B-7B41-46BE-ADC3-730E0655D7B2}"/>
              </c:ext>
            </c:extLst>
          </c:dPt>
          <c:dPt>
            <c:idx val="2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D-7B41-46BE-ADC3-730E0655D7B2}"/>
              </c:ext>
            </c:extLst>
          </c:dPt>
          <c:dPt>
            <c:idx val="2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2F-7B41-46BE-ADC3-730E0655D7B2}"/>
              </c:ext>
            </c:extLst>
          </c:dPt>
          <c:dPt>
            <c:idx val="2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1-7B41-46BE-ADC3-730E0655D7B2}"/>
              </c:ext>
            </c:extLst>
          </c:dPt>
          <c:dPt>
            <c:idx val="2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3-7B41-46BE-ADC3-730E0655D7B2}"/>
              </c:ext>
            </c:extLst>
          </c:dPt>
          <c:dPt>
            <c:idx val="2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5-7B41-46BE-ADC3-730E0655D7B2}"/>
              </c:ext>
            </c:extLst>
          </c:dPt>
          <c:dPt>
            <c:idx val="2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7-7B41-46BE-ADC3-730E0655D7B2}"/>
              </c:ext>
            </c:extLst>
          </c:dPt>
          <c:dPt>
            <c:idx val="28"/>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9-7B41-46BE-ADC3-730E0655D7B2}"/>
              </c:ext>
            </c:extLst>
          </c:dPt>
          <c:dPt>
            <c:idx val="29"/>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B-7B41-46BE-ADC3-730E0655D7B2}"/>
              </c:ext>
            </c:extLst>
          </c:dPt>
          <c:dPt>
            <c:idx val="3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D-7B41-46BE-ADC3-730E0655D7B2}"/>
              </c:ext>
            </c:extLst>
          </c:dPt>
          <c:dPt>
            <c:idx val="3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3F-7B41-46BE-ADC3-730E0655D7B2}"/>
              </c:ext>
            </c:extLst>
          </c:dPt>
          <c:dPt>
            <c:idx val="3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1-7B41-46BE-ADC3-730E0655D7B2}"/>
              </c:ext>
            </c:extLst>
          </c:dPt>
          <c:dPt>
            <c:idx val="3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3-7B41-46BE-ADC3-730E0655D7B2}"/>
              </c:ext>
            </c:extLst>
          </c:dPt>
          <c:dPt>
            <c:idx val="3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5-7B41-46BE-ADC3-730E0655D7B2}"/>
              </c:ext>
            </c:extLst>
          </c:dPt>
          <c:dPt>
            <c:idx val="3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7-7B41-46BE-ADC3-730E0655D7B2}"/>
              </c:ext>
            </c:extLst>
          </c:dPt>
          <c:dPt>
            <c:idx val="3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9-7B41-46BE-ADC3-730E0655D7B2}"/>
              </c:ext>
            </c:extLst>
          </c:dPt>
          <c:dPt>
            <c:idx val="3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B-7B41-46BE-ADC3-730E0655D7B2}"/>
              </c:ext>
            </c:extLst>
          </c:dPt>
          <c:dPt>
            <c:idx val="38"/>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D-7B41-46BE-ADC3-730E0655D7B2}"/>
              </c:ext>
            </c:extLst>
          </c:dPt>
          <c:dPt>
            <c:idx val="39"/>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4F-7B41-46BE-ADC3-730E0655D7B2}"/>
              </c:ext>
            </c:extLst>
          </c:dPt>
          <c:dPt>
            <c:idx val="4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1-7B41-46BE-ADC3-730E0655D7B2}"/>
              </c:ext>
            </c:extLst>
          </c:dPt>
          <c:dPt>
            <c:idx val="4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3-7B41-46BE-ADC3-730E0655D7B2}"/>
              </c:ext>
            </c:extLst>
          </c:dPt>
          <c:dPt>
            <c:idx val="4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5-7B41-46BE-ADC3-730E0655D7B2}"/>
              </c:ext>
            </c:extLst>
          </c:dPt>
          <c:dPt>
            <c:idx val="4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7-7B41-46BE-ADC3-730E0655D7B2}"/>
              </c:ext>
            </c:extLst>
          </c:dPt>
          <c:dPt>
            <c:idx val="4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9-7B41-46BE-ADC3-730E0655D7B2}"/>
              </c:ext>
            </c:extLst>
          </c:dPt>
          <c:dPt>
            <c:idx val="4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B-7B41-46BE-ADC3-730E0655D7B2}"/>
              </c:ext>
            </c:extLst>
          </c:dPt>
          <c:dPt>
            <c:idx val="4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D-7B41-46BE-ADC3-730E0655D7B2}"/>
              </c:ext>
            </c:extLst>
          </c:dPt>
          <c:dPt>
            <c:idx val="4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5F-7B41-46BE-ADC3-730E0655D7B2}"/>
              </c:ext>
            </c:extLst>
          </c:dPt>
          <c:dPt>
            <c:idx val="48"/>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1-7B41-46BE-ADC3-730E0655D7B2}"/>
              </c:ext>
            </c:extLst>
          </c:dPt>
          <c:dPt>
            <c:idx val="49"/>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3-7B41-46BE-ADC3-730E0655D7B2}"/>
              </c:ext>
            </c:extLst>
          </c:dPt>
          <c:dPt>
            <c:idx val="50"/>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5-7B41-46BE-ADC3-730E0655D7B2}"/>
              </c:ext>
            </c:extLst>
          </c:dPt>
          <c:dPt>
            <c:idx val="51"/>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7-7B41-46BE-ADC3-730E0655D7B2}"/>
              </c:ext>
            </c:extLst>
          </c:dPt>
          <c:dPt>
            <c:idx val="52"/>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9-7B41-46BE-ADC3-730E0655D7B2}"/>
              </c:ext>
            </c:extLst>
          </c:dPt>
          <c:dPt>
            <c:idx val="53"/>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B-7B41-46BE-ADC3-730E0655D7B2}"/>
              </c:ext>
            </c:extLst>
          </c:dPt>
          <c:dPt>
            <c:idx val="54"/>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D-7B41-46BE-ADC3-730E0655D7B2}"/>
              </c:ext>
            </c:extLst>
          </c:dPt>
          <c:dPt>
            <c:idx val="55"/>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6F-7B41-46BE-ADC3-730E0655D7B2}"/>
              </c:ext>
            </c:extLst>
          </c:dPt>
          <c:dPt>
            <c:idx val="56"/>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71-7B41-46BE-ADC3-730E0655D7B2}"/>
              </c:ext>
            </c:extLst>
          </c:dPt>
          <c:dPt>
            <c:idx val="57"/>
            <c:bubble3D val="0"/>
            <c:spPr>
              <a:gradFill flip="none" rotWithShape="1">
                <a:gsLst>
                  <a:gs pos="37000">
                    <a:srgbClr val="3333CC"/>
                  </a:gs>
                  <a:gs pos="100000">
                    <a:srgbClr val="FF66FF"/>
                  </a:gs>
                </a:gsLst>
                <a:lin ang="10800000" scaled="1"/>
                <a:tileRect/>
              </a:gradFill>
              <a:ln w="120650">
                <a:solidFill>
                  <a:schemeClr val="tx1"/>
                </a:solidFill>
              </a:ln>
              <a:effectLst/>
            </c:spPr>
            <c:extLst>
              <c:ext xmlns:c16="http://schemas.microsoft.com/office/drawing/2014/chart" uri="{C3380CC4-5D6E-409C-BE32-E72D297353CC}">
                <c16:uniqueId val="{00000073-7B41-46BE-ADC3-730E0655D7B2}"/>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7B41-46BE-ADC3-730E0655D7B2}"/>
            </c:ext>
          </c:extLst>
        </c:ser>
        <c:dLbls>
          <c:showLegendKey val="0"/>
          <c:showVal val="0"/>
          <c:showCatName val="0"/>
          <c:showSerName val="0"/>
          <c:showPercent val="0"/>
          <c:showBubbleSize val="0"/>
          <c:showLeaderLines val="1"/>
        </c:dLbls>
        <c:firstSliceAng val="0"/>
        <c:holeSize val="75"/>
      </c:doughnutChart>
      <c:pieChart>
        <c:varyColors val="1"/>
        <c:ser>
          <c:idx val="1"/>
          <c:order val="1"/>
          <c:tx>
            <c:v>per</c:v>
          </c:tx>
          <c:spPr>
            <a:solidFill>
              <a:srgbClr val="7030A0"/>
            </a:solidFill>
            <a:ln>
              <a:noFill/>
            </a:ln>
          </c:spPr>
          <c:dPt>
            <c:idx val="0"/>
            <c:bubble3D val="0"/>
            <c:spPr>
              <a:solidFill>
                <a:srgbClr val="7030A0">
                  <a:alpha val="0"/>
                </a:srgbClr>
              </a:solidFill>
              <a:ln w="19050">
                <a:noFill/>
              </a:ln>
              <a:effectLst/>
            </c:spPr>
            <c:extLst>
              <c:ext xmlns:c16="http://schemas.microsoft.com/office/drawing/2014/chart" uri="{C3380CC4-5D6E-409C-BE32-E72D297353CC}">
                <c16:uniqueId val="{00000076-7B41-46BE-ADC3-730E0655D7B2}"/>
              </c:ext>
            </c:extLst>
          </c:dPt>
          <c:dPt>
            <c:idx val="1"/>
            <c:bubble3D val="0"/>
            <c:spPr>
              <a:solidFill>
                <a:schemeClr val="tx1">
                  <a:alpha val="80000"/>
                </a:schemeClr>
              </a:solidFill>
              <a:ln w="19050">
                <a:noFill/>
              </a:ln>
              <a:effectLst/>
            </c:spPr>
            <c:extLst>
              <c:ext xmlns:c16="http://schemas.microsoft.com/office/drawing/2014/chart" uri="{C3380CC4-5D6E-409C-BE32-E72D297353CC}">
                <c16:uniqueId val="{00000078-7B41-46BE-ADC3-730E0655D7B2}"/>
              </c:ext>
            </c:extLst>
          </c:dPt>
          <c:dPt>
            <c:idx val="2"/>
            <c:bubble3D val="0"/>
            <c:spPr>
              <a:solidFill>
                <a:schemeClr val="tx1">
                  <a:alpha val="0"/>
                </a:schemeClr>
              </a:solidFill>
              <a:ln w="19050">
                <a:noFill/>
              </a:ln>
              <a:effectLst/>
            </c:spPr>
            <c:extLst>
              <c:ext xmlns:c16="http://schemas.microsoft.com/office/drawing/2014/chart" uri="{C3380CC4-5D6E-409C-BE32-E72D297353CC}">
                <c16:uniqueId val="{0000007A-7B41-46BE-ADC3-730E0655D7B2}"/>
              </c:ext>
            </c:extLst>
          </c:dPt>
          <c:dPt>
            <c:idx val="3"/>
            <c:bubble3D val="0"/>
            <c:spPr>
              <a:solidFill>
                <a:schemeClr val="tx1"/>
              </a:solidFill>
              <a:ln w="19050">
                <a:noFill/>
              </a:ln>
              <a:effectLst/>
            </c:spPr>
            <c:extLst>
              <c:ext xmlns:c16="http://schemas.microsoft.com/office/drawing/2014/chart" uri="{C3380CC4-5D6E-409C-BE32-E72D297353CC}">
                <c16:uniqueId val="{0000007C-7B41-46BE-ADC3-730E0655D7B2}"/>
              </c:ext>
            </c:extLst>
          </c:dPt>
          <c:val>
            <c:numRef>
              <c:f>('pivot table'!$N$13,'pivot table'!$L$13,'pivot table'!$E$4,'pivot table'!$L$4)</c:f>
              <c:numCache>
                <c:formatCode>General</c:formatCode>
                <c:ptCount val="4"/>
                <c:pt idx="2">
                  <c:v>150000</c:v>
                </c:pt>
                <c:pt idx="3">
                  <c:v>100000</c:v>
                </c:pt>
              </c:numCache>
            </c:numRef>
          </c:val>
          <c:extLst>
            <c:ext xmlns:c16="http://schemas.microsoft.com/office/drawing/2014/chart" uri="{C3380CC4-5D6E-409C-BE32-E72D297353CC}">
              <c16:uniqueId val="{0000007D-7B41-46BE-ADC3-730E0655D7B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[shine and grow report...xlsx]pivot table!PivotTable3</c:name>
    <c:fmtId val="40"/>
  </c:pivotSource>
  <c:chart>
    <c:autoTitleDeleted val="0"/>
    <c:pivotFmts>
      <c:pivotFmt>
        <c:idx val="0"/>
        <c:spPr>
          <a:solidFill>
            <a:schemeClr val="accent5">
              <a:lumMod val="75000"/>
            </a:schemeClr>
          </a:solidFill>
          <a:ln>
            <a:noFill/>
          </a:ln>
          <a:effectLst>
            <a:innerShdw blurRad="63500" dist="50800" dir="18900000">
              <a:prstClr val="black">
                <a:alpha val="50000"/>
              </a:prstClr>
            </a:innerShdw>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marker>
          <c:spPr>
            <a:solidFill>
              <a:schemeClr val="accent5">
                <a:lumMod val="75000"/>
              </a:schemeClr>
            </a:solidFill>
            <a:ln w="9525">
              <a:solidFill>
                <a:schemeClr val="accent1"/>
              </a:solidFill>
            </a:ln>
            <a:effectLst>
              <a:innerShdw blurRad="63500" dist="50800" dir="18900000">
                <a:prstClr val="black">
                  <a:alpha val="50000"/>
                </a:prstClr>
              </a:innerShdw>
            </a:effectLst>
          </c:spPr>
        </c:marker>
      </c:pivotFmt>
      <c:pivotFmt>
        <c:idx val="4"/>
        <c:spPr>
          <a:gradFill flip="none" rotWithShape="1">
            <a:gsLst>
              <a:gs pos="0">
                <a:schemeClr val="accent5">
                  <a:lumMod val="75000"/>
                </a:schemeClr>
              </a:gs>
              <a:gs pos="100000">
                <a:schemeClr val="accent5">
                  <a:lumMod val="75000"/>
                </a:schemeClr>
              </a:gs>
            </a:gsLst>
            <a:path path="rect">
              <a:fillToRect l="100000" t="100000"/>
            </a:path>
            <a:tileRect r="-100000" b="-100000"/>
          </a:gradFill>
          <a:ln>
            <a:noFill/>
          </a:ln>
          <a:effectLst>
            <a:innerShdw blurRad="63500" dist="50800" dir="18900000">
              <a:prstClr val="black">
                <a:alpha val="50000"/>
              </a:prstClr>
            </a:innerShdw>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w="25400">
            <a:noFill/>
          </a:ln>
          <a:effectLst/>
        </c:spPr>
        <c:marker>
          <c:symbol val="none"/>
        </c:marker>
      </c:pivotFmt>
    </c:pivotFmts>
    <c:plotArea>
      <c:layout>
        <c:manualLayout>
          <c:layoutTarget val="inner"/>
          <c:xMode val="edge"/>
          <c:yMode val="edge"/>
          <c:x val="6.4516173888859912E-2"/>
          <c:y val="7.0588300683928379E-2"/>
          <c:w val="0.90537634408602152"/>
          <c:h val="0.91821483855010522"/>
        </c:manualLayout>
      </c:layout>
      <c:areaChart>
        <c:grouping val="standard"/>
        <c:varyColors val="0"/>
        <c:ser>
          <c:idx val="0"/>
          <c:order val="0"/>
          <c:tx>
            <c:strRef>
              <c:f>'pivot table'!$R$3</c:f>
              <c:strCache>
                <c:ptCount val="1"/>
                <c:pt idx="0">
                  <c:v>Sum of Total Amount </c:v>
                </c:pt>
              </c:strCache>
            </c:strRef>
          </c:tx>
          <c:spPr>
            <a:gradFill flip="none" rotWithShape="1">
              <a:gsLst>
                <a:gs pos="0">
                  <a:schemeClr val="accent5">
                    <a:lumMod val="75000"/>
                  </a:schemeClr>
                </a:gs>
                <a:gs pos="100000">
                  <a:schemeClr val="accent5">
                    <a:lumMod val="75000"/>
                  </a:schemeClr>
                </a:gs>
              </a:gsLst>
              <a:path path="rect">
                <a:fillToRect l="100000" t="100000"/>
              </a:path>
              <a:tileRect r="-100000" b="-100000"/>
            </a:gradFill>
            <a:ln>
              <a:noFill/>
            </a:ln>
            <a:effectLst>
              <a:innerShdw blurRad="63500" dist="50800" dir="18900000">
                <a:prstClr val="black">
                  <a:alpha val="50000"/>
                </a:prstClr>
              </a:innerShdw>
            </a:effectLst>
          </c:spPr>
          <c:cat>
            <c:strRef>
              <c:f>'pivot table'!$Q$4:$Q$10</c:f>
              <c:strCache>
                <c:ptCount val="6"/>
                <c:pt idx="0">
                  <c:v>Kohat</c:v>
                </c:pt>
                <c:pt idx="1">
                  <c:v>Malakand</c:v>
                </c:pt>
                <c:pt idx="2">
                  <c:v>Chatral</c:v>
                </c:pt>
                <c:pt idx="3">
                  <c:v>Kalam</c:v>
                </c:pt>
                <c:pt idx="4">
                  <c:v>Muzafrgarh</c:v>
                </c:pt>
                <c:pt idx="5">
                  <c:v>Peshawer</c:v>
                </c:pt>
              </c:strCache>
            </c:strRef>
          </c:cat>
          <c:val>
            <c:numRef>
              <c:f>'pivot table'!$R$4:$R$10</c:f>
              <c:numCache>
                <c:formatCode>General</c:formatCode>
                <c:ptCount val="6"/>
                <c:pt idx="0">
                  <c:v>1200000</c:v>
                </c:pt>
                <c:pt idx="1">
                  <c:v>1200000</c:v>
                </c:pt>
                <c:pt idx="2">
                  <c:v>2400000</c:v>
                </c:pt>
                <c:pt idx="3">
                  <c:v>4800000</c:v>
                </c:pt>
                <c:pt idx="4">
                  <c:v>16800000</c:v>
                </c:pt>
                <c:pt idx="5">
                  <c:v>34320000</c:v>
                </c:pt>
              </c:numCache>
            </c:numRef>
          </c:val>
          <c:extLst>
            <c:ext xmlns:c16="http://schemas.microsoft.com/office/drawing/2014/chart" uri="{C3380CC4-5D6E-409C-BE32-E72D297353CC}">
              <c16:uniqueId val="{00000000-5E70-46EB-A93B-57649F0BA56B}"/>
            </c:ext>
          </c:extLst>
        </c:ser>
        <c:ser>
          <c:idx val="1"/>
          <c:order val="1"/>
          <c:tx>
            <c:strRef>
              <c:f>'pivot table'!$S$3</c:f>
              <c:strCache>
                <c:ptCount val="1"/>
                <c:pt idx="0">
                  <c:v>Sum of Order</c:v>
                </c:pt>
              </c:strCache>
            </c:strRef>
          </c:tx>
          <c:spPr>
            <a:solidFill>
              <a:schemeClr val="accent2"/>
            </a:solidFill>
            <a:ln>
              <a:noFill/>
            </a:ln>
            <a:effectLst/>
          </c:spPr>
          <c:cat>
            <c:strRef>
              <c:f>'pivot table'!$Q$4:$Q$10</c:f>
              <c:strCache>
                <c:ptCount val="6"/>
                <c:pt idx="0">
                  <c:v>Kohat</c:v>
                </c:pt>
                <c:pt idx="1">
                  <c:v>Malakand</c:v>
                </c:pt>
                <c:pt idx="2">
                  <c:v>Chatral</c:v>
                </c:pt>
                <c:pt idx="3">
                  <c:v>Kalam</c:v>
                </c:pt>
                <c:pt idx="4">
                  <c:v>Muzafrgarh</c:v>
                </c:pt>
                <c:pt idx="5">
                  <c:v>Peshawer</c:v>
                </c:pt>
              </c:strCache>
            </c:strRef>
          </c:cat>
          <c:val>
            <c:numRef>
              <c:f>'pivot table'!$S$4:$S$10</c:f>
              <c:numCache>
                <c:formatCode>General</c:formatCode>
                <c:ptCount val="6"/>
                <c:pt idx="0">
                  <c:v>3000</c:v>
                </c:pt>
                <c:pt idx="1">
                  <c:v>3000</c:v>
                </c:pt>
                <c:pt idx="2">
                  <c:v>6000</c:v>
                </c:pt>
                <c:pt idx="3">
                  <c:v>12000</c:v>
                </c:pt>
                <c:pt idx="4">
                  <c:v>42000</c:v>
                </c:pt>
                <c:pt idx="5">
                  <c:v>84000</c:v>
                </c:pt>
              </c:numCache>
            </c:numRef>
          </c:val>
          <c:extLst>
            <c:ext xmlns:c16="http://schemas.microsoft.com/office/drawing/2014/chart" uri="{C3380CC4-5D6E-409C-BE32-E72D297353CC}">
              <c16:uniqueId val="{00000001-5E70-46EB-A93B-57649F0BA56B}"/>
            </c:ext>
          </c:extLst>
        </c:ser>
        <c:ser>
          <c:idx val="2"/>
          <c:order val="2"/>
          <c:tx>
            <c:strRef>
              <c:f>'pivot table'!$T$3</c:f>
              <c:strCache>
                <c:ptCount val="1"/>
                <c:pt idx="0">
                  <c:v>Sum of Total Amount 2</c:v>
                </c:pt>
              </c:strCache>
            </c:strRef>
          </c:tx>
          <c:spPr>
            <a:solidFill>
              <a:schemeClr val="accent3"/>
            </a:solidFill>
            <a:ln>
              <a:noFill/>
            </a:ln>
            <a:effectLst/>
          </c:spPr>
          <c:cat>
            <c:strRef>
              <c:f>'pivot table'!$Q$4:$Q$10</c:f>
              <c:strCache>
                <c:ptCount val="6"/>
                <c:pt idx="0">
                  <c:v>Kohat</c:v>
                </c:pt>
                <c:pt idx="1">
                  <c:v>Malakand</c:v>
                </c:pt>
                <c:pt idx="2">
                  <c:v>Chatral</c:v>
                </c:pt>
                <c:pt idx="3">
                  <c:v>Kalam</c:v>
                </c:pt>
                <c:pt idx="4">
                  <c:v>Muzafrgarh</c:v>
                </c:pt>
                <c:pt idx="5">
                  <c:v>Peshawer</c:v>
                </c:pt>
              </c:strCache>
            </c:strRef>
          </c:cat>
          <c:val>
            <c:numRef>
              <c:f>'pivot table'!$T$4:$T$10</c:f>
              <c:numCache>
                <c:formatCode>0.00%</c:formatCode>
                <c:ptCount val="6"/>
                <c:pt idx="0">
                  <c:v>1.9762845849802372E-2</c:v>
                </c:pt>
                <c:pt idx="1">
                  <c:v>1.9762845849802372E-2</c:v>
                </c:pt>
                <c:pt idx="2">
                  <c:v>3.9525691699604744E-2</c:v>
                </c:pt>
                <c:pt idx="3">
                  <c:v>7.9051383399209488E-2</c:v>
                </c:pt>
                <c:pt idx="4">
                  <c:v>0.27667984189723321</c:v>
                </c:pt>
                <c:pt idx="5">
                  <c:v>0.56521739130434778</c:v>
                </c:pt>
              </c:numCache>
            </c:numRef>
          </c:val>
          <c:extLst>
            <c:ext xmlns:c16="http://schemas.microsoft.com/office/drawing/2014/chart" uri="{C3380CC4-5D6E-409C-BE32-E72D297353CC}">
              <c16:uniqueId val="{00000002-5E70-46EB-A93B-57649F0BA56B}"/>
            </c:ext>
          </c:extLst>
        </c:ser>
        <c:dLbls>
          <c:showLegendKey val="0"/>
          <c:showVal val="0"/>
          <c:showCatName val="0"/>
          <c:showSerName val="0"/>
          <c:showPercent val="0"/>
          <c:showBubbleSize val="0"/>
        </c:dLbls>
        <c:axId val="729487456"/>
        <c:axId val="729487040"/>
      </c:areaChart>
      <c:catAx>
        <c:axId val="729487456"/>
        <c:scaling>
          <c:orientation val="minMax"/>
        </c:scaling>
        <c:delete val="1"/>
        <c:axPos val="b"/>
        <c:numFmt formatCode="General" sourceLinked="1"/>
        <c:majorTickMark val="out"/>
        <c:minorTickMark val="none"/>
        <c:tickLblPos val="nextTo"/>
        <c:crossAx val="729487040"/>
        <c:crosses val="autoZero"/>
        <c:auto val="1"/>
        <c:lblAlgn val="ctr"/>
        <c:lblOffset val="100"/>
        <c:noMultiLvlLbl val="0"/>
      </c:catAx>
      <c:valAx>
        <c:axId val="729487040"/>
        <c:scaling>
          <c:orientation val="minMax"/>
        </c:scaling>
        <c:delete val="1"/>
        <c:axPos val="l"/>
        <c:numFmt formatCode="General" sourceLinked="1"/>
        <c:majorTickMark val="none"/>
        <c:minorTickMark val="none"/>
        <c:tickLblPos val="nextTo"/>
        <c:crossAx val="729487456"/>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[shine and grow report...xlsx]pivot table!PivotTable4</c:name>
    <c:fmtId val="21"/>
  </c:pivotSource>
  <c:chart>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5">
                  <a:lumMod val="60000"/>
                  <a:lumOff val="40000"/>
                </a:schemeClr>
              </a:gs>
              <a:gs pos="100000">
                <a:schemeClr val="accent5">
                  <a:lumMod val="75000"/>
                </a:schemeClr>
              </a:gs>
            </a:gsLst>
            <a:lin ang="5400000" scaled="1"/>
          </a:gradFill>
          <a:ln>
            <a:noFill/>
          </a:ln>
          <a:effectLst>
            <a:outerShdw blurRad="57150" dist="19050" dir="5400000" algn="ctr" rotWithShape="0">
              <a:srgbClr val="000000">
                <a:alpha val="63000"/>
              </a:srgbClr>
            </a:outerShdw>
          </a:effectLst>
        </c:spPr>
        <c:marker>
          <c:symbol val="none"/>
        </c:marker>
      </c:pivotFmt>
      <c:pivotFmt>
        <c:idx val="5"/>
        <c:spPr>
          <a:solidFill>
            <a:schemeClr val="accent1">
              <a:lumMod val="40000"/>
              <a:lumOff val="60000"/>
            </a:schemeClr>
          </a:soli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9"/>
        <c:spPr>
          <a:gradFill rotWithShape="1">
            <a:gsLst>
              <a:gs pos="0">
                <a:schemeClr val="accent5">
                  <a:lumMod val="60000"/>
                  <a:lumOff val="40000"/>
                </a:schemeClr>
              </a:gs>
              <a:gs pos="100000">
                <a:schemeClr val="accent5">
                  <a:lumMod val="75000"/>
                </a:schemeClr>
              </a:gs>
            </a:gsLst>
            <a:lin ang="5400000" scaled="1"/>
          </a:gradFill>
          <a:ln>
            <a:noFill/>
          </a:ln>
          <a:effectLst>
            <a:outerShdw blurRad="57150" dist="19050" dir="5400000" algn="ctr" rotWithShape="0">
              <a:srgbClr val="000000">
                <a:alpha val="63000"/>
              </a:srgbClr>
            </a:outerShdw>
          </a:effectLst>
        </c:spPr>
        <c:marker>
          <c:symbol val="none"/>
        </c:marke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1"/>
        <c:spPr>
          <a:solidFill>
            <a:schemeClr val="accent6"/>
          </a:soli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5"/>
        <c:spPr>
          <a:gradFill rotWithShape="1">
            <a:gsLst>
              <a:gs pos="82000">
                <a:srgbClr val="333399"/>
              </a:gs>
              <a:gs pos="44000">
                <a:srgbClr val="3333CC"/>
              </a:gs>
            </a:gsLst>
            <a:lin ang="5400000" scaled="1"/>
          </a:gradFill>
          <a:ln>
            <a:solidFill>
              <a:schemeClr val="tx1"/>
            </a:solidFill>
          </a:ln>
          <a:effectLst>
            <a:outerShdw blurRad="57150" dist="19050" dir="5400000" algn="ctr" rotWithShape="0">
              <a:srgbClr val="000000">
                <a:alpha val="63000"/>
              </a:srgbClr>
            </a:outerShdw>
          </a:effectLst>
        </c:spPr>
        <c:marker>
          <c:symbol val="none"/>
        </c:marker>
      </c:pivotFmt>
      <c:pivotFmt>
        <c:idx val="16"/>
        <c:spPr>
          <a:solidFill>
            <a:srgbClr val="7030A0"/>
          </a:soli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8"/>
        <c:spPr>
          <a:gradFill rotWithShape="1">
            <a:gsLst>
              <a:gs pos="82000">
                <a:srgbClr val="333399"/>
              </a:gs>
              <a:gs pos="44000">
                <a:srgbClr val="3333CC"/>
              </a:gs>
            </a:gsLst>
            <a:lin ang="5400000" scaled="1"/>
          </a:gradFill>
          <a:ln>
            <a:noFill/>
          </a:ln>
          <a:effectLst>
            <a:outerShdw blurRad="57150" dist="19050" dir="5400000" algn="ctr" rotWithShape="0">
              <a:srgbClr val="000000">
                <a:alpha val="63000"/>
              </a:srgbClr>
            </a:outerShdw>
          </a:effectLst>
        </c:spPr>
      </c:pivotFmt>
      <c:pivotFmt>
        <c:idx val="19"/>
        <c:spPr>
          <a:gradFill rotWithShape="1">
            <a:gsLst>
              <a:gs pos="82000">
                <a:srgbClr val="333399"/>
              </a:gs>
              <a:gs pos="44000">
                <a:srgbClr val="3333CC"/>
              </a:gs>
            </a:gsLst>
            <a:lin ang="5400000" scaled="1"/>
          </a:gradFill>
          <a:ln>
            <a:noFill/>
          </a:ln>
          <a:effectLst>
            <a:outerShdw blurRad="57150" dist="19050" dir="5400000" algn="ctr" rotWithShape="0">
              <a:srgbClr val="000000">
                <a:alpha val="63000"/>
              </a:srgbClr>
            </a:outerShdw>
          </a:effectLst>
        </c:spPr>
      </c:pivotFmt>
    </c:pivotFmts>
    <c:plotArea>
      <c:layout/>
      <c:barChart>
        <c:barDir val="col"/>
        <c:grouping val="stacked"/>
        <c:varyColors val="0"/>
        <c:ser>
          <c:idx val="0"/>
          <c:order val="0"/>
          <c:tx>
            <c:strRef>
              <c:f>'pivot table'!$E$8</c:f>
              <c:strCache>
                <c:ptCount val="1"/>
                <c:pt idx="0">
                  <c:v>Sum of Order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table'!$E$9:$E$17</c:f>
              <c:numCache>
                <c:formatCode>General</c:formatCode>
                <c:ptCount val="8"/>
                <c:pt idx="0">
                  <c:v>24000</c:v>
                </c:pt>
                <c:pt idx="1">
                  <c:v>6000</c:v>
                </c:pt>
                <c:pt idx="2">
                  <c:v>18000</c:v>
                </c:pt>
                <c:pt idx="3">
                  <c:v>12000</c:v>
                </c:pt>
                <c:pt idx="4">
                  <c:v>3000</c:v>
                </c:pt>
                <c:pt idx="5">
                  <c:v>3000</c:v>
                </c:pt>
                <c:pt idx="6">
                  <c:v>48000</c:v>
                </c:pt>
                <c:pt idx="7">
                  <c:v>36000</c:v>
                </c:pt>
              </c:numCache>
            </c:numRef>
          </c:val>
          <c:extLst>
            <c:ext xmlns:c16="http://schemas.microsoft.com/office/drawing/2014/chart" uri="{C3380CC4-5D6E-409C-BE32-E72D297353CC}">
              <c16:uniqueId val="{00000005-684A-4C4C-A5FC-FE6D23C32E56}"/>
            </c:ext>
          </c:extLst>
        </c:ser>
        <c:ser>
          <c:idx val="1"/>
          <c:order val="1"/>
          <c:tx>
            <c:strRef>
              <c:f>'pivot table'!$F$8</c:f>
              <c:strCache>
                <c:ptCount val="1"/>
                <c:pt idx="0">
                  <c:v>Sum of Total Amount </c:v>
                </c:pt>
              </c:strCache>
            </c:strRef>
          </c:tx>
          <c:spPr>
            <a:gradFill rotWithShape="1">
              <a:gsLst>
                <a:gs pos="82000">
                  <a:srgbClr val="333399"/>
                </a:gs>
                <a:gs pos="44000">
                  <a:srgbClr val="3333CC"/>
                </a:gs>
              </a:gsLst>
              <a:lin ang="5400000" scaled="1"/>
            </a:gradFill>
            <a:ln>
              <a:solidFill>
                <a:schemeClr val="tx1"/>
              </a:solidFill>
            </a:ln>
            <a:effectLst>
              <a:outerShdw blurRad="57150" dist="19050" dir="5400000" algn="ctr" rotWithShape="0">
                <a:srgbClr val="000000">
                  <a:alpha val="63000"/>
                </a:srgbClr>
              </a:outerShdw>
            </a:effectLst>
          </c:spPr>
          <c:invertIfNegative val="0"/>
          <c:dPt>
            <c:idx val="0"/>
            <c:invertIfNegative val="0"/>
            <c:bubble3D val="0"/>
            <c:spPr>
              <a:gradFill rotWithShape="1">
                <a:gsLst>
                  <a:gs pos="82000">
                    <a:srgbClr val="333399"/>
                  </a:gs>
                  <a:gs pos="44000">
                    <a:srgbClr val="3333CC"/>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0-8CE0-4D74-B91F-DEBA60B3A776}"/>
              </c:ext>
            </c:extLst>
          </c:dPt>
          <c:dPt>
            <c:idx val="4"/>
            <c:invertIfNegative val="0"/>
            <c:bubble3D val="0"/>
            <c:spPr>
              <a:gradFill rotWithShape="1">
                <a:gsLst>
                  <a:gs pos="82000">
                    <a:srgbClr val="333399"/>
                  </a:gs>
                  <a:gs pos="44000">
                    <a:srgbClr val="3333CC"/>
                  </a:gs>
                </a:gsLst>
                <a:lin ang="5400000" scaled="1"/>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083-4DE8-9404-23F7B1E4A90F}"/>
              </c:ext>
            </c:extLst>
          </c:dPt>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table'!$F$9:$F$17</c:f>
              <c:numCache>
                <c:formatCode>General</c:formatCode>
                <c:ptCount val="8"/>
                <c:pt idx="0">
                  <c:v>9600000</c:v>
                </c:pt>
                <c:pt idx="1">
                  <c:v>2400000</c:v>
                </c:pt>
                <c:pt idx="2">
                  <c:v>7200000</c:v>
                </c:pt>
                <c:pt idx="3">
                  <c:v>4800000</c:v>
                </c:pt>
                <c:pt idx="4">
                  <c:v>1200000</c:v>
                </c:pt>
                <c:pt idx="5">
                  <c:v>1200000</c:v>
                </c:pt>
                <c:pt idx="6">
                  <c:v>19200000</c:v>
                </c:pt>
                <c:pt idx="7">
                  <c:v>15120000</c:v>
                </c:pt>
              </c:numCache>
            </c:numRef>
          </c:val>
          <c:extLst>
            <c:ext xmlns:c16="http://schemas.microsoft.com/office/drawing/2014/chart" uri="{C3380CC4-5D6E-409C-BE32-E72D297353CC}">
              <c16:uniqueId val="{00000006-684A-4C4C-A5FC-FE6D23C32E56}"/>
            </c:ext>
          </c:extLst>
        </c:ser>
        <c:ser>
          <c:idx val="2"/>
          <c:order val="2"/>
          <c:tx>
            <c:strRef>
              <c:f>'pivot table'!$G$8</c:f>
              <c:strCache>
                <c:ptCount val="1"/>
                <c:pt idx="0">
                  <c:v>Sum of operating profit</c:v>
                </c:pt>
              </c:strCache>
            </c:strRef>
          </c:tx>
          <c:spPr>
            <a:solidFill>
              <a:srgbClr val="7030A0"/>
            </a:solidFill>
            <a:ln>
              <a:noFill/>
            </a:ln>
            <a:effectLst>
              <a:outerShdw blurRad="57150" dist="19050" dir="5400000" algn="ctr" rotWithShape="0">
                <a:srgbClr val="000000">
                  <a:alpha val="63000"/>
                </a:srgbClr>
              </a:outerShdw>
            </a:effectLst>
          </c:spPr>
          <c:invertIfNegative val="0"/>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table'!$G$9:$G$17</c:f>
              <c:numCache>
                <c:formatCode>General</c:formatCode>
                <c:ptCount val="8"/>
                <c:pt idx="0">
                  <c:v>2520000</c:v>
                </c:pt>
                <c:pt idx="1">
                  <c:v>630000</c:v>
                </c:pt>
                <c:pt idx="2">
                  <c:v>1890000</c:v>
                </c:pt>
                <c:pt idx="3">
                  <c:v>1260000</c:v>
                </c:pt>
                <c:pt idx="4">
                  <c:v>300000</c:v>
                </c:pt>
                <c:pt idx="5">
                  <c:v>120000</c:v>
                </c:pt>
                <c:pt idx="6">
                  <c:v>1920000</c:v>
                </c:pt>
                <c:pt idx="7">
                  <c:v>2160000</c:v>
                </c:pt>
              </c:numCache>
            </c:numRef>
          </c:val>
          <c:extLst>
            <c:ext xmlns:c16="http://schemas.microsoft.com/office/drawing/2014/chart" uri="{C3380CC4-5D6E-409C-BE32-E72D297353CC}">
              <c16:uniqueId val="{00000007-684A-4C4C-A5FC-FE6D23C32E56}"/>
            </c:ext>
          </c:extLst>
        </c:ser>
        <c:dLbls>
          <c:showLegendKey val="0"/>
          <c:showVal val="0"/>
          <c:showCatName val="0"/>
          <c:showSerName val="0"/>
          <c:showPercent val="0"/>
          <c:showBubbleSize val="0"/>
        </c:dLbls>
        <c:gapWidth val="150"/>
        <c:overlap val="100"/>
        <c:axId val="1699630976"/>
        <c:axId val="1699628896"/>
      </c:barChart>
      <c:catAx>
        <c:axId val="1699630976"/>
        <c:scaling>
          <c:orientation val="minMax"/>
        </c:scaling>
        <c:delete val="1"/>
        <c:axPos val="b"/>
        <c:numFmt formatCode="General" sourceLinked="1"/>
        <c:majorTickMark val="none"/>
        <c:minorTickMark val="none"/>
        <c:tickLblPos val="nextTo"/>
        <c:crossAx val="1699628896"/>
        <c:crosses val="autoZero"/>
        <c:auto val="1"/>
        <c:lblAlgn val="ctr"/>
        <c:lblOffset val="100"/>
        <c:noMultiLvlLbl val="0"/>
      </c:catAx>
      <c:valAx>
        <c:axId val="1699628896"/>
        <c:scaling>
          <c:orientation val="minMax"/>
        </c:scaling>
        <c:delete val="1"/>
        <c:axPos val="l"/>
        <c:numFmt formatCode="General" sourceLinked="1"/>
        <c:majorTickMark val="none"/>
        <c:minorTickMark val="none"/>
        <c:tickLblPos val="nextTo"/>
        <c:crossAx val="1699630976"/>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[shine and grow report...xlsx]pivot table!PivotTable4</c:name>
    <c:fmtId val="2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2060"/>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bg1">
                <a:lumMod val="65000"/>
              </a:schemeClr>
            </a:solidFill>
            <a:round/>
          </a:ln>
          <a:effectLst>
            <a:outerShdw blurRad="57150" dist="19050" dir="5400000" algn="ctr" rotWithShape="0">
              <a:srgbClr val="000000">
                <a:alpha val="63000"/>
              </a:srgbClr>
            </a:outerShdw>
          </a:effectLst>
        </c:spPr>
        <c:marker>
          <c:spPr>
            <a:solidFill>
              <a:schemeClr val="bg1">
                <a:lumMod val="65000"/>
              </a:schemeClr>
            </a:solidFill>
            <a:ln w="9525">
              <a:solidFill>
                <a:schemeClr val="bg1">
                  <a:lumMod val="75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rgbClr val="0070C0"/>
            </a:solidFill>
            <a:round/>
          </a:ln>
          <a:effectLst>
            <a:outerShdw blurRad="57150" dist="19050" dir="5400000" algn="ctr" rotWithShape="0">
              <a:srgbClr val="000000">
                <a:alpha val="63000"/>
              </a:srgbClr>
            </a:outerShdw>
          </a:effectLst>
        </c:spPr>
        <c:marker>
          <c:spPr>
            <a:solidFill>
              <a:schemeClr val="accent1">
                <a:lumMod val="60000"/>
                <a:lumOff val="40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4"/>
        <c:spPr>
          <a:ln w="34925" cap="rnd">
            <a:solidFill>
              <a:srgbClr val="7030A0"/>
            </a:solidFill>
            <a:round/>
          </a:ln>
          <a:effectLst>
            <a:outerShdw blurRad="57150" dist="19050" dir="5400000" algn="ctr" rotWithShape="0">
              <a:srgbClr val="000000">
                <a:alpha val="63000"/>
              </a:srgbClr>
            </a:outerShdw>
          </a:effectLst>
        </c:spPr>
        <c:marker>
          <c:symbol val="circle"/>
          <c:size val="6"/>
          <c:spPr>
            <a:solidFill>
              <a:srgbClr val="333399"/>
            </a:solidFill>
            <a:ln w="9525">
              <a:solidFill>
                <a:srgbClr val="FF66FF"/>
              </a:solidFill>
              <a:round/>
            </a:ln>
            <a:effectLst>
              <a:outerShdw blurRad="57150" dist="19050" dir="5400000" algn="ctr" rotWithShape="0">
                <a:srgbClr val="000000">
                  <a:alpha val="63000"/>
                </a:srgbClr>
              </a:outerShdw>
            </a:effectLst>
          </c:spPr>
        </c:marker>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'pivot table'!$E$8</c:f>
              <c:strCache>
                <c:ptCount val="1"/>
                <c:pt idx="0">
                  <c:v>Sum of Order</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table'!$E$9:$E$17</c:f>
              <c:numCache>
                <c:formatCode>General</c:formatCode>
                <c:ptCount val="8"/>
                <c:pt idx="0">
                  <c:v>24000</c:v>
                </c:pt>
                <c:pt idx="1">
                  <c:v>6000</c:v>
                </c:pt>
                <c:pt idx="2">
                  <c:v>18000</c:v>
                </c:pt>
                <c:pt idx="3">
                  <c:v>12000</c:v>
                </c:pt>
                <c:pt idx="4">
                  <c:v>3000</c:v>
                </c:pt>
                <c:pt idx="5">
                  <c:v>3000</c:v>
                </c:pt>
                <c:pt idx="6">
                  <c:v>48000</c:v>
                </c:pt>
                <c:pt idx="7">
                  <c:v>36000</c:v>
                </c:pt>
              </c:numCache>
            </c:numRef>
          </c:val>
          <c:smooth val="0"/>
          <c:extLst>
            <c:ext xmlns:c16="http://schemas.microsoft.com/office/drawing/2014/chart" uri="{C3380CC4-5D6E-409C-BE32-E72D297353CC}">
              <c16:uniqueId val="{00000006-C05B-41EE-AD52-8D958F1E3FE8}"/>
            </c:ext>
          </c:extLst>
        </c:ser>
        <c:ser>
          <c:idx val="1"/>
          <c:order val="1"/>
          <c:tx>
            <c:strRef>
              <c:f>'pivot table'!$F$8</c:f>
              <c:strCache>
                <c:ptCount val="1"/>
                <c:pt idx="0">
                  <c:v>Sum of Total Amount </c:v>
                </c:pt>
              </c:strCache>
            </c:strRef>
          </c:tx>
          <c:spPr>
            <a:ln w="34925" cap="rnd">
              <a:solidFill>
                <a:srgbClr val="7030A0"/>
              </a:solidFill>
              <a:round/>
            </a:ln>
            <a:effectLst>
              <a:outerShdw blurRad="57150" dist="19050" dir="5400000" algn="ctr" rotWithShape="0">
                <a:srgbClr val="000000">
                  <a:alpha val="63000"/>
                </a:srgbClr>
              </a:outerShdw>
            </a:effectLst>
          </c:spPr>
          <c:marker>
            <c:symbol val="circle"/>
            <c:size val="6"/>
            <c:spPr>
              <a:solidFill>
                <a:srgbClr val="333399"/>
              </a:solidFill>
              <a:ln w="9525">
                <a:solidFill>
                  <a:srgbClr val="FF66FF"/>
                </a:solidFill>
                <a:round/>
              </a:ln>
              <a:effectLst>
                <a:outerShdw blurRad="57150" dist="19050" dir="5400000" algn="ctr" rotWithShape="0">
                  <a:srgbClr val="000000">
                    <a:alpha val="63000"/>
                  </a:srgbClr>
                </a:outerShdw>
              </a:effectLst>
            </c:spPr>
          </c:marke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table'!$F$9:$F$17</c:f>
              <c:numCache>
                <c:formatCode>General</c:formatCode>
                <c:ptCount val="8"/>
                <c:pt idx="0">
                  <c:v>9600000</c:v>
                </c:pt>
                <c:pt idx="1">
                  <c:v>2400000</c:v>
                </c:pt>
                <c:pt idx="2">
                  <c:v>7200000</c:v>
                </c:pt>
                <c:pt idx="3">
                  <c:v>4800000</c:v>
                </c:pt>
                <c:pt idx="4">
                  <c:v>1200000</c:v>
                </c:pt>
                <c:pt idx="5">
                  <c:v>1200000</c:v>
                </c:pt>
                <c:pt idx="6">
                  <c:v>19200000</c:v>
                </c:pt>
                <c:pt idx="7">
                  <c:v>15120000</c:v>
                </c:pt>
              </c:numCache>
            </c:numRef>
          </c:val>
          <c:smooth val="0"/>
          <c:extLst>
            <c:ext xmlns:c16="http://schemas.microsoft.com/office/drawing/2014/chart" uri="{C3380CC4-5D6E-409C-BE32-E72D297353CC}">
              <c16:uniqueId val="{00000007-C05B-41EE-AD52-8D958F1E3FE8}"/>
            </c:ext>
          </c:extLst>
        </c:ser>
        <c:ser>
          <c:idx val="2"/>
          <c:order val="2"/>
          <c:tx>
            <c:strRef>
              <c:f>'pivot table'!$G$8</c:f>
              <c:strCache>
                <c:ptCount val="1"/>
                <c:pt idx="0">
                  <c:v>Sum of operating profit</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table'!$G$9:$G$17</c:f>
              <c:numCache>
                <c:formatCode>General</c:formatCode>
                <c:ptCount val="8"/>
                <c:pt idx="0">
                  <c:v>2520000</c:v>
                </c:pt>
                <c:pt idx="1">
                  <c:v>630000</c:v>
                </c:pt>
                <c:pt idx="2">
                  <c:v>1890000</c:v>
                </c:pt>
                <c:pt idx="3">
                  <c:v>1260000</c:v>
                </c:pt>
                <c:pt idx="4">
                  <c:v>300000</c:v>
                </c:pt>
                <c:pt idx="5">
                  <c:v>120000</c:v>
                </c:pt>
                <c:pt idx="6">
                  <c:v>1920000</c:v>
                </c:pt>
                <c:pt idx="7">
                  <c:v>2160000</c:v>
                </c:pt>
              </c:numCache>
            </c:numRef>
          </c:val>
          <c:smooth val="0"/>
          <c:extLst>
            <c:ext xmlns:c16="http://schemas.microsoft.com/office/drawing/2014/chart" uri="{C3380CC4-5D6E-409C-BE32-E72D297353CC}">
              <c16:uniqueId val="{00000008-C05B-41EE-AD52-8D958F1E3FE8}"/>
            </c:ext>
          </c:extLst>
        </c:ser>
        <c:dLbls>
          <c:showLegendKey val="0"/>
          <c:showVal val="0"/>
          <c:showCatName val="0"/>
          <c:showSerName val="0"/>
          <c:showPercent val="0"/>
          <c:showBubbleSize val="0"/>
        </c:dLbls>
        <c:marker val="1"/>
        <c:smooth val="0"/>
        <c:axId val="1863174032"/>
        <c:axId val="1863174864"/>
      </c:lineChart>
      <c:catAx>
        <c:axId val="18631740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3174864"/>
        <c:crosses val="autoZero"/>
        <c:auto val="1"/>
        <c:lblAlgn val="ctr"/>
        <c:lblOffset val="100"/>
        <c:noMultiLvlLbl val="0"/>
      </c:catAx>
      <c:valAx>
        <c:axId val="1863174864"/>
        <c:scaling>
          <c:orientation val="minMax"/>
        </c:scaling>
        <c:delete val="1"/>
        <c:axPos val="l"/>
        <c:numFmt formatCode="General" sourceLinked="1"/>
        <c:majorTickMark val="none"/>
        <c:minorTickMark val="none"/>
        <c:tickLblPos val="nextTo"/>
        <c:crossAx val="1863174032"/>
        <c:crosses val="autoZero"/>
        <c:crossBetween val="between"/>
      </c:valAx>
      <c:spPr>
        <a:noFill/>
        <a:ln w="25400">
          <a:noFill/>
        </a:ln>
        <a:effectLst/>
      </c:spPr>
    </c:plotArea>
    <c:plotVisOnly val="1"/>
    <c:dispBlanksAs val="zero"/>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[shine and grow report...xlsx]pivot table!PivotTable4</c:name>
    <c:fmtId val="3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gradFill>
            <a:gsLst>
              <a:gs pos="0">
                <a:schemeClr val="accent1">
                  <a:lumMod val="75000"/>
                </a:schemeClr>
              </a:gs>
              <a:gs pos="46000">
                <a:schemeClr val="accent5">
                  <a:lumMod val="75000"/>
                </a:schemeClr>
              </a:gs>
              <a:gs pos="100000">
                <a:srgbClr val="FF66FF"/>
              </a:gs>
            </a:gsLst>
            <a:path path="circle">
              <a:fillToRect l="50000" t="130000" r="50000" b="-30000"/>
            </a:path>
          </a:gradFill>
          <a:ln>
            <a:noFill/>
          </a:ln>
          <a:effectLst/>
          <a:scene3d>
            <a:camera prst="orthographicFront"/>
            <a:lightRig rig="soft" dir="t">
              <a:rot lat="0" lon="0" rev="0"/>
            </a:lightRig>
          </a:scene3d>
          <a:sp3d prstMaterial="translucentPowder">
            <a:bevelT w="203200" h="50800" prst="softRound"/>
          </a:sp3d>
        </c:spPr>
        <c:marker>
          <c:symbol val="none"/>
        </c:marker>
      </c:pivotFmt>
      <c:pivotFmt>
        <c:idx val="8"/>
        <c:spPr>
          <a:solidFill>
            <a:schemeClr val="accent1"/>
          </a:solidFill>
          <a:ln>
            <a:noFill/>
          </a:ln>
          <a:effectLst/>
        </c:spPr>
        <c:marker>
          <c:symbol val="none"/>
        </c:marker>
      </c:pivotFmt>
      <c:pivotFmt>
        <c:idx val="9"/>
        <c:spPr>
          <a:gradFill>
            <a:gsLst>
              <a:gs pos="0">
                <a:schemeClr val="accent1">
                  <a:lumMod val="75000"/>
                </a:schemeClr>
              </a:gs>
              <a:gs pos="46000">
                <a:srgbClr val="0070C0"/>
              </a:gs>
              <a:gs pos="100000">
                <a:srgbClr val="7030A0"/>
              </a:gs>
            </a:gsLst>
            <a:path path="circle">
              <a:fillToRect l="50000" t="130000" r="50000" b="-30000"/>
            </a:path>
          </a:gradFill>
          <a:ln>
            <a:noFill/>
          </a:ln>
          <a:effectLst>
            <a:outerShdw blurRad="50800" dist="38100" dir="8100000" algn="tr" rotWithShape="0">
              <a:prstClr val="black">
                <a:alpha val="40000"/>
              </a:prstClr>
            </a:outerShdw>
          </a:effectLst>
          <a:scene3d>
            <a:camera prst="orthographicFront"/>
            <a:lightRig rig="contrasting" dir="t">
              <a:rot lat="0" lon="0" rev="1500000"/>
            </a:lightRig>
          </a:scene3d>
          <a:sp3d prstMaterial="metal">
            <a:bevelT w="88900" h="88900"/>
          </a:sp3d>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areaChart>
        <c:grouping val="standard"/>
        <c:varyColors val="0"/>
        <c:ser>
          <c:idx val="0"/>
          <c:order val="0"/>
          <c:tx>
            <c:strRef>
              <c:f>'pivot table'!$E$8</c:f>
              <c:strCache>
                <c:ptCount val="1"/>
                <c:pt idx="0">
                  <c:v>Sum of Order</c:v>
                </c:pt>
              </c:strCache>
            </c:strRef>
          </c:tx>
          <c:spPr>
            <a:solidFill>
              <a:schemeClr val="accent1"/>
            </a:solidFill>
            <a:ln>
              <a:noFill/>
            </a:ln>
            <a:effectLst/>
          </c:spP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table'!$E$9:$E$17</c:f>
              <c:numCache>
                <c:formatCode>General</c:formatCode>
                <c:ptCount val="8"/>
                <c:pt idx="0">
                  <c:v>24000</c:v>
                </c:pt>
                <c:pt idx="1">
                  <c:v>6000</c:v>
                </c:pt>
                <c:pt idx="2">
                  <c:v>18000</c:v>
                </c:pt>
                <c:pt idx="3">
                  <c:v>12000</c:v>
                </c:pt>
                <c:pt idx="4">
                  <c:v>3000</c:v>
                </c:pt>
                <c:pt idx="5">
                  <c:v>3000</c:v>
                </c:pt>
                <c:pt idx="6">
                  <c:v>48000</c:v>
                </c:pt>
                <c:pt idx="7">
                  <c:v>36000</c:v>
                </c:pt>
              </c:numCache>
            </c:numRef>
          </c:val>
          <c:extLst>
            <c:ext xmlns:c16="http://schemas.microsoft.com/office/drawing/2014/chart" uri="{C3380CC4-5D6E-409C-BE32-E72D297353CC}">
              <c16:uniqueId val="{00000000-1984-4276-9DD9-FED937F60B31}"/>
            </c:ext>
          </c:extLst>
        </c:ser>
        <c:ser>
          <c:idx val="1"/>
          <c:order val="1"/>
          <c:tx>
            <c:strRef>
              <c:f>'pivot table'!$F$8</c:f>
              <c:strCache>
                <c:ptCount val="1"/>
                <c:pt idx="0">
                  <c:v>Sum of Total Amount </c:v>
                </c:pt>
              </c:strCache>
            </c:strRef>
          </c:tx>
          <c:spPr>
            <a:gradFill>
              <a:gsLst>
                <a:gs pos="0">
                  <a:schemeClr val="accent1">
                    <a:lumMod val="75000"/>
                  </a:schemeClr>
                </a:gs>
                <a:gs pos="46000">
                  <a:srgbClr val="0070C0"/>
                </a:gs>
                <a:gs pos="100000">
                  <a:srgbClr val="7030A0"/>
                </a:gs>
              </a:gsLst>
              <a:path path="circle">
                <a:fillToRect l="50000" t="130000" r="50000" b="-30000"/>
              </a:path>
            </a:gradFill>
            <a:ln>
              <a:noFill/>
            </a:ln>
            <a:effectLst>
              <a:outerShdw blurRad="50800" dist="38100" dir="8100000" algn="tr" rotWithShape="0">
                <a:prstClr val="black">
                  <a:alpha val="40000"/>
                </a:prstClr>
              </a:outerShdw>
            </a:effectLst>
            <a:scene3d>
              <a:camera prst="orthographicFront"/>
              <a:lightRig rig="contrasting" dir="t">
                <a:rot lat="0" lon="0" rev="1500000"/>
              </a:lightRig>
            </a:scene3d>
            <a:sp3d prstMaterial="metal">
              <a:bevelT w="88900" h="88900"/>
            </a:sp3d>
          </c:spP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table'!$F$9:$F$17</c:f>
              <c:numCache>
                <c:formatCode>General</c:formatCode>
                <c:ptCount val="8"/>
                <c:pt idx="0">
                  <c:v>9600000</c:v>
                </c:pt>
                <c:pt idx="1">
                  <c:v>2400000</c:v>
                </c:pt>
                <c:pt idx="2">
                  <c:v>7200000</c:v>
                </c:pt>
                <c:pt idx="3">
                  <c:v>4800000</c:v>
                </c:pt>
                <c:pt idx="4">
                  <c:v>1200000</c:v>
                </c:pt>
                <c:pt idx="5">
                  <c:v>1200000</c:v>
                </c:pt>
                <c:pt idx="6">
                  <c:v>19200000</c:v>
                </c:pt>
                <c:pt idx="7">
                  <c:v>15120000</c:v>
                </c:pt>
              </c:numCache>
            </c:numRef>
          </c:val>
          <c:extLst>
            <c:ext xmlns:c16="http://schemas.microsoft.com/office/drawing/2014/chart" uri="{C3380CC4-5D6E-409C-BE32-E72D297353CC}">
              <c16:uniqueId val="{00000001-1984-4276-9DD9-FED937F60B31}"/>
            </c:ext>
          </c:extLst>
        </c:ser>
        <c:ser>
          <c:idx val="2"/>
          <c:order val="2"/>
          <c:tx>
            <c:strRef>
              <c:f>'pivot table'!$G$8</c:f>
              <c:strCache>
                <c:ptCount val="1"/>
                <c:pt idx="0">
                  <c:v>Sum of operating profit</c:v>
                </c:pt>
              </c:strCache>
            </c:strRef>
          </c:tx>
          <c:spPr>
            <a:solidFill>
              <a:schemeClr val="accent3"/>
            </a:solidFill>
            <a:ln>
              <a:noFill/>
            </a:ln>
            <a:effectLst/>
          </c:spPr>
          <c:cat>
            <c:strRef>
              <c:f>'pivot table'!$D$9:$D$17</c:f>
              <c:strCache>
                <c:ptCount val="8"/>
                <c:pt idx="0">
                  <c:v>Jan</c:v>
                </c:pt>
                <c:pt idx="1">
                  <c:v>Feb</c:v>
                </c:pt>
                <c:pt idx="2">
                  <c:v>March</c:v>
                </c:pt>
                <c:pt idx="3">
                  <c:v>May</c:v>
                </c:pt>
                <c:pt idx="4">
                  <c:v>june</c:v>
                </c:pt>
                <c:pt idx="5">
                  <c:v>july</c:v>
                </c:pt>
                <c:pt idx="6">
                  <c:v>Sep</c:v>
                </c:pt>
                <c:pt idx="7">
                  <c:v>Oct</c:v>
                </c:pt>
              </c:strCache>
            </c:strRef>
          </c:cat>
          <c:val>
            <c:numRef>
              <c:f>'pivot table'!$G$9:$G$17</c:f>
              <c:numCache>
                <c:formatCode>General</c:formatCode>
                <c:ptCount val="8"/>
                <c:pt idx="0">
                  <c:v>2520000</c:v>
                </c:pt>
                <c:pt idx="1">
                  <c:v>630000</c:v>
                </c:pt>
                <c:pt idx="2">
                  <c:v>1890000</c:v>
                </c:pt>
                <c:pt idx="3">
                  <c:v>1260000</c:v>
                </c:pt>
                <c:pt idx="4">
                  <c:v>300000</c:v>
                </c:pt>
                <c:pt idx="5">
                  <c:v>120000</c:v>
                </c:pt>
                <c:pt idx="6">
                  <c:v>1920000</c:v>
                </c:pt>
                <c:pt idx="7">
                  <c:v>2160000</c:v>
                </c:pt>
              </c:numCache>
            </c:numRef>
          </c:val>
          <c:extLst>
            <c:ext xmlns:c16="http://schemas.microsoft.com/office/drawing/2014/chart" uri="{C3380CC4-5D6E-409C-BE32-E72D297353CC}">
              <c16:uniqueId val="{00000002-1984-4276-9DD9-FED937F60B31}"/>
            </c:ext>
          </c:extLst>
        </c:ser>
        <c:dLbls>
          <c:showLegendKey val="0"/>
          <c:showVal val="0"/>
          <c:showCatName val="0"/>
          <c:showSerName val="0"/>
          <c:showPercent val="0"/>
          <c:showBubbleSize val="0"/>
        </c:dLbls>
        <c:axId val="1470086175"/>
        <c:axId val="1470093663"/>
      </c:areaChart>
      <c:catAx>
        <c:axId val="14700861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093663"/>
        <c:crosses val="autoZero"/>
        <c:auto val="1"/>
        <c:lblAlgn val="ctr"/>
        <c:lblOffset val="100"/>
        <c:noMultiLvlLbl val="0"/>
      </c:catAx>
      <c:valAx>
        <c:axId val="1470093663"/>
        <c:scaling>
          <c:orientation val="minMax"/>
        </c:scaling>
        <c:delete val="1"/>
        <c:axPos val="l"/>
        <c:numFmt formatCode="General" sourceLinked="1"/>
        <c:majorTickMark val="none"/>
        <c:minorTickMark val="none"/>
        <c:tickLblPos val="nextTo"/>
        <c:crossAx val="1470086175"/>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[shine and grow report...xlsx]pivot table!PivotTable7</c:name>
    <c:fmtId val="61"/>
  </c:pivotSource>
  <c:chart>
    <c:autoTitleDeleted val="1"/>
    <c:pivotFmts>
      <c:pivotFmt>
        <c:idx val="0"/>
        <c:spPr>
          <a:solidFill>
            <a:schemeClr val="accent1"/>
          </a:solidFill>
          <a:ln w="19050">
            <a:solidFill>
              <a:schemeClr val="lt1"/>
            </a:solidFill>
          </a:ln>
          <a:effectLst/>
        </c:spPr>
        <c:marker>
          <c:symbol val="none"/>
        </c:marker>
      </c:pivotFmt>
      <c:pivotFmt>
        <c:idx val="1"/>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pivotFmt>
      <c:pivotFmt>
        <c:idx val="2"/>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marker>
          <c:symbol val="none"/>
        </c:marker>
      </c:pivotFmt>
      <c:pivotFmt>
        <c:idx val="3"/>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pivotFmt>
      <c:pivotFmt>
        <c:idx val="4"/>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marker>
          <c:symbol val="none"/>
        </c:marker>
      </c:pivotFmt>
      <c:pivotFmt>
        <c:idx val="5"/>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pivotFmt>
    </c:pivotFmts>
    <c:plotArea>
      <c:layout/>
      <c:doughnutChart>
        <c:varyColors val="1"/>
        <c:ser>
          <c:idx val="0"/>
          <c:order val="0"/>
          <c:tx>
            <c:strRef>
              <c:f>'pivot table'!$R$12</c:f>
              <c:strCache>
                <c:ptCount val="1"/>
                <c:pt idx="0">
                  <c:v>Total</c:v>
                </c:pt>
              </c:strCache>
            </c:strRef>
          </c:tx>
          <c:spPr>
            <a:gradFill>
              <a:gsLst>
                <a:gs pos="0">
                  <a:srgbClr val="7030A0"/>
                </a:gs>
                <a:gs pos="32000">
                  <a:srgbClr val="002060"/>
                </a:gs>
                <a:gs pos="89000">
                  <a:srgbClr val="333399"/>
                </a:gs>
                <a:gs pos="100000">
                  <a:schemeClr val="accent1">
                    <a:lumMod val="30000"/>
                    <a:lumOff val="70000"/>
                  </a:schemeClr>
                </a:gs>
              </a:gsLst>
              <a:lin ang="5400000" scaled="1"/>
            </a:gradFill>
            <a:ln>
              <a:noFill/>
            </a:ln>
            <a:scene3d>
              <a:camera prst="orthographicFront"/>
              <a:lightRig rig="threePt" dir="t"/>
            </a:scene3d>
            <a:sp3d>
              <a:bevelT w="139700" h="139700"/>
            </a:sp3d>
          </c:spPr>
          <c:dPt>
            <c:idx val="0"/>
            <c:bubble3D val="0"/>
            <c:spPr>
              <a:gradFill>
                <a:gsLst>
                  <a:gs pos="0">
                    <a:srgbClr val="7030A0"/>
                  </a:gs>
                  <a:gs pos="32000">
                    <a:srgbClr val="002060"/>
                  </a:gs>
                  <a:gs pos="89000">
                    <a:srgbClr val="333399"/>
                  </a:gs>
                  <a:gs pos="100000">
                    <a:schemeClr val="accent1">
                      <a:lumMod val="30000"/>
                      <a:lumOff val="70000"/>
                    </a:schemeClr>
                  </a:gs>
                </a:gsLst>
                <a:lin ang="5400000" scaled="1"/>
              </a:gradFill>
              <a:ln w="19050">
                <a:noFill/>
              </a:ln>
              <a:effectLst/>
              <a:scene3d>
                <a:camera prst="orthographicFront"/>
                <a:lightRig rig="threePt" dir="t"/>
              </a:scene3d>
              <a:sp3d>
                <a:bevelT w="139700" h="139700"/>
              </a:sp3d>
            </c:spPr>
            <c:extLst>
              <c:ext xmlns:c16="http://schemas.microsoft.com/office/drawing/2014/chart" uri="{C3380CC4-5D6E-409C-BE32-E72D297353CC}">
                <c16:uniqueId val="{00000001-C74D-41F2-95D5-AD78F8283A90}"/>
              </c:ext>
            </c:extLst>
          </c:dPt>
          <c:cat>
            <c:strRef>
              <c:f>'pivot table'!$Q$13:$Q$14</c:f>
              <c:strCache>
                <c:ptCount val="1"/>
                <c:pt idx="0">
                  <c:v>B2B</c:v>
                </c:pt>
              </c:strCache>
            </c:strRef>
          </c:cat>
          <c:val>
            <c:numRef>
              <c:f>'pivot table'!$R$13:$R$14</c:f>
              <c:numCache>
                <c:formatCode>0%</c:formatCode>
                <c:ptCount val="1"/>
                <c:pt idx="0">
                  <c:v>1</c:v>
                </c:pt>
              </c:numCache>
            </c:numRef>
          </c:val>
          <c:extLst>
            <c:ext xmlns:c16="http://schemas.microsoft.com/office/drawing/2014/chart" uri="{C3380CC4-5D6E-409C-BE32-E72D297353CC}">
              <c16:uniqueId val="{00000002-C74D-41F2-95D5-AD78F8283A9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tx>
            <c:v>come</c:v>
          </c:tx>
          <c:spPr>
            <a:gradFill flip="none" rotWithShape="1">
              <a:gsLst>
                <a:gs pos="37000">
                  <a:srgbClr val="0070C0"/>
                </a:gs>
                <a:gs pos="100000">
                  <a:schemeClr val="accent5">
                    <a:lumMod val="75000"/>
                  </a:schemeClr>
                </a:gs>
              </a:gsLst>
              <a:lin ang="10800000" scaled="1"/>
              <a:tileRect/>
            </a:gradFill>
            <a:ln w="130175">
              <a:solidFill>
                <a:schemeClr val="tx1"/>
              </a:solidFill>
            </a:ln>
          </c:spPr>
          <c:dPt>
            <c:idx val="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1-EAE2-4794-922A-0981EF2AC67A}"/>
              </c:ext>
            </c:extLst>
          </c:dPt>
          <c:dPt>
            <c:idx val="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3-EAE2-4794-922A-0981EF2AC67A}"/>
              </c:ext>
            </c:extLst>
          </c:dPt>
          <c:dPt>
            <c:idx val="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5-EAE2-4794-922A-0981EF2AC67A}"/>
              </c:ext>
            </c:extLst>
          </c:dPt>
          <c:dPt>
            <c:idx val="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7-EAE2-4794-922A-0981EF2AC67A}"/>
              </c:ext>
            </c:extLst>
          </c:dPt>
          <c:dPt>
            <c:idx val="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9-EAE2-4794-922A-0981EF2AC67A}"/>
              </c:ext>
            </c:extLst>
          </c:dPt>
          <c:dPt>
            <c:idx val="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B-EAE2-4794-922A-0981EF2AC67A}"/>
              </c:ext>
            </c:extLst>
          </c:dPt>
          <c:dPt>
            <c:idx val="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D-EAE2-4794-922A-0981EF2AC67A}"/>
              </c:ext>
            </c:extLst>
          </c:dPt>
          <c:dPt>
            <c:idx val="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0F-EAE2-4794-922A-0981EF2AC67A}"/>
              </c:ext>
            </c:extLst>
          </c:dPt>
          <c:dPt>
            <c:idx val="8"/>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1-EAE2-4794-922A-0981EF2AC67A}"/>
              </c:ext>
            </c:extLst>
          </c:dPt>
          <c:dPt>
            <c:idx val="9"/>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3-EAE2-4794-922A-0981EF2AC67A}"/>
              </c:ext>
            </c:extLst>
          </c:dPt>
          <c:dPt>
            <c:idx val="1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5-EAE2-4794-922A-0981EF2AC67A}"/>
              </c:ext>
            </c:extLst>
          </c:dPt>
          <c:dPt>
            <c:idx val="1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7-EAE2-4794-922A-0981EF2AC67A}"/>
              </c:ext>
            </c:extLst>
          </c:dPt>
          <c:dPt>
            <c:idx val="1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9-EAE2-4794-922A-0981EF2AC67A}"/>
              </c:ext>
            </c:extLst>
          </c:dPt>
          <c:dPt>
            <c:idx val="1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B-EAE2-4794-922A-0981EF2AC67A}"/>
              </c:ext>
            </c:extLst>
          </c:dPt>
          <c:dPt>
            <c:idx val="1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D-EAE2-4794-922A-0981EF2AC67A}"/>
              </c:ext>
            </c:extLst>
          </c:dPt>
          <c:dPt>
            <c:idx val="1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1F-EAE2-4794-922A-0981EF2AC67A}"/>
              </c:ext>
            </c:extLst>
          </c:dPt>
          <c:dPt>
            <c:idx val="1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1-EAE2-4794-922A-0981EF2AC67A}"/>
              </c:ext>
            </c:extLst>
          </c:dPt>
          <c:dPt>
            <c:idx val="1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3-EAE2-4794-922A-0981EF2AC67A}"/>
              </c:ext>
            </c:extLst>
          </c:dPt>
          <c:dPt>
            <c:idx val="18"/>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5-EAE2-4794-922A-0981EF2AC67A}"/>
              </c:ext>
            </c:extLst>
          </c:dPt>
          <c:dPt>
            <c:idx val="19"/>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7-EAE2-4794-922A-0981EF2AC67A}"/>
              </c:ext>
            </c:extLst>
          </c:dPt>
          <c:dPt>
            <c:idx val="2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9-EAE2-4794-922A-0981EF2AC67A}"/>
              </c:ext>
            </c:extLst>
          </c:dPt>
          <c:dPt>
            <c:idx val="2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B-EAE2-4794-922A-0981EF2AC67A}"/>
              </c:ext>
            </c:extLst>
          </c:dPt>
          <c:dPt>
            <c:idx val="2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D-EAE2-4794-922A-0981EF2AC67A}"/>
              </c:ext>
            </c:extLst>
          </c:dPt>
          <c:dPt>
            <c:idx val="2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2F-EAE2-4794-922A-0981EF2AC67A}"/>
              </c:ext>
            </c:extLst>
          </c:dPt>
          <c:dPt>
            <c:idx val="2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1-EAE2-4794-922A-0981EF2AC67A}"/>
              </c:ext>
            </c:extLst>
          </c:dPt>
          <c:dPt>
            <c:idx val="2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3-EAE2-4794-922A-0981EF2AC67A}"/>
              </c:ext>
            </c:extLst>
          </c:dPt>
          <c:dPt>
            <c:idx val="2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5-EAE2-4794-922A-0981EF2AC67A}"/>
              </c:ext>
            </c:extLst>
          </c:dPt>
          <c:dPt>
            <c:idx val="2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7-EAE2-4794-922A-0981EF2AC67A}"/>
              </c:ext>
            </c:extLst>
          </c:dPt>
          <c:dPt>
            <c:idx val="28"/>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9-EAE2-4794-922A-0981EF2AC67A}"/>
              </c:ext>
            </c:extLst>
          </c:dPt>
          <c:dPt>
            <c:idx val="29"/>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B-EAE2-4794-922A-0981EF2AC67A}"/>
              </c:ext>
            </c:extLst>
          </c:dPt>
          <c:dPt>
            <c:idx val="3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D-EAE2-4794-922A-0981EF2AC67A}"/>
              </c:ext>
            </c:extLst>
          </c:dPt>
          <c:dPt>
            <c:idx val="3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3F-EAE2-4794-922A-0981EF2AC67A}"/>
              </c:ext>
            </c:extLst>
          </c:dPt>
          <c:dPt>
            <c:idx val="3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1-EAE2-4794-922A-0981EF2AC67A}"/>
              </c:ext>
            </c:extLst>
          </c:dPt>
          <c:dPt>
            <c:idx val="3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3-EAE2-4794-922A-0981EF2AC67A}"/>
              </c:ext>
            </c:extLst>
          </c:dPt>
          <c:dPt>
            <c:idx val="3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5-EAE2-4794-922A-0981EF2AC67A}"/>
              </c:ext>
            </c:extLst>
          </c:dPt>
          <c:dPt>
            <c:idx val="3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7-EAE2-4794-922A-0981EF2AC67A}"/>
              </c:ext>
            </c:extLst>
          </c:dPt>
          <c:dPt>
            <c:idx val="3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9-EAE2-4794-922A-0981EF2AC67A}"/>
              </c:ext>
            </c:extLst>
          </c:dPt>
          <c:dPt>
            <c:idx val="3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B-EAE2-4794-922A-0981EF2AC67A}"/>
              </c:ext>
            </c:extLst>
          </c:dPt>
          <c:dPt>
            <c:idx val="38"/>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D-EAE2-4794-922A-0981EF2AC67A}"/>
              </c:ext>
            </c:extLst>
          </c:dPt>
          <c:dPt>
            <c:idx val="39"/>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4F-EAE2-4794-922A-0981EF2AC67A}"/>
              </c:ext>
            </c:extLst>
          </c:dPt>
          <c:dPt>
            <c:idx val="4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1-EAE2-4794-922A-0981EF2AC67A}"/>
              </c:ext>
            </c:extLst>
          </c:dPt>
          <c:dPt>
            <c:idx val="4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3-EAE2-4794-922A-0981EF2AC67A}"/>
              </c:ext>
            </c:extLst>
          </c:dPt>
          <c:dPt>
            <c:idx val="4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5-EAE2-4794-922A-0981EF2AC67A}"/>
              </c:ext>
            </c:extLst>
          </c:dPt>
          <c:dPt>
            <c:idx val="4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7-EAE2-4794-922A-0981EF2AC67A}"/>
              </c:ext>
            </c:extLst>
          </c:dPt>
          <c:dPt>
            <c:idx val="4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9-EAE2-4794-922A-0981EF2AC67A}"/>
              </c:ext>
            </c:extLst>
          </c:dPt>
          <c:dPt>
            <c:idx val="4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B-EAE2-4794-922A-0981EF2AC67A}"/>
              </c:ext>
            </c:extLst>
          </c:dPt>
          <c:dPt>
            <c:idx val="4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D-EAE2-4794-922A-0981EF2AC67A}"/>
              </c:ext>
            </c:extLst>
          </c:dPt>
          <c:dPt>
            <c:idx val="4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5F-EAE2-4794-922A-0981EF2AC67A}"/>
              </c:ext>
            </c:extLst>
          </c:dPt>
          <c:dPt>
            <c:idx val="48"/>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1-EAE2-4794-922A-0981EF2AC67A}"/>
              </c:ext>
            </c:extLst>
          </c:dPt>
          <c:dPt>
            <c:idx val="49"/>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3-EAE2-4794-922A-0981EF2AC67A}"/>
              </c:ext>
            </c:extLst>
          </c:dPt>
          <c:dPt>
            <c:idx val="50"/>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5-EAE2-4794-922A-0981EF2AC67A}"/>
              </c:ext>
            </c:extLst>
          </c:dPt>
          <c:dPt>
            <c:idx val="51"/>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7-EAE2-4794-922A-0981EF2AC67A}"/>
              </c:ext>
            </c:extLst>
          </c:dPt>
          <c:dPt>
            <c:idx val="52"/>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9-EAE2-4794-922A-0981EF2AC67A}"/>
              </c:ext>
            </c:extLst>
          </c:dPt>
          <c:dPt>
            <c:idx val="53"/>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B-EAE2-4794-922A-0981EF2AC67A}"/>
              </c:ext>
            </c:extLst>
          </c:dPt>
          <c:dPt>
            <c:idx val="54"/>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D-EAE2-4794-922A-0981EF2AC67A}"/>
              </c:ext>
            </c:extLst>
          </c:dPt>
          <c:dPt>
            <c:idx val="55"/>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6F-EAE2-4794-922A-0981EF2AC67A}"/>
              </c:ext>
            </c:extLst>
          </c:dPt>
          <c:dPt>
            <c:idx val="56"/>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71-EAE2-4794-922A-0981EF2AC67A}"/>
              </c:ext>
            </c:extLst>
          </c:dPt>
          <c:dPt>
            <c:idx val="57"/>
            <c:bubble3D val="0"/>
            <c:spPr>
              <a:gradFill flip="none" rotWithShape="1">
                <a:gsLst>
                  <a:gs pos="37000">
                    <a:srgbClr val="0070C0"/>
                  </a:gs>
                  <a:gs pos="100000">
                    <a:schemeClr val="accent5">
                      <a:lumMod val="75000"/>
                    </a:schemeClr>
                  </a:gs>
                </a:gsLst>
                <a:lin ang="10800000" scaled="1"/>
                <a:tileRect/>
              </a:gradFill>
              <a:ln w="130175">
                <a:solidFill>
                  <a:schemeClr val="tx1"/>
                </a:solidFill>
              </a:ln>
              <a:effectLst/>
            </c:spPr>
            <c:extLst>
              <c:ext xmlns:c16="http://schemas.microsoft.com/office/drawing/2014/chart" uri="{C3380CC4-5D6E-409C-BE32-E72D297353CC}">
                <c16:uniqueId val="{00000073-EAE2-4794-922A-0981EF2AC67A}"/>
              </c:ext>
            </c:extLst>
          </c:dPt>
          <c:val>
            <c:numLit>
              <c:formatCode>General</c:formatCode>
              <c:ptCount val="5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numLit>
          </c:val>
          <c:extLst>
            <c:ext xmlns:c16="http://schemas.microsoft.com/office/drawing/2014/chart" uri="{C3380CC4-5D6E-409C-BE32-E72D297353CC}">
              <c16:uniqueId val="{00000074-EAE2-4794-922A-0981EF2AC67A}"/>
            </c:ext>
          </c:extLst>
        </c:ser>
        <c:dLbls>
          <c:showLegendKey val="0"/>
          <c:showVal val="0"/>
          <c:showCatName val="0"/>
          <c:showSerName val="0"/>
          <c:showPercent val="0"/>
          <c:showBubbleSize val="0"/>
          <c:showLeaderLines val="1"/>
        </c:dLbls>
        <c:firstSliceAng val="0"/>
        <c:holeSize val="75"/>
      </c:doughnutChart>
      <c:pieChart>
        <c:varyColors val="1"/>
        <c:ser>
          <c:idx val="1"/>
          <c:order val="1"/>
          <c:tx>
            <c:v>per</c:v>
          </c:tx>
          <c:spPr>
            <a:solidFill>
              <a:srgbClr val="7030A0"/>
            </a:solidFill>
            <a:ln>
              <a:noFill/>
            </a:ln>
          </c:spPr>
          <c:dPt>
            <c:idx val="0"/>
            <c:bubble3D val="0"/>
            <c:spPr>
              <a:solidFill>
                <a:srgbClr val="7030A0">
                  <a:alpha val="0"/>
                </a:srgbClr>
              </a:solidFill>
              <a:ln w="19050">
                <a:noFill/>
              </a:ln>
              <a:effectLst/>
            </c:spPr>
            <c:extLst>
              <c:ext xmlns:c16="http://schemas.microsoft.com/office/drawing/2014/chart" uri="{C3380CC4-5D6E-409C-BE32-E72D297353CC}">
                <c16:uniqueId val="{00000076-EAE2-4794-922A-0981EF2AC67A}"/>
              </c:ext>
            </c:extLst>
          </c:dPt>
          <c:dPt>
            <c:idx val="1"/>
            <c:bubble3D val="0"/>
            <c:spPr>
              <a:solidFill>
                <a:schemeClr val="tx1">
                  <a:alpha val="80000"/>
                </a:schemeClr>
              </a:solidFill>
              <a:ln w="19050">
                <a:noFill/>
              </a:ln>
              <a:effectLst/>
            </c:spPr>
            <c:extLst>
              <c:ext xmlns:c16="http://schemas.microsoft.com/office/drawing/2014/chart" uri="{C3380CC4-5D6E-409C-BE32-E72D297353CC}">
                <c16:uniqueId val="{00000078-EAE2-4794-922A-0981EF2AC67A}"/>
              </c:ext>
            </c:extLst>
          </c:dPt>
          <c:dPt>
            <c:idx val="2"/>
            <c:bubble3D val="0"/>
            <c:spPr>
              <a:solidFill>
                <a:schemeClr val="tx1">
                  <a:alpha val="0"/>
                </a:schemeClr>
              </a:solidFill>
              <a:ln w="19050">
                <a:noFill/>
              </a:ln>
              <a:effectLst/>
            </c:spPr>
            <c:extLst>
              <c:ext xmlns:c16="http://schemas.microsoft.com/office/drawing/2014/chart" uri="{C3380CC4-5D6E-409C-BE32-E72D297353CC}">
                <c16:uniqueId val="{0000007A-EAE2-4794-922A-0981EF2AC67A}"/>
              </c:ext>
            </c:extLst>
          </c:dPt>
          <c:dPt>
            <c:idx val="3"/>
            <c:bubble3D val="0"/>
            <c:spPr>
              <a:solidFill>
                <a:schemeClr val="tx1"/>
              </a:solidFill>
              <a:ln w="19050">
                <a:noFill/>
              </a:ln>
              <a:effectLst/>
            </c:spPr>
            <c:extLst>
              <c:ext xmlns:c16="http://schemas.microsoft.com/office/drawing/2014/chart" uri="{C3380CC4-5D6E-409C-BE32-E72D297353CC}">
                <c16:uniqueId val="{0000007C-EAE2-4794-922A-0981EF2AC67A}"/>
              </c:ext>
            </c:extLst>
          </c:dPt>
          <c:val>
            <c:numRef>
              <c:f>('pivot table'!$N$13,'pivot table'!$L$13,'pivot table'!$E$4,'pivot table'!$L$4)</c:f>
              <c:numCache>
                <c:formatCode>General</c:formatCode>
                <c:ptCount val="4"/>
                <c:pt idx="2">
                  <c:v>150000</c:v>
                </c:pt>
                <c:pt idx="3">
                  <c:v>100000</c:v>
                </c:pt>
              </c:numCache>
            </c:numRef>
          </c:val>
          <c:extLst>
            <c:ext xmlns:c16="http://schemas.microsoft.com/office/drawing/2014/chart" uri="{C3380CC4-5D6E-409C-BE32-E72D297353CC}">
              <c16:uniqueId val="{0000007D-EAE2-4794-922A-0981EF2AC67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Strategy_Process!A1"/><Relationship Id="rId3" Type="http://schemas.openxmlformats.org/officeDocument/2006/relationships/image" Target="../media/image1.png"/><Relationship Id="rId7" Type="http://schemas.openxmlformats.org/officeDocument/2006/relationships/hyperlink" Target="#Profit_Market!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Geological_Status!A1"/><Relationship Id="rId11" Type="http://schemas.openxmlformats.org/officeDocument/2006/relationships/chart" Target="../charts/chart5.xml"/><Relationship Id="rId5" Type="http://schemas.openxmlformats.org/officeDocument/2006/relationships/hyperlink" Target="#Revence_status!A1"/><Relationship Id="rId10" Type="http://schemas.openxmlformats.org/officeDocument/2006/relationships/chart" Target="../charts/chart4.xml"/><Relationship Id="rId4" Type="http://schemas.microsoft.com/office/2007/relationships/hdphoto" Target="../media/hdphoto1.wdp"/><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openxmlformats.org/officeDocument/2006/relationships/hyperlink" Target="#Strategy_Process!A1"/><Relationship Id="rId3" Type="http://schemas.openxmlformats.org/officeDocument/2006/relationships/image" Target="../media/image1.png"/><Relationship Id="rId7" Type="http://schemas.openxmlformats.org/officeDocument/2006/relationships/hyperlink" Target="#Profit_Market!A1"/><Relationship Id="rId2" Type="http://schemas.microsoft.com/office/2007/relationships/hdphoto" Target="../media/hdphoto2.wdp"/><Relationship Id="rId1" Type="http://schemas.openxmlformats.org/officeDocument/2006/relationships/image" Target="../media/image2.png"/><Relationship Id="rId6" Type="http://schemas.openxmlformats.org/officeDocument/2006/relationships/hyperlink" Target="#Geological_Status!A1"/><Relationship Id="rId5" Type="http://schemas.openxmlformats.org/officeDocument/2006/relationships/hyperlink" Target="#Revence_status!A1"/><Relationship Id="rId10" Type="http://schemas.openxmlformats.org/officeDocument/2006/relationships/chart" Target="../charts/chart7.xml"/><Relationship Id="rId4" Type="http://schemas.microsoft.com/office/2007/relationships/hdphoto" Target="../media/hdphoto1.wdp"/><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hyperlink" Target="#Strategy_Process!A1"/><Relationship Id="rId13" Type="http://schemas.openxmlformats.org/officeDocument/2006/relationships/image" Target="../media/image6.png"/><Relationship Id="rId3" Type="http://schemas.openxmlformats.org/officeDocument/2006/relationships/image" Target="../media/image1.png"/><Relationship Id="rId7" Type="http://schemas.openxmlformats.org/officeDocument/2006/relationships/hyperlink" Target="#Profit_Market!A1"/><Relationship Id="rId12" Type="http://schemas.openxmlformats.org/officeDocument/2006/relationships/image" Target="../media/image5.png"/><Relationship Id="rId17" Type="http://schemas.openxmlformats.org/officeDocument/2006/relationships/image" Target="../media/image9.png"/><Relationship Id="rId2" Type="http://schemas.microsoft.com/office/2007/relationships/hdphoto" Target="../media/hdphoto3.wdp"/><Relationship Id="rId16" Type="http://schemas.openxmlformats.org/officeDocument/2006/relationships/image" Target="../media/image8.png"/><Relationship Id="rId1" Type="http://schemas.openxmlformats.org/officeDocument/2006/relationships/image" Target="../media/image3.png"/><Relationship Id="rId6" Type="http://schemas.openxmlformats.org/officeDocument/2006/relationships/hyperlink" Target="#Geological_Status!A1"/><Relationship Id="rId11" Type="http://schemas.microsoft.com/office/2007/relationships/hdphoto" Target="../media/hdphoto4.wdp"/><Relationship Id="rId5" Type="http://schemas.openxmlformats.org/officeDocument/2006/relationships/hyperlink" Target="#Revence_status!A1"/><Relationship Id="rId15" Type="http://schemas.microsoft.com/office/2007/relationships/hdphoto" Target="../media/hdphoto5.wdp"/><Relationship Id="rId10" Type="http://schemas.openxmlformats.org/officeDocument/2006/relationships/image" Target="../media/image4.png"/><Relationship Id="rId4" Type="http://schemas.microsoft.com/office/2007/relationships/hdphoto" Target="../media/hdphoto1.wdp"/><Relationship Id="rId9" Type="http://schemas.openxmlformats.org/officeDocument/2006/relationships/chart" Target="../charts/chart8.xml"/><Relationship Id="rId1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4</xdr:col>
      <xdr:colOff>152400</xdr:colOff>
      <xdr:row>2</xdr:row>
      <xdr:rowOff>85725</xdr:rowOff>
    </xdr:from>
    <xdr:to>
      <xdr:col>18</xdr:col>
      <xdr:colOff>9525</xdr:colOff>
      <xdr:row>30</xdr:row>
      <xdr:rowOff>123824</xdr:rowOff>
    </xdr:to>
    <xdr:graphicFrame macro="">
      <xdr:nvGraphicFramePr>
        <xdr:cNvPr id="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114301</xdr:colOff>
      <xdr:row>5</xdr:row>
      <xdr:rowOff>123826</xdr:rowOff>
    </xdr:from>
    <xdr:to>
      <xdr:col>16</xdr:col>
      <xdr:colOff>180975</xdr:colOff>
      <xdr:row>27</xdr:row>
      <xdr:rowOff>123825</xdr:rowOff>
    </xdr:to>
    <xdr:graphicFrame macro="">
      <xdr:nvGraphicFramePr>
        <xdr:cNvPr id="57" name="Chart 5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425322</xdr:colOff>
      <xdr:row>18</xdr:row>
      <xdr:rowOff>1213</xdr:rowOff>
    </xdr:from>
    <xdr:to>
      <xdr:col>15</xdr:col>
      <xdr:colOff>546969</xdr:colOff>
      <xdr:row>18</xdr:row>
      <xdr:rowOff>19501</xdr:rowOff>
    </xdr:to>
    <xdr:sp macro="" textlink="'pivot table'!$AC$10">
      <xdr:nvSpPr>
        <xdr:cNvPr id="65" name="TextBox 64"/>
        <xdr:cNvSpPr txBox="1"/>
      </xdr:nvSpPr>
      <xdr:spPr>
        <a:xfrm rot="4823390">
          <a:off x="9011402" y="2702258"/>
          <a:ext cx="18288" cy="1340847"/>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88CA0A4-5753-438C-9428-153DF58B56CF}" type="TxLink">
            <a:rPr lang="en-US" sz="19900" b="0" i="0" u="none" strike="noStrike">
              <a:solidFill>
                <a:srgbClr val="002060"/>
              </a:solidFill>
              <a:effectLst>
                <a:glow rad="101600">
                  <a:schemeClr val="accent5">
                    <a:satMod val="175000"/>
                    <a:alpha val="40000"/>
                  </a:schemeClr>
                </a:glow>
              </a:effectLst>
              <a:latin typeface="Calibri"/>
              <a:ea typeface="+mn-ea"/>
              <a:cs typeface="Calibri"/>
            </a:rPr>
            <a:pPr marL="0" indent="0" algn="ctr"/>
            <a:t>│</a:t>
          </a:fld>
          <a:endParaRPr lang="en-US" sz="19900" b="0" i="0" u="none" strike="noStrike">
            <a:solidFill>
              <a:srgbClr val="002060"/>
            </a:solidFill>
            <a:effectLst>
              <a:glow rad="101600">
                <a:schemeClr val="accent5">
                  <a:satMod val="175000"/>
                  <a:alpha val="40000"/>
                </a:schemeClr>
              </a:glow>
            </a:effectLst>
            <a:latin typeface="Calibri"/>
            <a:ea typeface="+mn-ea"/>
            <a:cs typeface="Calibri"/>
          </a:endParaRPr>
        </a:p>
      </xdr:txBody>
    </xdr:sp>
    <xdr:clientData/>
  </xdr:twoCellAnchor>
  <xdr:twoCellAnchor>
    <xdr:from>
      <xdr:col>12</xdr:col>
      <xdr:colOff>545066</xdr:colOff>
      <xdr:row>24</xdr:row>
      <xdr:rowOff>57413</xdr:rowOff>
    </xdr:from>
    <xdr:to>
      <xdr:col>16</xdr:col>
      <xdr:colOff>397239</xdr:colOff>
      <xdr:row>24</xdr:row>
      <xdr:rowOff>75701</xdr:rowOff>
    </xdr:to>
    <xdr:sp macro="" textlink="'pivot table'!$AC$9">
      <xdr:nvSpPr>
        <xdr:cNvPr id="64" name="TextBox 63"/>
        <xdr:cNvSpPr txBox="1"/>
      </xdr:nvSpPr>
      <xdr:spPr>
        <a:xfrm rot="7646809">
          <a:off x="8996409" y="3426595"/>
          <a:ext cx="18288" cy="2290573"/>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B039854-7D5D-4FF1-8C29-C985FC6B811D}" type="TxLink">
            <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rPr>
            <a:pPr marL="0" indent="0" algn="ctr"/>
            <a:t>│</a:t>
          </a:fld>
          <a:endPar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endParaRPr>
        </a:p>
      </xdr:txBody>
    </xdr:sp>
    <xdr:clientData/>
  </xdr:twoCellAnchor>
  <xdr:twoCellAnchor>
    <xdr:from>
      <xdr:col>13</xdr:col>
      <xdr:colOff>208547</xdr:colOff>
      <xdr:row>15</xdr:row>
      <xdr:rowOff>34145</xdr:rowOff>
    </xdr:from>
    <xdr:to>
      <xdr:col>15</xdr:col>
      <xdr:colOff>5419</xdr:colOff>
      <xdr:row>15</xdr:row>
      <xdr:rowOff>52433</xdr:rowOff>
    </xdr:to>
    <xdr:sp macro="" textlink="'pivot table'!$AC$5">
      <xdr:nvSpPr>
        <xdr:cNvPr id="61" name="TextBox 60"/>
        <xdr:cNvSpPr txBox="1"/>
      </xdr:nvSpPr>
      <xdr:spPr>
        <a:xfrm rot="4283690">
          <a:off x="8632239" y="2326078"/>
          <a:ext cx="18288" cy="1016072"/>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096CAA7-A142-4EC9-BB65-27A9BE942F2B}" type="TxLink">
            <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rPr>
            <a:pPr marL="0" indent="0" algn="ctr"/>
            <a:t>│</a:t>
          </a:fld>
          <a:endPar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endParaRPr>
        </a:p>
      </xdr:txBody>
    </xdr:sp>
    <xdr:clientData/>
  </xdr:twoCellAnchor>
  <xdr:twoCellAnchor>
    <xdr:from>
      <xdr:col>5</xdr:col>
      <xdr:colOff>465727</xdr:colOff>
      <xdr:row>19</xdr:row>
      <xdr:rowOff>130009</xdr:rowOff>
    </xdr:from>
    <xdr:to>
      <xdr:col>9</xdr:col>
      <xdr:colOff>404767</xdr:colOff>
      <xdr:row>19</xdr:row>
      <xdr:rowOff>148297</xdr:rowOff>
    </xdr:to>
    <xdr:sp macro="" textlink="'pivot table'!$AC$4">
      <xdr:nvSpPr>
        <xdr:cNvPr id="60" name="TextBox 59"/>
        <xdr:cNvSpPr txBox="1"/>
      </xdr:nvSpPr>
      <xdr:spPr>
        <a:xfrm rot="4228677">
          <a:off x="4693303" y="2503258"/>
          <a:ext cx="18288" cy="2377440"/>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D1854CC-455F-487A-BFCB-9AE399B04B2E}" type="TxLink">
            <a:rPr lang="en-US" sz="19900" b="0" i="0" u="none" strike="noStrike">
              <a:solidFill>
                <a:srgbClr val="002060"/>
              </a:solidFill>
              <a:effectLst>
                <a:glow rad="101600">
                  <a:schemeClr val="accent5">
                    <a:satMod val="175000"/>
                    <a:alpha val="40000"/>
                  </a:schemeClr>
                </a:glow>
              </a:effectLst>
              <a:latin typeface="Calibri"/>
              <a:cs typeface="Calibri"/>
            </a:rPr>
            <a:pPr algn="ctr"/>
            <a:t>│</a:t>
          </a:fld>
          <a:endParaRPr lang="en-US" sz="71400" b="1">
            <a:solidFill>
              <a:srgbClr val="002060"/>
            </a:solidFill>
            <a:effectLst>
              <a:glow rad="101600">
                <a:schemeClr val="accent5">
                  <a:satMod val="175000"/>
                  <a:alpha val="40000"/>
                </a:schemeClr>
              </a:glow>
            </a:effectLst>
            <a:latin typeface="Avenir"/>
          </a:endParaRPr>
        </a:p>
      </xdr:txBody>
    </xdr:sp>
    <xdr:clientData/>
  </xdr:twoCellAnchor>
  <xdr:twoCellAnchor>
    <xdr:from>
      <xdr:col>9</xdr:col>
      <xdr:colOff>161925</xdr:colOff>
      <xdr:row>10</xdr:row>
      <xdr:rowOff>19050</xdr:rowOff>
    </xdr:from>
    <xdr:to>
      <xdr:col>13</xdr:col>
      <xdr:colOff>161925</xdr:colOff>
      <xdr:row>23</xdr:row>
      <xdr:rowOff>57150</xdr:rowOff>
    </xdr:to>
    <xdr:sp macro="" textlink="">
      <xdr:nvSpPr>
        <xdr:cNvPr id="59" name="Oval 58"/>
        <xdr:cNvSpPr/>
      </xdr:nvSpPr>
      <xdr:spPr>
        <a:xfrm>
          <a:off x="5648325" y="1924050"/>
          <a:ext cx="2438400" cy="2447925"/>
        </a:xfrm>
        <a:prstGeom prst="ellipse">
          <a:avLst/>
        </a:prstGeom>
        <a:solidFill>
          <a:srgbClr val="3333CC">
            <a:alpha val="11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28</xdr:col>
      <xdr:colOff>195072</xdr:colOff>
      <xdr:row>2</xdr:row>
      <xdr:rowOff>66675</xdr:rowOff>
    </xdr:to>
    <xdr:grpSp>
      <xdr:nvGrpSpPr>
        <xdr:cNvPr id="2" name="Group 1"/>
        <xdr:cNvGrpSpPr/>
      </xdr:nvGrpSpPr>
      <xdr:grpSpPr>
        <a:xfrm>
          <a:off x="0" y="0"/>
          <a:ext cx="17263872" cy="447675"/>
          <a:chOff x="9524" y="0"/>
          <a:chExt cx="17263872" cy="447675"/>
        </a:xfrm>
      </xdr:grpSpPr>
      <xdr:sp macro="" textlink="">
        <xdr:nvSpPr>
          <xdr:cNvPr id="3" name="Rectangle 2"/>
          <xdr:cNvSpPr/>
        </xdr:nvSpPr>
        <xdr:spPr>
          <a:xfrm>
            <a:off x="9524" y="19050"/>
            <a:ext cx="17263872" cy="390525"/>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BEBA8EAE-BF5A-486C-A8C5-ECC9F3942E4B}">
                <a14:imgProps xmlns:a14="http://schemas.microsoft.com/office/drawing/2010/main">
                  <a14:imgLayer r:embed="rId4">
                    <a14:imgEffect>
                      <a14:backgroundRemoval t="10000" b="90000" l="10000" r="90000">
                        <a14:foregroundMark x1="27727" y1="63636" x2="27727" y2="63636"/>
                      </a14:backgroundRemoval>
                    </a14:imgEffect>
                  </a14:imgLayer>
                </a14:imgProps>
              </a:ext>
              <a:ext uri="{28A0092B-C50C-407E-A947-70E740481C1C}">
                <a14:useLocalDpi xmlns:a14="http://schemas.microsoft.com/office/drawing/2010/main" val="0"/>
              </a:ext>
            </a:extLst>
          </a:blip>
          <a:stretch>
            <a:fillRect/>
          </a:stretch>
        </xdr:blipFill>
        <xdr:spPr>
          <a:xfrm>
            <a:off x="104775" y="0"/>
            <a:ext cx="447675" cy="447675"/>
          </a:xfrm>
          <a:prstGeom prst="rect">
            <a:avLst/>
          </a:prstGeom>
        </xdr:spPr>
      </xdr:pic>
      <xdr:sp macro="" textlink="">
        <xdr:nvSpPr>
          <xdr:cNvPr id="5" name="TextBox 4"/>
          <xdr:cNvSpPr txBox="1"/>
        </xdr:nvSpPr>
        <xdr:spPr>
          <a:xfrm>
            <a:off x="438150" y="19051"/>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Sales Dashboard</a:t>
            </a:r>
          </a:p>
          <a:p>
            <a:endParaRPr lang="en-US" sz="1100">
              <a:solidFill>
                <a:schemeClr val="bg1"/>
              </a:solidFill>
              <a:latin typeface="Arial" panose="020B0604020202020204" pitchFamily="34" charset="0"/>
              <a:cs typeface="Arial" panose="020B0604020202020204" pitchFamily="34" charset="0"/>
            </a:endParaRPr>
          </a:p>
        </xdr:txBody>
      </xdr:sp>
      <xdr:sp macro="" textlink="">
        <xdr:nvSpPr>
          <xdr:cNvPr id="6" name="TextBox 5">
            <a:hlinkClick xmlns:r="http://schemas.openxmlformats.org/officeDocument/2006/relationships" r:id="rId5"/>
          </xdr:cNvPr>
          <xdr:cNvSpPr txBox="1"/>
        </xdr:nvSpPr>
        <xdr:spPr>
          <a:xfrm>
            <a:off x="7429500" y="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Revenue_Status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7" name="TextBox 6">
            <a:hlinkClick xmlns:r="http://schemas.openxmlformats.org/officeDocument/2006/relationships" r:id="rId6"/>
          </xdr:cNvPr>
          <xdr:cNvSpPr txBox="1"/>
        </xdr:nvSpPr>
        <xdr:spPr>
          <a:xfrm>
            <a:off x="8715375" y="952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Geological_Status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8" name="TextBox 7">
            <a:hlinkClick xmlns:r="http://schemas.openxmlformats.org/officeDocument/2006/relationships" r:id="rId7"/>
          </xdr:cNvPr>
          <xdr:cNvSpPr txBox="1"/>
        </xdr:nvSpPr>
        <xdr:spPr>
          <a:xfrm>
            <a:off x="10001250" y="1905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Profit_Market</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9" name="TextBox 8">
            <a:hlinkClick xmlns:r="http://schemas.openxmlformats.org/officeDocument/2006/relationships" r:id="rId8"/>
          </xdr:cNvPr>
          <xdr:cNvSpPr txBox="1"/>
        </xdr:nvSpPr>
        <xdr:spPr>
          <a:xfrm>
            <a:off x="11287125" y="2857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Strategy_Process</a:t>
            </a:r>
          </a:p>
          <a:p>
            <a:endParaRPr lang="en-US"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0</xdr:col>
      <xdr:colOff>38100</xdr:colOff>
      <xdr:row>4</xdr:row>
      <xdr:rowOff>66675</xdr:rowOff>
    </xdr:from>
    <xdr:to>
      <xdr:col>4</xdr:col>
      <xdr:colOff>390525</xdr:colOff>
      <xdr:row>11</xdr:row>
      <xdr:rowOff>122877</xdr:rowOff>
    </xdr:to>
    <xdr:grpSp>
      <xdr:nvGrpSpPr>
        <xdr:cNvPr id="10" name="Group 9"/>
        <xdr:cNvGrpSpPr/>
      </xdr:nvGrpSpPr>
      <xdr:grpSpPr>
        <a:xfrm>
          <a:off x="38100" y="828675"/>
          <a:ext cx="2790825" cy="1389702"/>
          <a:chOff x="38100" y="847725"/>
          <a:chExt cx="2790825" cy="1389702"/>
        </a:xfrm>
      </xdr:grpSpPr>
      <xdr:grpSp>
        <xdr:nvGrpSpPr>
          <xdr:cNvPr id="11" name="Group 10"/>
          <xdr:cNvGrpSpPr/>
        </xdr:nvGrpSpPr>
        <xdr:grpSpPr>
          <a:xfrm>
            <a:off x="38100" y="847726"/>
            <a:ext cx="2790825" cy="1389701"/>
            <a:chOff x="38100" y="1428751"/>
            <a:chExt cx="2790825" cy="1389701"/>
          </a:xfrm>
        </xdr:grpSpPr>
        <xdr:sp macro="" textlink="">
          <xdr:nvSpPr>
            <xdr:cNvPr id="13" name="Rounded Rectangle 12"/>
            <xdr:cNvSpPr/>
          </xdr:nvSpPr>
          <xdr:spPr>
            <a:xfrm>
              <a:off x="419100" y="1428751"/>
              <a:ext cx="1676399" cy="304800"/>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 name="TextBox 13"/>
            <xdr:cNvSpPr txBox="1"/>
          </xdr:nvSpPr>
          <xdr:spPr>
            <a:xfrm>
              <a:off x="57148" y="1743075"/>
              <a:ext cx="2771777" cy="1038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800">
                  <a:solidFill>
                    <a:schemeClr val="bg1"/>
                  </a:solidFill>
                </a:rPr>
                <a:t>The dataset contains financial statistics categorized by year, country, and two key financial metrics: the actual amount and a target value. The "Amount" column represents the recorded income or financial value for each city in a given year. For example, in 2024, Kalam recorded an income of 4800000.</a:t>
              </a:r>
              <a:endParaRPr lang="en-US" sz="1200">
                <a:solidFill>
                  <a:schemeClr val="bg1"/>
                </a:solidFill>
              </a:endParaRPr>
            </a:p>
          </xdr:txBody>
        </xdr:sp>
        <xdr:sp macro="" textlink="">
          <xdr:nvSpPr>
            <xdr:cNvPr id="16" name="Rounded Rectangle 15"/>
            <xdr:cNvSpPr/>
          </xdr:nvSpPr>
          <xdr:spPr>
            <a:xfrm>
              <a:off x="95253" y="2513652"/>
              <a:ext cx="2285999" cy="304800"/>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extBox 16"/>
            <xdr:cNvSpPr txBox="1"/>
          </xdr:nvSpPr>
          <xdr:spPr>
            <a:xfrm>
              <a:off x="38100" y="2480315"/>
              <a:ext cx="2324099"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venir"/>
                </a:rPr>
                <a:t>Financial Statistics</a:t>
              </a:r>
            </a:p>
          </xdr:txBody>
        </xdr:sp>
      </xdr:grpSp>
      <xdr:sp macro="" textlink="">
        <xdr:nvSpPr>
          <xdr:cNvPr id="12" name="TextBox 11"/>
          <xdr:cNvSpPr txBox="1"/>
        </xdr:nvSpPr>
        <xdr:spPr>
          <a:xfrm>
            <a:off x="466725" y="847725"/>
            <a:ext cx="15811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a:rPr>
              <a:t>Revenue_status</a:t>
            </a:r>
          </a:p>
        </xdr:txBody>
      </xdr:sp>
    </xdr:grpSp>
    <xdr:clientData/>
  </xdr:twoCellAnchor>
  <xdr:twoCellAnchor editAs="oneCell">
    <xdr:from>
      <xdr:col>0</xdr:col>
      <xdr:colOff>0</xdr:colOff>
      <xdr:row>11</xdr:row>
      <xdr:rowOff>142874</xdr:rowOff>
    </xdr:from>
    <xdr:to>
      <xdr:col>4</xdr:col>
      <xdr:colOff>457200</xdr:colOff>
      <xdr:row>13</xdr:row>
      <xdr:rowOff>171449</xdr:rowOff>
    </xdr:to>
    <mc:AlternateContent xmlns:mc="http://schemas.openxmlformats.org/markup-compatibility/2006" xmlns:a14="http://schemas.microsoft.com/office/drawing/2010/main">
      <mc:Choice Requires="a14">
        <xdr:graphicFrame macro="">
          <xdr:nvGraphicFramePr>
            <xdr:cNvPr id="2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2238374"/>
              <a:ext cx="289560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17</xdr:row>
      <xdr:rowOff>128058</xdr:rowOff>
    </xdr:from>
    <xdr:to>
      <xdr:col>4</xdr:col>
      <xdr:colOff>438150</xdr:colOff>
      <xdr:row>22</xdr:row>
      <xdr:rowOff>95249</xdr:rowOff>
    </xdr:to>
    <xdr:graphicFrame macro="">
      <xdr:nvGraphicFramePr>
        <xdr:cNvPr id="1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17</xdr:row>
      <xdr:rowOff>76200</xdr:rowOff>
    </xdr:from>
    <xdr:to>
      <xdr:col>3</xdr:col>
      <xdr:colOff>66676</xdr:colOff>
      <xdr:row>19</xdr:row>
      <xdr:rowOff>0</xdr:rowOff>
    </xdr:to>
    <xdr:sp macro="" textlink="">
      <xdr:nvSpPr>
        <xdr:cNvPr id="25" name="Rounded Rectangle 24"/>
        <xdr:cNvSpPr/>
      </xdr:nvSpPr>
      <xdr:spPr>
        <a:xfrm>
          <a:off x="609600" y="3248025"/>
          <a:ext cx="1285876" cy="304800"/>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13</xdr:row>
      <xdr:rowOff>171450</xdr:rowOff>
    </xdr:from>
    <xdr:to>
      <xdr:col>3</xdr:col>
      <xdr:colOff>581025</xdr:colOff>
      <xdr:row>21</xdr:row>
      <xdr:rowOff>47625</xdr:rowOff>
    </xdr:to>
    <xdr:grpSp>
      <xdr:nvGrpSpPr>
        <xdr:cNvPr id="47" name="Group 46"/>
        <xdr:cNvGrpSpPr/>
      </xdr:nvGrpSpPr>
      <xdr:grpSpPr>
        <a:xfrm>
          <a:off x="0" y="2647950"/>
          <a:ext cx="2409825" cy="1333500"/>
          <a:chOff x="0" y="2647950"/>
          <a:chExt cx="2409825" cy="1333500"/>
        </a:xfrm>
      </xdr:grpSpPr>
      <xdr:sp macro="" textlink="'pivot table'!$F$4">
        <xdr:nvSpPr>
          <xdr:cNvPr id="27" name="TextBox 26"/>
          <xdr:cNvSpPr txBox="1"/>
        </xdr:nvSpPr>
        <xdr:spPr>
          <a:xfrm>
            <a:off x="0" y="2819400"/>
            <a:ext cx="24098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6679A-FB32-46A3-BA64-A93661A1B74B}" type="TxLink">
              <a:rPr lang="en-US" sz="2000" b="1" i="0" u="none" strike="noStrike">
                <a:solidFill>
                  <a:schemeClr val="bg1"/>
                </a:solidFill>
                <a:latin typeface="Calibri"/>
                <a:cs typeface="Calibri"/>
              </a:rPr>
              <a:pPr algn="ctr"/>
              <a:t> RS60,720,000.00 </a:t>
            </a:fld>
            <a:endParaRPr lang="en-US" sz="2800" b="1">
              <a:solidFill>
                <a:schemeClr val="bg1"/>
              </a:solidFill>
              <a:latin typeface="Avenir"/>
            </a:endParaRPr>
          </a:p>
        </xdr:txBody>
      </xdr:sp>
      <xdr:sp macro="" textlink="'pivot table'!$G$4">
        <xdr:nvSpPr>
          <xdr:cNvPr id="21" name="TextBox 20"/>
          <xdr:cNvSpPr txBox="1"/>
        </xdr:nvSpPr>
        <xdr:spPr>
          <a:xfrm>
            <a:off x="19050" y="3467100"/>
            <a:ext cx="23812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97E82-E61A-4AEE-9A2C-201DFBF05CAF}" type="TxLink">
              <a:rPr lang="en-US" sz="1800" b="0" i="0" u="none" strike="noStrike">
                <a:solidFill>
                  <a:schemeClr val="bg1"/>
                </a:solidFill>
                <a:latin typeface="Calibri"/>
                <a:cs typeface="Calibri"/>
              </a:rPr>
              <a:pPr algn="ctr"/>
              <a:t> RS10,800,000.00 </a:t>
            </a:fld>
            <a:endParaRPr lang="en-US" sz="4800" b="1">
              <a:solidFill>
                <a:schemeClr val="bg1"/>
              </a:solidFill>
              <a:latin typeface="Avenir"/>
            </a:endParaRPr>
          </a:p>
        </xdr:txBody>
      </xdr:sp>
      <xdr:sp macro="" textlink="">
        <xdr:nvSpPr>
          <xdr:cNvPr id="22" name="Rounded Rectangle 21"/>
          <xdr:cNvSpPr/>
        </xdr:nvSpPr>
        <xdr:spPr>
          <a:xfrm>
            <a:off x="85728" y="2676525"/>
            <a:ext cx="2305047" cy="238125"/>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TextBox 22"/>
          <xdr:cNvSpPr txBox="1"/>
        </xdr:nvSpPr>
        <xdr:spPr>
          <a:xfrm>
            <a:off x="85728" y="2647950"/>
            <a:ext cx="2133598"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venir"/>
              </a:rPr>
              <a:t>Total Revenue</a:t>
            </a:r>
          </a:p>
        </xdr:txBody>
      </xdr:sp>
      <xdr:sp macro="" textlink="">
        <xdr:nvSpPr>
          <xdr:cNvPr id="26" name="TextBox 25"/>
          <xdr:cNvSpPr txBox="1"/>
        </xdr:nvSpPr>
        <xdr:spPr>
          <a:xfrm>
            <a:off x="438150" y="3228975"/>
            <a:ext cx="1581151"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a:rPr>
              <a:t>Profit</a:t>
            </a:r>
          </a:p>
        </xdr:txBody>
      </xdr:sp>
    </xdr:grpSp>
    <xdr:clientData/>
  </xdr:twoCellAnchor>
  <xdr:twoCellAnchor>
    <xdr:from>
      <xdr:col>17</xdr:col>
      <xdr:colOff>390524</xdr:colOff>
      <xdr:row>4</xdr:row>
      <xdr:rowOff>104776</xdr:rowOff>
    </xdr:from>
    <xdr:to>
      <xdr:col>20</xdr:col>
      <xdr:colOff>400049</xdr:colOff>
      <xdr:row>17</xdr:row>
      <xdr:rowOff>104775</xdr:rowOff>
    </xdr:to>
    <xdr:grpSp>
      <xdr:nvGrpSpPr>
        <xdr:cNvPr id="40" name="Group 39"/>
        <xdr:cNvGrpSpPr/>
      </xdr:nvGrpSpPr>
      <xdr:grpSpPr>
        <a:xfrm>
          <a:off x="10753724" y="866776"/>
          <a:ext cx="1838325" cy="2409824"/>
          <a:chOff x="11087100" y="567689"/>
          <a:chExt cx="1714500" cy="2105026"/>
        </a:xfrm>
      </xdr:grpSpPr>
      <xdr:grpSp>
        <xdr:nvGrpSpPr>
          <xdr:cNvPr id="19" name="Group 18"/>
          <xdr:cNvGrpSpPr/>
        </xdr:nvGrpSpPr>
        <xdr:grpSpPr>
          <a:xfrm>
            <a:off x="11087100" y="582574"/>
            <a:ext cx="1285875" cy="2075256"/>
            <a:chOff x="10239375" y="828674"/>
            <a:chExt cx="1285875" cy="1838325"/>
          </a:xfrm>
        </xdr:grpSpPr>
        <xdr:sp macro="" textlink="'pivot table'!$Q$4">
          <xdr:nvSpPr>
            <xdr:cNvPr id="28" name="TextBox 27"/>
            <xdr:cNvSpPr txBox="1"/>
          </xdr:nvSpPr>
          <xdr:spPr>
            <a:xfrm>
              <a:off x="10239375" y="82867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38E029-2AB7-4E7E-A175-3D2B5BB0BB44}" type="TxLink">
                <a:rPr lang="en-US" sz="1200" b="0" i="0" u="none" strike="noStrike">
                  <a:solidFill>
                    <a:schemeClr val="bg1"/>
                  </a:solidFill>
                  <a:latin typeface="Calibri"/>
                  <a:cs typeface="Calibri"/>
                </a:rPr>
                <a:pPr algn="l"/>
                <a:t>Kohat</a:t>
              </a:fld>
              <a:endParaRPr lang="en-US" sz="1800" b="0">
                <a:solidFill>
                  <a:schemeClr val="bg1"/>
                </a:solidFill>
                <a:latin typeface="Avenir"/>
              </a:endParaRPr>
            </a:p>
          </xdr:txBody>
        </xdr:sp>
        <xdr:sp macro="" textlink="'pivot table'!$Q$5">
          <xdr:nvSpPr>
            <xdr:cNvPr id="29" name="TextBox 28"/>
            <xdr:cNvSpPr txBox="1"/>
          </xdr:nvSpPr>
          <xdr:spPr>
            <a:xfrm>
              <a:off x="10239375" y="112585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8EB0C51-8098-453C-9CF5-D63C73541D5D}" type="TxLink">
                <a:rPr lang="en-US" sz="1200" b="0" i="0" u="none" strike="noStrike">
                  <a:solidFill>
                    <a:schemeClr val="bg1"/>
                  </a:solidFill>
                  <a:latin typeface="Calibri"/>
                  <a:ea typeface="+mn-ea"/>
                  <a:cs typeface="Calibri"/>
                </a:rPr>
                <a:pPr marL="0" indent="0" algn="l"/>
                <a:t>Malakand</a:t>
              </a:fld>
              <a:endParaRPr lang="en-US" sz="1200" b="0" i="0" u="none" strike="noStrike">
                <a:solidFill>
                  <a:schemeClr val="bg1"/>
                </a:solidFill>
                <a:latin typeface="Calibri"/>
                <a:ea typeface="+mn-ea"/>
                <a:cs typeface="Calibri"/>
              </a:endParaRPr>
            </a:p>
          </xdr:txBody>
        </xdr:sp>
        <xdr:sp macro="" textlink="'pivot table'!$Q$6">
          <xdr:nvSpPr>
            <xdr:cNvPr id="30" name="TextBox 29"/>
            <xdr:cNvSpPr txBox="1"/>
          </xdr:nvSpPr>
          <xdr:spPr>
            <a:xfrm>
              <a:off x="10239375" y="142303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C3A6831-A42F-4E69-BDA9-8B0F9A8F36FD}" type="TxLink">
                <a:rPr lang="en-US" sz="1200" b="0" i="0" u="none" strike="noStrike">
                  <a:solidFill>
                    <a:schemeClr val="bg1"/>
                  </a:solidFill>
                  <a:latin typeface="Calibri"/>
                  <a:ea typeface="+mn-ea"/>
                  <a:cs typeface="Calibri"/>
                </a:rPr>
                <a:pPr marL="0" indent="0" algn="l"/>
                <a:t>Chatral</a:t>
              </a:fld>
              <a:endParaRPr lang="en-US" sz="1200" b="0" i="0" u="none" strike="noStrike">
                <a:solidFill>
                  <a:schemeClr val="bg1"/>
                </a:solidFill>
                <a:latin typeface="Calibri"/>
                <a:ea typeface="+mn-ea"/>
                <a:cs typeface="Calibri"/>
              </a:endParaRPr>
            </a:p>
          </xdr:txBody>
        </xdr:sp>
        <xdr:sp macro="" textlink="'pivot table'!$Q$7">
          <xdr:nvSpPr>
            <xdr:cNvPr id="31" name="TextBox 30"/>
            <xdr:cNvSpPr txBox="1"/>
          </xdr:nvSpPr>
          <xdr:spPr>
            <a:xfrm>
              <a:off x="10239375" y="172021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2C5B00-080F-481F-BC1D-54B7DFD56A11}" type="TxLink">
                <a:rPr lang="en-US" sz="1200" b="0" i="0" u="none" strike="noStrike">
                  <a:solidFill>
                    <a:schemeClr val="bg1"/>
                  </a:solidFill>
                  <a:latin typeface="Calibri"/>
                  <a:ea typeface="+mn-ea"/>
                  <a:cs typeface="Calibri"/>
                </a:rPr>
                <a:pPr marL="0" indent="0" algn="l"/>
                <a:t>Kalam</a:t>
              </a:fld>
              <a:endParaRPr lang="en-US" sz="1200" b="0" i="0" u="none" strike="noStrike">
                <a:solidFill>
                  <a:schemeClr val="bg1"/>
                </a:solidFill>
                <a:latin typeface="Calibri"/>
                <a:ea typeface="+mn-ea"/>
                <a:cs typeface="Calibri"/>
              </a:endParaRPr>
            </a:p>
          </xdr:txBody>
        </xdr:sp>
        <xdr:sp macro="" textlink="'pivot table'!$Q$8">
          <xdr:nvSpPr>
            <xdr:cNvPr id="32" name="TextBox 31"/>
            <xdr:cNvSpPr txBox="1"/>
          </xdr:nvSpPr>
          <xdr:spPr>
            <a:xfrm>
              <a:off x="10239375" y="201739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FF7CFDC-28DC-4C28-A970-4557BE1349E3}" type="TxLink">
                <a:rPr lang="en-US" sz="1200" b="0" i="0" u="none" strike="noStrike">
                  <a:solidFill>
                    <a:schemeClr val="bg1"/>
                  </a:solidFill>
                  <a:latin typeface="Calibri"/>
                  <a:ea typeface="+mn-ea"/>
                  <a:cs typeface="Calibri"/>
                </a:rPr>
                <a:pPr marL="0" indent="0" algn="l"/>
                <a:t>Muzafrgarh</a:t>
              </a:fld>
              <a:endParaRPr lang="en-US" sz="1200" b="0" i="0" u="none" strike="noStrike">
                <a:solidFill>
                  <a:schemeClr val="bg1"/>
                </a:solidFill>
                <a:latin typeface="Calibri"/>
                <a:ea typeface="+mn-ea"/>
                <a:cs typeface="Calibri"/>
              </a:endParaRPr>
            </a:p>
          </xdr:txBody>
        </xdr:sp>
        <xdr:sp macro="" textlink="'pivot table'!$Q$9">
          <xdr:nvSpPr>
            <xdr:cNvPr id="33" name="TextBox 32"/>
            <xdr:cNvSpPr txBox="1"/>
          </xdr:nvSpPr>
          <xdr:spPr>
            <a:xfrm>
              <a:off x="10239375" y="231457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2698D1-56FC-4F5E-9E15-73695D6E8266}" type="TxLink">
                <a:rPr lang="en-US" sz="1200" b="0" i="0" u="none" strike="noStrike">
                  <a:solidFill>
                    <a:schemeClr val="bg1"/>
                  </a:solidFill>
                  <a:latin typeface="Calibri"/>
                  <a:ea typeface="+mn-ea"/>
                  <a:cs typeface="Calibri"/>
                </a:rPr>
                <a:pPr marL="0" indent="0" algn="l"/>
                <a:t>Peshawer</a:t>
              </a:fld>
              <a:endParaRPr lang="en-US" sz="1200" b="0" i="0" u="none" strike="noStrike">
                <a:solidFill>
                  <a:schemeClr val="bg1"/>
                </a:solidFill>
                <a:latin typeface="Calibri"/>
                <a:ea typeface="+mn-ea"/>
                <a:cs typeface="Calibri"/>
              </a:endParaRPr>
            </a:p>
          </xdr:txBody>
        </xdr:sp>
      </xdr:grpSp>
      <xdr:grpSp>
        <xdr:nvGrpSpPr>
          <xdr:cNvPr id="20" name="Group 19"/>
          <xdr:cNvGrpSpPr/>
        </xdr:nvGrpSpPr>
        <xdr:grpSpPr>
          <a:xfrm>
            <a:off x="11491913" y="567689"/>
            <a:ext cx="1309687" cy="2105026"/>
            <a:chOff x="11396663" y="838199"/>
            <a:chExt cx="1285875" cy="1897380"/>
          </a:xfrm>
        </xdr:grpSpPr>
        <xdr:sp macro="" textlink="'pivot table'!$R$4">
          <xdr:nvSpPr>
            <xdr:cNvPr id="34" name="TextBox 33"/>
            <xdr:cNvSpPr txBox="1"/>
          </xdr:nvSpPr>
          <xdr:spPr>
            <a:xfrm>
              <a:off x="11396663" y="838199"/>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8F8DD2-7BEF-4DB5-9C82-5008BEBFB758}" type="TxLink">
                <a:rPr lang="en-US" sz="1050" b="0" i="0" u="none" strike="noStrike">
                  <a:solidFill>
                    <a:schemeClr val="bg1"/>
                  </a:solidFill>
                  <a:latin typeface="Calibri"/>
                  <a:cs typeface="Calibri"/>
                </a:rPr>
                <a:pPr algn="r"/>
                <a:t>1200000</a:t>
              </a:fld>
              <a:endParaRPr lang="en-US" sz="1800" b="0">
                <a:solidFill>
                  <a:schemeClr val="bg1"/>
                </a:solidFill>
                <a:latin typeface="Avenir"/>
              </a:endParaRPr>
            </a:p>
          </xdr:txBody>
        </xdr:sp>
        <xdr:sp macro="" textlink="'pivot table'!$R$5">
          <xdr:nvSpPr>
            <xdr:cNvPr id="35" name="TextBox 34"/>
            <xdr:cNvSpPr txBox="1"/>
          </xdr:nvSpPr>
          <xdr:spPr>
            <a:xfrm>
              <a:off x="11396663" y="1147190"/>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7244295-FBF8-4CC3-BF44-2D0A1BC124EA}" type="TxLink">
                <a:rPr lang="en-US" sz="1050" b="0" i="0" u="none" strike="noStrike">
                  <a:solidFill>
                    <a:schemeClr val="bg1"/>
                  </a:solidFill>
                  <a:latin typeface="Calibri"/>
                  <a:ea typeface="+mn-ea"/>
                  <a:cs typeface="Calibri"/>
                </a:rPr>
                <a:pPr marL="0" indent="0" algn="r"/>
                <a:t>1200000</a:t>
              </a:fld>
              <a:endParaRPr lang="en-US" sz="1200" b="0" i="0" u="none" strike="noStrike">
                <a:solidFill>
                  <a:schemeClr val="bg1"/>
                </a:solidFill>
                <a:latin typeface="Calibri"/>
                <a:ea typeface="+mn-ea"/>
                <a:cs typeface="Calibri"/>
              </a:endParaRPr>
            </a:p>
          </xdr:txBody>
        </xdr:sp>
        <xdr:sp macro="" textlink="'pivot table'!$R$6">
          <xdr:nvSpPr>
            <xdr:cNvPr id="36" name="TextBox 35"/>
            <xdr:cNvSpPr txBox="1"/>
          </xdr:nvSpPr>
          <xdr:spPr>
            <a:xfrm>
              <a:off x="11396663" y="1456181"/>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17788D2-A447-497C-8094-00CAFE7540D2}" type="TxLink">
                <a:rPr lang="en-US" sz="1050" b="0" i="0" u="none" strike="noStrike">
                  <a:solidFill>
                    <a:schemeClr val="bg1"/>
                  </a:solidFill>
                  <a:latin typeface="Calibri"/>
                  <a:ea typeface="+mn-ea"/>
                  <a:cs typeface="Calibri"/>
                </a:rPr>
                <a:pPr marL="0" indent="0" algn="r"/>
                <a:t>2400000</a:t>
              </a:fld>
              <a:endParaRPr lang="en-US" sz="1200" b="0" i="0" u="none" strike="noStrike">
                <a:solidFill>
                  <a:schemeClr val="bg1"/>
                </a:solidFill>
                <a:latin typeface="Calibri"/>
                <a:ea typeface="+mn-ea"/>
                <a:cs typeface="Calibri"/>
              </a:endParaRPr>
            </a:p>
          </xdr:txBody>
        </xdr:sp>
        <xdr:sp macro="" textlink="'pivot table'!$R$7">
          <xdr:nvSpPr>
            <xdr:cNvPr id="37" name="TextBox 36"/>
            <xdr:cNvSpPr txBox="1"/>
          </xdr:nvSpPr>
          <xdr:spPr>
            <a:xfrm>
              <a:off x="11396663" y="1765172"/>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C2E76DC-C696-47AF-8C8E-A5D7FA93963E}" type="TxLink">
                <a:rPr lang="en-US" sz="1050" b="0" i="0" u="none" strike="noStrike">
                  <a:solidFill>
                    <a:schemeClr val="bg1"/>
                  </a:solidFill>
                  <a:latin typeface="Calibri"/>
                  <a:ea typeface="+mn-ea"/>
                  <a:cs typeface="Calibri"/>
                </a:rPr>
                <a:pPr marL="0" indent="0" algn="r"/>
                <a:t>4800000</a:t>
              </a:fld>
              <a:endParaRPr lang="en-US" sz="1200" b="0" i="0" u="none" strike="noStrike">
                <a:solidFill>
                  <a:schemeClr val="bg1"/>
                </a:solidFill>
                <a:latin typeface="Calibri"/>
                <a:ea typeface="+mn-ea"/>
                <a:cs typeface="Calibri"/>
              </a:endParaRPr>
            </a:p>
          </xdr:txBody>
        </xdr:sp>
        <xdr:sp macro="" textlink="'pivot table'!$R$8">
          <xdr:nvSpPr>
            <xdr:cNvPr id="38" name="TextBox 37"/>
            <xdr:cNvSpPr txBox="1"/>
          </xdr:nvSpPr>
          <xdr:spPr>
            <a:xfrm>
              <a:off x="11396663" y="2074163"/>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AA5A040-95E4-463B-A673-F7CDDF16A9B3}" type="TxLink">
                <a:rPr lang="en-US" sz="1050" b="0" i="0" u="none" strike="noStrike">
                  <a:solidFill>
                    <a:schemeClr val="bg1"/>
                  </a:solidFill>
                  <a:latin typeface="Calibri"/>
                  <a:ea typeface="+mn-ea"/>
                  <a:cs typeface="Calibri"/>
                </a:rPr>
                <a:pPr marL="0" indent="0" algn="r"/>
                <a:t>16800000</a:t>
              </a:fld>
              <a:endParaRPr lang="en-US" sz="1200" b="0" i="0" u="none" strike="noStrike">
                <a:solidFill>
                  <a:schemeClr val="bg1"/>
                </a:solidFill>
                <a:latin typeface="Calibri"/>
                <a:ea typeface="+mn-ea"/>
                <a:cs typeface="Calibri"/>
              </a:endParaRPr>
            </a:p>
          </xdr:txBody>
        </xdr:sp>
        <xdr:sp macro="" textlink="'pivot table'!$R$9">
          <xdr:nvSpPr>
            <xdr:cNvPr id="39" name="TextBox 38"/>
            <xdr:cNvSpPr txBox="1"/>
          </xdr:nvSpPr>
          <xdr:spPr>
            <a:xfrm>
              <a:off x="11396663" y="238315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CC47C67-79E3-4214-80A6-5FF15F04AF5A}" type="TxLink">
                <a:rPr lang="en-US" sz="1050" b="0" i="0" u="none" strike="noStrike">
                  <a:solidFill>
                    <a:schemeClr val="bg1"/>
                  </a:solidFill>
                  <a:latin typeface="Calibri"/>
                  <a:ea typeface="+mn-ea"/>
                  <a:cs typeface="Calibri"/>
                </a:rPr>
                <a:pPr marL="0" indent="0" algn="r"/>
                <a:t>34320000</a:t>
              </a:fld>
              <a:endParaRPr lang="en-US" sz="1200" b="0" i="0" u="none" strike="noStrike">
                <a:solidFill>
                  <a:schemeClr val="bg1"/>
                </a:solidFill>
                <a:latin typeface="Calibri"/>
                <a:ea typeface="+mn-ea"/>
                <a:cs typeface="Calibri"/>
              </a:endParaRPr>
            </a:p>
          </xdr:txBody>
        </xdr:sp>
      </xdr:grpSp>
    </xdr:grpSp>
    <xdr:clientData/>
  </xdr:twoCellAnchor>
  <xdr:twoCellAnchor>
    <xdr:from>
      <xdr:col>17</xdr:col>
      <xdr:colOff>419100</xdr:colOff>
      <xdr:row>17</xdr:row>
      <xdr:rowOff>142875</xdr:rowOff>
    </xdr:from>
    <xdr:to>
      <xdr:col>20</xdr:col>
      <xdr:colOff>266699</xdr:colOff>
      <xdr:row>19</xdr:row>
      <xdr:rowOff>95250</xdr:rowOff>
    </xdr:to>
    <xdr:grpSp>
      <xdr:nvGrpSpPr>
        <xdr:cNvPr id="50" name="Group 49"/>
        <xdr:cNvGrpSpPr/>
      </xdr:nvGrpSpPr>
      <xdr:grpSpPr>
        <a:xfrm>
          <a:off x="10782300" y="3314700"/>
          <a:ext cx="1676399" cy="333375"/>
          <a:chOff x="10791825" y="2724150"/>
          <a:chExt cx="1676399" cy="333375"/>
        </a:xfrm>
      </xdr:grpSpPr>
      <xdr:sp macro="" textlink="">
        <xdr:nvSpPr>
          <xdr:cNvPr id="41" name="Rounded Rectangle 40"/>
          <xdr:cNvSpPr/>
        </xdr:nvSpPr>
        <xdr:spPr>
          <a:xfrm>
            <a:off x="10791825" y="2724150"/>
            <a:ext cx="1676399" cy="304800"/>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2" name="TextBox 41"/>
          <xdr:cNvSpPr txBox="1"/>
        </xdr:nvSpPr>
        <xdr:spPr>
          <a:xfrm>
            <a:off x="10820400" y="2724150"/>
            <a:ext cx="16192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a:rPr>
              <a:t>Achieve</a:t>
            </a:r>
            <a:r>
              <a:rPr lang="en-US" sz="1400" b="1" baseline="0">
                <a:solidFill>
                  <a:schemeClr val="bg1"/>
                </a:solidFill>
                <a:latin typeface="Avenir"/>
              </a:rPr>
              <a:t> </a:t>
            </a:r>
            <a:endParaRPr lang="en-US" sz="1400" b="1">
              <a:solidFill>
                <a:schemeClr val="bg1"/>
              </a:solidFill>
              <a:latin typeface="Avenir"/>
            </a:endParaRPr>
          </a:p>
        </xdr:txBody>
      </xdr:sp>
    </xdr:grpSp>
    <xdr:clientData/>
  </xdr:twoCellAnchor>
  <xdr:twoCellAnchor>
    <xdr:from>
      <xdr:col>18</xdr:col>
      <xdr:colOff>130502</xdr:colOff>
      <xdr:row>19</xdr:row>
      <xdr:rowOff>47625</xdr:rowOff>
    </xdr:from>
    <xdr:to>
      <xdr:col>20</xdr:col>
      <xdr:colOff>38099</xdr:colOff>
      <xdr:row>20</xdr:row>
      <xdr:rowOff>171450</xdr:rowOff>
    </xdr:to>
    <xdr:sp macro="" textlink="'pivot table'!$E$4">
      <xdr:nvSpPr>
        <xdr:cNvPr id="43" name="TextBox 42"/>
        <xdr:cNvSpPr txBox="1"/>
      </xdr:nvSpPr>
      <xdr:spPr>
        <a:xfrm>
          <a:off x="11103302" y="3667125"/>
          <a:ext cx="1126797"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C98181A-C6C2-425E-B71D-C2927AEDD0DB}" type="TxLink">
            <a:rPr lang="en-US" sz="2000" b="1" i="0" u="none" strike="noStrike">
              <a:solidFill>
                <a:schemeClr val="bg1"/>
              </a:solidFill>
              <a:latin typeface="Calibri"/>
              <a:cs typeface="Calibri"/>
            </a:rPr>
            <a:pPr algn="ctr"/>
            <a:t>150000</a:t>
          </a:fld>
          <a:endParaRPr lang="en-US" sz="4800" b="1">
            <a:solidFill>
              <a:schemeClr val="bg1"/>
            </a:solidFill>
            <a:latin typeface="Avenir"/>
          </a:endParaRPr>
        </a:p>
      </xdr:txBody>
    </xdr:sp>
    <xdr:clientData/>
  </xdr:twoCellAnchor>
  <xdr:twoCellAnchor>
    <xdr:from>
      <xdr:col>17</xdr:col>
      <xdr:colOff>581026</xdr:colOff>
      <xdr:row>21</xdr:row>
      <xdr:rowOff>0</xdr:rowOff>
    </xdr:from>
    <xdr:to>
      <xdr:col>20</xdr:col>
      <xdr:colOff>114300</xdr:colOff>
      <xdr:row>22</xdr:row>
      <xdr:rowOff>123825</xdr:rowOff>
    </xdr:to>
    <xdr:grpSp>
      <xdr:nvGrpSpPr>
        <xdr:cNvPr id="49" name="Group 48"/>
        <xdr:cNvGrpSpPr/>
      </xdr:nvGrpSpPr>
      <xdr:grpSpPr>
        <a:xfrm>
          <a:off x="10944226" y="3933825"/>
          <a:ext cx="1362074" cy="314325"/>
          <a:chOff x="10887076" y="3971925"/>
          <a:chExt cx="1428750" cy="333375"/>
        </a:xfrm>
      </xdr:grpSpPr>
      <xdr:sp macro="" textlink="">
        <xdr:nvSpPr>
          <xdr:cNvPr id="45" name="Rounded Rectangle 44"/>
          <xdr:cNvSpPr/>
        </xdr:nvSpPr>
        <xdr:spPr>
          <a:xfrm>
            <a:off x="10887076" y="3981450"/>
            <a:ext cx="1428750" cy="314325"/>
          </a:xfrm>
          <a:prstGeom prst="roundRect">
            <a:avLst>
              <a:gd name="adj" fmla="val 50000"/>
            </a:avLst>
          </a:prstGeom>
          <a:solidFill>
            <a:srgbClr val="002060"/>
          </a:solidFill>
          <a:ln>
            <a:noFill/>
          </a:ln>
          <a:effectLst>
            <a:outerShdw blurRad="190500" dist="228600" dir="2700000" algn="ctr">
              <a:srgbClr val="000000">
                <a:alpha val="30000"/>
              </a:srgb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TextBox 43"/>
          <xdr:cNvSpPr txBox="1"/>
        </xdr:nvSpPr>
        <xdr:spPr>
          <a:xfrm>
            <a:off x="11020428" y="3971925"/>
            <a:ext cx="1200147"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a:rPr>
              <a:t>Target</a:t>
            </a:r>
          </a:p>
        </xdr:txBody>
      </xdr:sp>
    </xdr:grpSp>
    <xdr:clientData/>
  </xdr:twoCellAnchor>
  <xdr:twoCellAnchor>
    <xdr:from>
      <xdr:col>18</xdr:col>
      <xdr:colOff>76200</xdr:colOff>
      <xdr:row>22</xdr:row>
      <xdr:rowOff>76200</xdr:rowOff>
    </xdr:from>
    <xdr:to>
      <xdr:col>20</xdr:col>
      <xdr:colOff>38100</xdr:colOff>
      <xdr:row>24</xdr:row>
      <xdr:rowOff>9525</xdr:rowOff>
    </xdr:to>
    <xdr:sp macro="" textlink="'pivot table'!$L$4">
      <xdr:nvSpPr>
        <xdr:cNvPr id="46" name="TextBox 45"/>
        <xdr:cNvSpPr txBox="1"/>
      </xdr:nvSpPr>
      <xdr:spPr>
        <a:xfrm>
          <a:off x="11049000" y="4267200"/>
          <a:ext cx="11811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20EB050-4B09-42B4-9C17-333001F3BB92}" type="TxLink">
            <a:rPr lang="en-US" sz="2000" b="1" i="0" u="none" strike="noStrike">
              <a:solidFill>
                <a:schemeClr val="bg1"/>
              </a:solidFill>
              <a:latin typeface="Calibri"/>
              <a:ea typeface="+mn-ea"/>
              <a:cs typeface="Calibri"/>
            </a:rPr>
            <a:pPr marL="0" indent="0" algn="ctr"/>
            <a:t>100000</a:t>
          </a:fld>
          <a:endParaRPr lang="en-US" sz="2000" b="1" i="0" u="none" strike="noStrike">
            <a:solidFill>
              <a:schemeClr val="bg1"/>
            </a:solidFill>
            <a:latin typeface="Calibri"/>
            <a:ea typeface="+mn-ea"/>
            <a:cs typeface="Calibri"/>
          </a:endParaRPr>
        </a:p>
      </xdr:txBody>
    </xdr:sp>
    <xdr:clientData/>
  </xdr:twoCellAnchor>
  <xdr:twoCellAnchor>
    <xdr:from>
      <xdr:col>17</xdr:col>
      <xdr:colOff>436031</xdr:colOff>
      <xdr:row>22</xdr:row>
      <xdr:rowOff>171449</xdr:rowOff>
    </xdr:from>
    <xdr:to>
      <xdr:col>20</xdr:col>
      <xdr:colOff>523874</xdr:colOff>
      <xdr:row>30</xdr:row>
      <xdr:rowOff>66674</xdr:rowOff>
    </xdr:to>
    <xdr:graphicFrame macro="">
      <xdr:nvGraphicFramePr>
        <xdr:cNvPr id="48"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85725</xdr:colOff>
      <xdr:row>15</xdr:row>
      <xdr:rowOff>66675</xdr:rowOff>
    </xdr:from>
    <xdr:to>
      <xdr:col>13</xdr:col>
      <xdr:colOff>247650</xdr:colOff>
      <xdr:row>18</xdr:row>
      <xdr:rowOff>114300</xdr:rowOff>
    </xdr:to>
    <xdr:grpSp>
      <xdr:nvGrpSpPr>
        <xdr:cNvPr id="58" name="Group 57"/>
        <xdr:cNvGrpSpPr/>
      </xdr:nvGrpSpPr>
      <xdr:grpSpPr>
        <a:xfrm>
          <a:off x="5572125" y="2857500"/>
          <a:ext cx="2600325" cy="619125"/>
          <a:chOff x="5448300" y="2371725"/>
          <a:chExt cx="2600325" cy="619125"/>
        </a:xfrm>
      </xdr:grpSpPr>
      <xdr:sp macro="" textlink="'pivot table'!$F$4">
        <xdr:nvSpPr>
          <xdr:cNvPr id="52" name="TextBox 51"/>
          <xdr:cNvSpPr txBox="1"/>
        </xdr:nvSpPr>
        <xdr:spPr>
          <a:xfrm>
            <a:off x="5448300" y="2371725"/>
            <a:ext cx="26003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6679A-FB32-46A3-BA64-A93661A1B74B}" type="TxLink">
              <a:rPr lang="en-US" sz="2400" b="1" i="0" u="none" strike="noStrike">
                <a:solidFill>
                  <a:schemeClr val="bg1"/>
                </a:solidFill>
                <a:latin typeface="Calibri"/>
                <a:cs typeface="Calibri"/>
              </a:rPr>
              <a:pPr algn="ctr"/>
              <a:t> RS60,720,000.00 </a:t>
            </a:fld>
            <a:endParaRPr lang="en-US" sz="3200" b="1">
              <a:solidFill>
                <a:schemeClr val="bg1"/>
              </a:solidFill>
              <a:latin typeface="Avenir"/>
            </a:endParaRPr>
          </a:p>
        </xdr:txBody>
      </xdr:sp>
      <xdr:sp macro="" textlink="">
        <xdr:nvSpPr>
          <xdr:cNvPr id="55" name="TextBox 54"/>
          <xdr:cNvSpPr txBox="1"/>
        </xdr:nvSpPr>
        <xdr:spPr>
          <a:xfrm>
            <a:off x="6438900" y="2657475"/>
            <a:ext cx="158115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Avenir"/>
              </a:rPr>
              <a:t>Achieve</a:t>
            </a:r>
            <a:r>
              <a:rPr lang="en-US" sz="1400" b="1" baseline="0">
                <a:solidFill>
                  <a:schemeClr val="bg1"/>
                </a:solidFill>
                <a:latin typeface="Avenir"/>
              </a:rPr>
              <a:t> </a:t>
            </a:r>
            <a:endParaRPr lang="en-US" sz="1400" b="1">
              <a:solidFill>
                <a:schemeClr val="bg1"/>
              </a:solidFill>
              <a:latin typeface="Avenir"/>
            </a:endParaRPr>
          </a:p>
        </xdr:txBody>
      </xdr:sp>
    </xdr:grpSp>
    <xdr:clientData/>
  </xdr:twoCellAnchor>
  <xdr:twoCellAnchor>
    <xdr:from>
      <xdr:col>9</xdr:col>
      <xdr:colOff>137180</xdr:colOff>
      <xdr:row>20</xdr:row>
      <xdr:rowOff>100144</xdr:rowOff>
    </xdr:from>
    <xdr:to>
      <xdr:col>9</xdr:col>
      <xdr:colOff>155468</xdr:colOff>
      <xdr:row>28</xdr:row>
      <xdr:rowOff>39184</xdr:rowOff>
    </xdr:to>
    <xdr:sp macro="" textlink="'pivot table'!$AC$6">
      <xdr:nvSpPr>
        <xdr:cNvPr id="62" name="TextBox 61"/>
        <xdr:cNvSpPr txBox="1"/>
      </xdr:nvSpPr>
      <xdr:spPr>
        <a:xfrm rot="13027247">
          <a:off x="5623580" y="3843469"/>
          <a:ext cx="18288" cy="1463040"/>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56C8103-2603-4ADA-80DD-3633B80C1068}" type="TxLink">
            <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rPr>
            <a:pPr marL="0" indent="0" algn="ctr"/>
            <a:t>│</a:t>
          </a:fld>
          <a:endParaRPr lang="en-US" sz="19900" b="0" i="0" u="none" strike="noStrike">
            <a:ln>
              <a:noFill/>
            </a:ln>
            <a:gradFill flip="none" rotWithShape="1">
              <a:gsLst>
                <a:gs pos="47000">
                  <a:srgbClr val="002060"/>
                </a:gs>
                <a:gs pos="92000">
                  <a:schemeClr val="accent1">
                    <a:lumMod val="40000"/>
                    <a:lumOff val="60000"/>
                  </a:schemeClr>
                </a:gs>
              </a:gsLst>
              <a:lin ang="5400000" scaled="1"/>
              <a:tileRect/>
            </a:gradFill>
            <a:effectLst>
              <a:glow rad="101600">
                <a:schemeClr val="accent5">
                  <a:satMod val="175000"/>
                  <a:alpha val="40000"/>
                </a:schemeClr>
              </a:glow>
            </a:effectLst>
            <a:latin typeface="Calibri"/>
            <a:ea typeface="+mn-ea"/>
            <a:cs typeface="Calibri"/>
          </a:endParaRPr>
        </a:p>
      </xdr:txBody>
    </xdr:sp>
    <xdr:clientData/>
  </xdr:twoCellAnchor>
  <xdr:twoCellAnchor>
    <xdr:from>
      <xdr:col>12</xdr:col>
      <xdr:colOff>161060</xdr:colOff>
      <xdr:row>5</xdr:row>
      <xdr:rowOff>82614</xdr:rowOff>
    </xdr:from>
    <xdr:to>
      <xdr:col>12</xdr:col>
      <xdr:colOff>179348</xdr:colOff>
      <xdr:row>10</xdr:row>
      <xdr:rowOff>37388</xdr:rowOff>
    </xdr:to>
    <xdr:sp macro="" textlink="'pivot table'!$AC$8">
      <xdr:nvSpPr>
        <xdr:cNvPr id="63" name="TextBox 62"/>
        <xdr:cNvSpPr txBox="1"/>
      </xdr:nvSpPr>
      <xdr:spPr>
        <a:xfrm rot="1126652">
          <a:off x="7476260" y="1035114"/>
          <a:ext cx="18288" cy="907274"/>
        </a:xfrm>
        <a:prstGeom prst="rect">
          <a:avLst/>
        </a:prstGeom>
        <a:noFill/>
        <a:ln w="9525" cmpd="sng">
          <a:noFill/>
        </a:ln>
        <a:effectLst>
          <a:glow rad="50800">
            <a:schemeClr val="accent1">
              <a:satMod val="175000"/>
              <a:alpha val="45000"/>
            </a:schemeClr>
          </a:glow>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62F646C8-60A6-4887-B53B-B7B192842893}" type="TxLink">
            <a:rPr lang="en-US" sz="19900" b="0" i="0" u="none" strike="noStrike">
              <a:solidFill>
                <a:srgbClr val="002060"/>
              </a:solidFill>
              <a:effectLst>
                <a:glow rad="101600">
                  <a:schemeClr val="accent5">
                    <a:satMod val="175000"/>
                    <a:alpha val="40000"/>
                  </a:schemeClr>
                </a:glow>
              </a:effectLst>
              <a:latin typeface="Calibri"/>
              <a:ea typeface="+mn-ea"/>
              <a:cs typeface="Calibri"/>
            </a:rPr>
            <a:pPr marL="0" indent="0" algn="ctr"/>
            <a:t>│</a:t>
          </a:fld>
          <a:endParaRPr lang="en-US" sz="19900" b="0" i="0" u="none" strike="noStrike">
            <a:solidFill>
              <a:srgbClr val="002060"/>
            </a:solidFill>
            <a:effectLst>
              <a:glow rad="101600">
                <a:schemeClr val="accent5">
                  <a:satMod val="175000"/>
                  <a:alpha val="40000"/>
                </a:schemeClr>
              </a:glow>
            </a:effectLst>
            <a:latin typeface="Calibri"/>
            <a:ea typeface="+mn-ea"/>
            <a:cs typeface="Calibri"/>
          </a:endParaRPr>
        </a:p>
      </xdr:txBody>
    </xdr:sp>
    <xdr:clientData/>
  </xdr:twoCellAnchor>
  <xdr:twoCellAnchor>
    <xdr:from>
      <xdr:col>0</xdr:col>
      <xdr:colOff>0</xdr:colOff>
      <xdr:row>22</xdr:row>
      <xdr:rowOff>0</xdr:rowOff>
    </xdr:from>
    <xdr:to>
      <xdr:col>4</xdr:col>
      <xdr:colOff>307731</xdr:colOff>
      <xdr:row>30</xdr:row>
      <xdr:rowOff>57150</xdr:rowOff>
    </xdr:to>
    <xdr:graphicFrame macro="">
      <xdr:nvGraphicFramePr>
        <xdr:cNvPr id="66" name="Chart 6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276225</xdr:colOff>
      <xdr:row>1</xdr:row>
      <xdr:rowOff>114300</xdr:rowOff>
    </xdr:from>
    <xdr:to>
      <xdr:col>12</xdr:col>
      <xdr:colOff>495300</xdr:colOff>
      <xdr:row>1</xdr:row>
      <xdr:rowOff>161925</xdr:rowOff>
    </xdr:to>
    <xdr:sp macro="" textlink="">
      <xdr:nvSpPr>
        <xdr:cNvPr id="15" name="Flowchart: Alternate Process 14"/>
        <xdr:cNvSpPr/>
      </xdr:nvSpPr>
      <xdr:spPr>
        <a:xfrm>
          <a:off x="7591425" y="304800"/>
          <a:ext cx="219075" cy="47625"/>
        </a:xfrm>
        <a:prstGeom prst="flowChartAlternateProcess">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47624</xdr:colOff>
      <xdr:row>2</xdr:row>
      <xdr:rowOff>161925</xdr:rowOff>
    </xdr:from>
    <xdr:to>
      <xdr:col>19</xdr:col>
      <xdr:colOff>57149</xdr:colOff>
      <xdr:row>30</xdr:row>
      <xdr:rowOff>36195</xdr:rowOff>
    </xdr:to>
    <xdr:pic>
      <xdr:nvPicPr>
        <xdr:cNvPr id="3" name="Picture 2" descr="Balochistan, Pakistan - Simple English Wikipedia, the free encyclopedia"/>
        <xdr:cNvPicPr>
          <a:picLocks noChangeAspect="1"/>
        </xdr:cNvPicPr>
      </xdr:nvPicPr>
      <xdr:blipFill>
        <a:blip xmlns:r="http://schemas.openxmlformats.org/officeDocument/2006/relationships" r:embed="rId1">
          <a:duotone>
            <a:schemeClr val="accent3">
              <a:shade val="45000"/>
              <a:satMod val="135000"/>
            </a:schemeClr>
            <a:prstClr val="white"/>
          </a:duotone>
          <a:extLst>
            <a:ext uri="{BEBA8EAE-BF5A-486C-A8C5-ECC9F3942E4B}">
              <a14:imgProps xmlns:a14="http://schemas.microsoft.com/office/drawing/2010/main">
                <a14:imgLayer r:embed="rId2">
                  <a14:imgEffect>
                    <a14:backgroundRemoval t="0" b="99750" l="3000" r="900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2486024" y="542925"/>
          <a:ext cx="9153525" cy="5208270"/>
        </a:xfrm>
        <a:prstGeom prst="rect">
          <a:avLst/>
        </a:prstGeom>
        <a:ln>
          <a:noFill/>
        </a:ln>
        <a:effectLst>
          <a:outerShdw blurRad="292100" dist="139700" dir="2700000" algn="tl" rotWithShape="0">
            <a:srgbClr val="333333">
              <a:alpha val="65000"/>
            </a:srgbClr>
          </a:outerShdw>
        </a:effectLst>
      </xdr:spPr>
    </xdr:pic>
    <xdr:clientData/>
  </xdr:twoCellAnchor>
  <xdr:twoCellAnchor>
    <xdr:from>
      <xdr:col>0</xdr:col>
      <xdr:colOff>0</xdr:colOff>
      <xdr:row>0</xdr:row>
      <xdr:rowOff>0</xdr:rowOff>
    </xdr:from>
    <xdr:to>
      <xdr:col>28</xdr:col>
      <xdr:colOff>195072</xdr:colOff>
      <xdr:row>2</xdr:row>
      <xdr:rowOff>66675</xdr:rowOff>
    </xdr:to>
    <xdr:grpSp>
      <xdr:nvGrpSpPr>
        <xdr:cNvPr id="10" name="Group 9"/>
        <xdr:cNvGrpSpPr/>
      </xdr:nvGrpSpPr>
      <xdr:grpSpPr>
        <a:xfrm>
          <a:off x="0" y="0"/>
          <a:ext cx="17263872" cy="447675"/>
          <a:chOff x="9524" y="0"/>
          <a:chExt cx="17263872" cy="447675"/>
        </a:xfrm>
      </xdr:grpSpPr>
      <xdr:sp macro="" textlink="">
        <xdr:nvSpPr>
          <xdr:cNvPr id="11" name="Rectangle 10"/>
          <xdr:cNvSpPr/>
        </xdr:nvSpPr>
        <xdr:spPr>
          <a:xfrm>
            <a:off x="9524" y="19050"/>
            <a:ext cx="17263872" cy="390525"/>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BEBA8EAE-BF5A-486C-A8C5-ECC9F3942E4B}">
                <a14:imgProps xmlns:a14="http://schemas.microsoft.com/office/drawing/2010/main">
                  <a14:imgLayer r:embed="rId4">
                    <a14:imgEffect>
                      <a14:backgroundRemoval t="10000" b="90000" l="10000" r="90000">
                        <a14:foregroundMark x1="27727" y1="63636" x2="27727" y2="63636"/>
                      </a14:backgroundRemoval>
                    </a14:imgEffect>
                  </a14:imgLayer>
                </a14:imgProps>
              </a:ext>
              <a:ext uri="{28A0092B-C50C-407E-A947-70E740481C1C}">
                <a14:useLocalDpi xmlns:a14="http://schemas.microsoft.com/office/drawing/2010/main" val="0"/>
              </a:ext>
            </a:extLst>
          </a:blip>
          <a:stretch>
            <a:fillRect/>
          </a:stretch>
        </xdr:blipFill>
        <xdr:spPr>
          <a:xfrm>
            <a:off x="104775" y="0"/>
            <a:ext cx="447675" cy="447675"/>
          </a:xfrm>
          <a:prstGeom prst="rect">
            <a:avLst/>
          </a:prstGeom>
        </xdr:spPr>
      </xdr:pic>
      <xdr:sp macro="" textlink="">
        <xdr:nvSpPr>
          <xdr:cNvPr id="13" name="TextBox 12"/>
          <xdr:cNvSpPr txBox="1"/>
        </xdr:nvSpPr>
        <xdr:spPr>
          <a:xfrm>
            <a:off x="438150" y="19051"/>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Sales Dashboard</a:t>
            </a:r>
          </a:p>
          <a:p>
            <a:endParaRPr lang="en-US" sz="1100">
              <a:solidFill>
                <a:schemeClr val="bg1"/>
              </a:solidFill>
              <a:latin typeface="Arial" panose="020B0604020202020204" pitchFamily="34" charset="0"/>
              <a:cs typeface="Arial" panose="020B0604020202020204" pitchFamily="34" charset="0"/>
            </a:endParaRPr>
          </a:p>
        </xdr:txBody>
      </xdr:sp>
      <xdr:sp macro="" textlink="">
        <xdr:nvSpPr>
          <xdr:cNvPr id="14" name="TextBox 13">
            <a:hlinkClick xmlns:r="http://schemas.openxmlformats.org/officeDocument/2006/relationships" r:id="rId5"/>
          </xdr:cNvPr>
          <xdr:cNvSpPr txBox="1"/>
        </xdr:nvSpPr>
        <xdr:spPr>
          <a:xfrm>
            <a:off x="7429500" y="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Revenue_Status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5" name="TextBox 14">
            <a:hlinkClick xmlns:r="http://schemas.openxmlformats.org/officeDocument/2006/relationships" r:id="rId6"/>
          </xdr:cNvPr>
          <xdr:cNvSpPr txBox="1"/>
        </xdr:nvSpPr>
        <xdr:spPr>
          <a:xfrm>
            <a:off x="8715375" y="952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Geological_Status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6" name="TextBox 15">
            <a:hlinkClick xmlns:r="http://schemas.openxmlformats.org/officeDocument/2006/relationships" r:id="rId7"/>
          </xdr:cNvPr>
          <xdr:cNvSpPr txBox="1"/>
        </xdr:nvSpPr>
        <xdr:spPr>
          <a:xfrm>
            <a:off x="10001250" y="1905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Profit_Market</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7" name="TextBox 16">
            <a:hlinkClick xmlns:r="http://schemas.openxmlformats.org/officeDocument/2006/relationships" r:id="rId8"/>
          </xdr:cNvPr>
          <xdr:cNvSpPr txBox="1"/>
        </xdr:nvSpPr>
        <xdr:spPr>
          <a:xfrm>
            <a:off x="11287125" y="2857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Strategy_Process</a:t>
            </a:r>
          </a:p>
          <a:p>
            <a:endParaRPr lang="en-US"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5</xdr:col>
      <xdr:colOff>76200</xdr:colOff>
      <xdr:row>6</xdr:row>
      <xdr:rowOff>161925</xdr:rowOff>
    </xdr:from>
    <xdr:to>
      <xdr:col>15</xdr:col>
      <xdr:colOff>340519</xdr:colOff>
      <xdr:row>30</xdr:row>
      <xdr:rowOff>47558</xdr:rowOff>
    </xdr:to>
    <xdr:grpSp>
      <xdr:nvGrpSpPr>
        <xdr:cNvPr id="60" name="Group 59"/>
        <xdr:cNvGrpSpPr/>
      </xdr:nvGrpSpPr>
      <xdr:grpSpPr>
        <a:xfrm>
          <a:off x="3124200" y="1304925"/>
          <a:ext cx="6360319" cy="4457633"/>
          <a:chOff x="3124200" y="1304925"/>
          <a:chExt cx="6360319" cy="4457633"/>
        </a:xfrm>
      </xdr:grpSpPr>
      <xdr:sp macro="" textlink="'pivot table'!$Q$8">
        <xdr:nvSpPr>
          <xdr:cNvPr id="24" name="TextBox 23"/>
          <xdr:cNvSpPr txBox="1"/>
        </xdr:nvSpPr>
        <xdr:spPr>
          <a:xfrm>
            <a:off x="3124200" y="5114925"/>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FF7CFDC-28DC-4C28-A970-4557BE1349E3}" type="TxLink">
              <a:rPr lang="en-US" sz="2000" b="1" i="0" u="none" strike="noStrike">
                <a:solidFill>
                  <a:sysClr val="windowText" lastClr="000000"/>
                </a:solidFill>
                <a:latin typeface="Arial Narrow" panose="020B0606020202030204" pitchFamily="34" charset="0"/>
                <a:ea typeface="+mn-ea"/>
                <a:cs typeface="Calibri"/>
              </a:rPr>
              <a:pPr marL="0" indent="0" algn="l"/>
              <a:t>Muzafrgarh</a:t>
            </a:fld>
            <a:endParaRPr lang="en-US" sz="2000" b="1" i="0" u="none" strike="noStrike">
              <a:solidFill>
                <a:sysClr val="windowText" lastClr="000000"/>
              </a:solidFill>
              <a:latin typeface="Arial Narrow" panose="020B0606020202030204" pitchFamily="34" charset="0"/>
              <a:ea typeface="+mn-ea"/>
              <a:cs typeface="Calibri"/>
            </a:endParaRPr>
          </a:p>
        </xdr:txBody>
      </xdr:sp>
      <xdr:sp macro="" textlink="'pivot table'!$R$8">
        <xdr:nvSpPr>
          <xdr:cNvPr id="29" name="TextBox 28"/>
          <xdr:cNvSpPr txBox="1"/>
        </xdr:nvSpPr>
        <xdr:spPr>
          <a:xfrm>
            <a:off x="3362324" y="5314950"/>
            <a:ext cx="842301"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AA5A040-95E4-463B-A673-F7CDDF16A9B3}" type="TxLink">
              <a:rPr lang="en-US" sz="1100" b="0" i="0" u="none" strike="noStrike">
                <a:solidFill>
                  <a:schemeClr val="tx1"/>
                </a:solidFill>
                <a:latin typeface="Arial Narrow" panose="020B0606020202030204" pitchFamily="34" charset="0"/>
                <a:ea typeface="+mn-ea"/>
                <a:cs typeface="Calibri"/>
              </a:rPr>
              <a:pPr marL="0" indent="0" algn="r"/>
              <a:t>16800000</a:t>
            </a:fld>
            <a:endParaRPr lang="en-US" sz="1100" b="0" i="0" u="none" strike="noStrike">
              <a:solidFill>
                <a:schemeClr val="tx1"/>
              </a:solidFill>
              <a:latin typeface="Arial Narrow" panose="020B0606020202030204" pitchFamily="34" charset="0"/>
              <a:ea typeface="+mn-ea"/>
              <a:cs typeface="Calibri"/>
            </a:endParaRPr>
          </a:p>
        </xdr:txBody>
      </xdr:sp>
      <xdr:grpSp>
        <xdr:nvGrpSpPr>
          <xdr:cNvPr id="18" name="Group 17"/>
          <xdr:cNvGrpSpPr/>
        </xdr:nvGrpSpPr>
        <xdr:grpSpPr>
          <a:xfrm>
            <a:off x="5276850" y="1304925"/>
            <a:ext cx="4207669" cy="3219383"/>
            <a:chOff x="5276850" y="1304925"/>
            <a:chExt cx="4207669" cy="3219383"/>
          </a:xfrm>
        </xdr:grpSpPr>
        <xdr:sp macro="" textlink="'pivot table'!$Q$4">
          <xdr:nvSpPr>
            <xdr:cNvPr id="19" name="TextBox 18"/>
            <xdr:cNvSpPr txBox="1"/>
          </xdr:nvSpPr>
          <xdr:spPr>
            <a:xfrm>
              <a:off x="5800725" y="3905250"/>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38E029-2AB7-4E7E-A175-3D2B5BB0BB44}" type="TxLink">
                <a:rPr lang="en-US" sz="2000" b="1" i="0" u="none" strike="noStrike">
                  <a:solidFill>
                    <a:sysClr val="windowText" lastClr="000000"/>
                  </a:solidFill>
                  <a:latin typeface="Arial Narrow" panose="020B0606020202030204" pitchFamily="34" charset="0"/>
                  <a:cs typeface="Calibri"/>
                </a:rPr>
                <a:pPr algn="l"/>
                <a:t>Kohat</a:t>
              </a:fld>
              <a:endParaRPr lang="en-US" sz="3200" b="1">
                <a:solidFill>
                  <a:sysClr val="windowText" lastClr="000000"/>
                </a:solidFill>
                <a:latin typeface="Arial Narrow" panose="020B0606020202030204" pitchFamily="34" charset="0"/>
              </a:endParaRPr>
            </a:p>
          </xdr:txBody>
        </xdr:sp>
        <xdr:sp macro="" textlink="'pivot table'!$Q$5">
          <xdr:nvSpPr>
            <xdr:cNvPr id="20" name="TextBox 19"/>
            <xdr:cNvSpPr txBox="1"/>
          </xdr:nvSpPr>
          <xdr:spPr>
            <a:xfrm>
              <a:off x="7391400" y="1304925"/>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8EB0C51-8098-453C-9CF5-D63C73541D5D}" type="TxLink">
                <a:rPr lang="en-US" sz="2000" b="1" i="0" u="none" strike="noStrike">
                  <a:solidFill>
                    <a:sysClr val="windowText" lastClr="000000"/>
                  </a:solidFill>
                  <a:latin typeface="Arial Narrow" panose="020B0606020202030204" pitchFamily="34" charset="0"/>
                  <a:ea typeface="+mn-ea"/>
                  <a:cs typeface="Calibri"/>
                </a:rPr>
                <a:pPr marL="0" indent="0" algn="l"/>
                <a:t>Malakand</a:t>
              </a:fld>
              <a:endParaRPr lang="en-US" sz="2000" b="1" i="0" u="none" strike="noStrike">
                <a:solidFill>
                  <a:sysClr val="windowText" lastClr="000000"/>
                </a:solidFill>
                <a:latin typeface="Arial Narrow" panose="020B0606020202030204" pitchFamily="34" charset="0"/>
                <a:ea typeface="+mn-ea"/>
                <a:cs typeface="Calibri"/>
              </a:endParaRPr>
            </a:p>
          </xdr:txBody>
        </xdr:sp>
        <xdr:sp macro="" textlink="'pivot table'!$Q$9">
          <xdr:nvSpPr>
            <xdr:cNvPr id="21" name="TextBox 20"/>
            <xdr:cNvSpPr txBox="1"/>
          </xdr:nvSpPr>
          <xdr:spPr>
            <a:xfrm>
              <a:off x="5638800" y="3048000"/>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2698D1-56FC-4F5E-9E15-73695D6E8266}" type="TxLink">
                <a:rPr lang="en-US" sz="2000" b="1" i="0" u="none" strike="noStrike">
                  <a:solidFill>
                    <a:sysClr val="windowText" lastClr="000000"/>
                  </a:solidFill>
                  <a:latin typeface="Arial Narrow" panose="020B0606020202030204" pitchFamily="34" charset="0"/>
                  <a:ea typeface="+mn-ea"/>
                  <a:cs typeface="Calibri"/>
                </a:rPr>
                <a:pPr marL="0" indent="0" algn="l"/>
                <a:t>Peshawer</a:t>
              </a:fld>
              <a:endParaRPr lang="en-US" sz="2000" b="1" i="0" u="none" strike="noStrike">
                <a:solidFill>
                  <a:sysClr val="windowText" lastClr="000000"/>
                </a:solidFill>
                <a:latin typeface="Arial Narrow" panose="020B0606020202030204" pitchFamily="34" charset="0"/>
                <a:ea typeface="+mn-ea"/>
                <a:cs typeface="Calibri"/>
              </a:endParaRPr>
            </a:p>
          </xdr:txBody>
        </xdr:sp>
        <xdr:sp macro="" textlink="'pivot table'!$Q$6">
          <xdr:nvSpPr>
            <xdr:cNvPr id="22" name="TextBox 21"/>
            <xdr:cNvSpPr txBox="1"/>
          </xdr:nvSpPr>
          <xdr:spPr>
            <a:xfrm>
              <a:off x="8105775" y="2314575"/>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C3A6831-A42F-4E69-BDA9-8B0F9A8F36FD}" type="TxLink">
                <a:rPr lang="en-US" sz="2000" b="1" i="0" u="none" strike="noStrike">
                  <a:solidFill>
                    <a:sysClr val="windowText" lastClr="000000"/>
                  </a:solidFill>
                  <a:latin typeface="Arial Narrow" panose="020B0606020202030204" pitchFamily="34" charset="0"/>
                  <a:ea typeface="+mn-ea"/>
                  <a:cs typeface="Calibri"/>
                </a:rPr>
                <a:pPr marL="0" indent="0" algn="l"/>
                <a:t>Chatral</a:t>
              </a:fld>
              <a:endParaRPr lang="en-US" sz="2000" b="1" i="0" u="none" strike="noStrike">
                <a:solidFill>
                  <a:sysClr val="windowText" lastClr="000000"/>
                </a:solidFill>
                <a:latin typeface="Arial Narrow" panose="020B0606020202030204" pitchFamily="34" charset="0"/>
                <a:ea typeface="+mn-ea"/>
                <a:cs typeface="Calibri"/>
              </a:endParaRPr>
            </a:p>
          </xdr:txBody>
        </xdr:sp>
        <xdr:sp macro="" textlink="'pivot table'!$Q$7">
          <xdr:nvSpPr>
            <xdr:cNvPr id="23" name="TextBox 22"/>
            <xdr:cNvSpPr txBox="1"/>
          </xdr:nvSpPr>
          <xdr:spPr>
            <a:xfrm>
              <a:off x="7210425" y="1952625"/>
              <a:ext cx="1378744" cy="455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2C5B00-080F-481F-BC1D-54B7DFD56A11}" type="TxLink">
                <a:rPr lang="en-US" sz="1600" b="1" i="0" u="none" strike="noStrike">
                  <a:solidFill>
                    <a:sysClr val="windowText" lastClr="000000"/>
                  </a:solidFill>
                  <a:latin typeface="Arial Narrow" panose="020B0606020202030204" pitchFamily="34" charset="0"/>
                  <a:ea typeface="+mn-ea"/>
                  <a:cs typeface="Calibri"/>
                </a:rPr>
                <a:pPr marL="0" indent="0" algn="l"/>
                <a:t>Kalam</a:t>
              </a:fld>
              <a:endParaRPr lang="en-US" sz="1600" b="1" i="0" u="none" strike="noStrike">
                <a:solidFill>
                  <a:sysClr val="windowText" lastClr="000000"/>
                </a:solidFill>
                <a:latin typeface="Arial Narrow" panose="020B0606020202030204" pitchFamily="34" charset="0"/>
                <a:ea typeface="+mn-ea"/>
                <a:cs typeface="Calibri"/>
              </a:endParaRPr>
            </a:p>
          </xdr:txBody>
        </xdr:sp>
        <xdr:sp macro="" textlink="'pivot table'!$R$4">
          <xdr:nvSpPr>
            <xdr:cNvPr id="25" name="TextBox 24"/>
            <xdr:cNvSpPr txBox="1"/>
          </xdr:nvSpPr>
          <xdr:spPr>
            <a:xfrm>
              <a:off x="5334000" y="4076700"/>
              <a:ext cx="1404276"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8F8DD2-7BEF-4DB5-9C82-5008BEBFB758}" type="TxLink">
                <a:rPr lang="en-US" sz="1100" b="0" i="0" u="none" strike="noStrike">
                  <a:solidFill>
                    <a:schemeClr val="tx1"/>
                  </a:solidFill>
                  <a:latin typeface="Arial Narrow" panose="020B0606020202030204" pitchFamily="34" charset="0"/>
                  <a:cs typeface="Calibri"/>
                </a:rPr>
                <a:pPr algn="r"/>
                <a:t>1200000</a:t>
              </a:fld>
              <a:endParaRPr lang="en-US" sz="2000" b="0">
                <a:solidFill>
                  <a:schemeClr val="tx1"/>
                </a:solidFill>
                <a:latin typeface="Arial Narrow" panose="020B0606020202030204" pitchFamily="34" charset="0"/>
              </a:endParaRPr>
            </a:p>
          </xdr:txBody>
        </xdr:sp>
        <xdr:sp macro="" textlink="'pivot table'!$R$5">
          <xdr:nvSpPr>
            <xdr:cNvPr id="26" name="TextBox 25"/>
            <xdr:cNvSpPr txBox="1"/>
          </xdr:nvSpPr>
          <xdr:spPr>
            <a:xfrm>
              <a:off x="7505700" y="1571625"/>
              <a:ext cx="1000125" cy="276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7244295-FBF8-4CC3-BF44-2D0A1BC124EA}" type="TxLink">
                <a:rPr lang="en-US" sz="1100" b="0" i="0" u="none" strike="noStrike">
                  <a:solidFill>
                    <a:schemeClr val="tx1"/>
                  </a:solidFill>
                  <a:latin typeface="Arial Narrow" panose="020B0606020202030204" pitchFamily="34" charset="0"/>
                  <a:ea typeface="+mn-ea"/>
                  <a:cs typeface="Calibri"/>
                </a:rPr>
                <a:pPr marL="0" indent="0" algn="r"/>
                <a:t>1200000</a:t>
              </a:fld>
              <a:endParaRPr lang="en-US" sz="1400" b="0" i="0" u="none" strike="noStrike">
                <a:solidFill>
                  <a:schemeClr val="tx1"/>
                </a:solidFill>
                <a:latin typeface="Arial Narrow" panose="020B0606020202030204" pitchFamily="34" charset="0"/>
                <a:ea typeface="+mn-ea"/>
                <a:cs typeface="Calibri"/>
              </a:endParaRPr>
            </a:p>
          </xdr:txBody>
        </xdr:sp>
        <xdr:sp macro="" textlink="'pivot table'!$R$6">
          <xdr:nvSpPr>
            <xdr:cNvPr id="27" name="TextBox 26"/>
            <xdr:cNvSpPr txBox="1"/>
          </xdr:nvSpPr>
          <xdr:spPr>
            <a:xfrm>
              <a:off x="7505700" y="2495550"/>
              <a:ext cx="1404276"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17788D2-A447-497C-8094-00CAFE7540D2}" type="TxLink">
                <a:rPr lang="en-US" sz="1100" b="0" i="0" u="none" strike="noStrike">
                  <a:solidFill>
                    <a:schemeClr val="tx1"/>
                  </a:solidFill>
                  <a:latin typeface="Arial Narrow" panose="020B0606020202030204" pitchFamily="34" charset="0"/>
                  <a:ea typeface="+mn-ea"/>
                  <a:cs typeface="Calibri"/>
                </a:rPr>
                <a:pPr marL="0" indent="0" algn="r"/>
                <a:t>2400000</a:t>
              </a:fld>
              <a:endParaRPr lang="en-US" sz="1400" b="0" i="0" u="none" strike="noStrike">
                <a:solidFill>
                  <a:schemeClr val="tx1"/>
                </a:solidFill>
                <a:latin typeface="Arial Narrow" panose="020B0606020202030204" pitchFamily="34" charset="0"/>
                <a:ea typeface="+mn-ea"/>
                <a:cs typeface="Calibri"/>
              </a:endParaRPr>
            </a:p>
          </xdr:txBody>
        </xdr:sp>
        <xdr:sp macro="" textlink="'pivot table'!$R$7">
          <xdr:nvSpPr>
            <xdr:cNvPr id="28" name="TextBox 27"/>
            <xdr:cNvSpPr txBox="1"/>
          </xdr:nvSpPr>
          <xdr:spPr>
            <a:xfrm>
              <a:off x="7153275" y="2095500"/>
              <a:ext cx="718476"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C2E76DC-C696-47AF-8C8E-A5D7FA93963E}" type="TxLink">
                <a:rPr lang="en-US" sz="1050" b="0" i="0" u="none" strike="noStrike">
                  <a:solidFill>
                    <a:schemeClr val="tx1"/>
                  </a:solidFill>
                  <a:latin typeface="Arial Narrow" panose="020B0606020202030204" pitchFamily="34" charset="0"/>
                  <a:ea typeface="+mn-ea"/>
                  <a:cs typeface="Calibri"/>
                </a:rPr>
                <a:pPr marL="0" indent="0" algn="r"/>
                <a:t>4800000</a:t>
              </a:fld>
              <a:endParaRPr lang="en-US" sz="1200" b="0" i="0" u="none" strike="noStrike">
                <a:solidFill>
                  <a:schemeClr val="tx1"/>
                </a:solidFill>
                <a:latin typeface="Arial Narrow" panose="020B0606020202030204" pitchFamily="34" charset="0"/>
                <a:ea typeface="+mn-ea"/>
                <a:cs typeface="Calibri"/>
              </a:endParaRPr>
            </a:p>
          </xdr:txBody>
        </xdr:sp>
        <xdr:sp macro="" textlink="'pivot table'!$R$9">
          <xdr:nvSpPr>
            <xdr:cNvPr id="30" name="TextBox 29"/>
            <xdr:cNvSpPr txBox="1"/>
          </xdr:nvSpPr>
          <xdr:spPr>
            <a:xfrm>
              <a:off x="5276850" y="3238500"/>
              <a:ext cx="1404276"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CC47C67-79E3-4214-80A6-5FF15F04AF5A}" type="TxLink">
                <a:rPr lang="en-US" sz="1100" b="0" i="0" u="none" strike="noStrike">
                  <a:solidFill>
                    <a:schemeClr val="tx1"/>
                  </a:solidFill>
                  <a:latin typeface="Arial Narrow" panose="020B0606020202030204" pitchFamily="34" charset="0"/>
                  <a:ea typeface="+mn-ea"/>
                  <a:cs typeface="Calibri"/>
                </a:rPr>
                <a:pPr marL="0" indent="0" algn="r"/>
                <a:t>34320000</a:t>
              </a:fld>
              <a:endParaRPr lang="en-US" sz="1400" b="0" i="0" u="none" strike="noStrike">
                <a:solidFill>
                  <a:schemeClr val="tx1"/>
                </a:solidFill>
                <a:latin typeface="Arial Narrow" panose="020B0606020202030204" pitchFamily="34" charset="0"/>
                <a:ea typeface="+mn-ea"/>
                <a:cs typeface="Calibri"/>
              </a:endParaRPr>
            </a:p>
          </xdr:txBody>
        </xdr:sp>
      </xdr:grpSp>
    </xdr:grpSp>
    <xdr:clientData/>
  </xdr:twoCellAnchor>
  <xdr:twoCellAnchor editAs="oneCell">
    <xdr:from>
      <xdr:col>0</xdr:col>
      <xdr:colOff>28575</xdr:colOff>
      <xdr:row>3</xdr:row>
      <xdr:rowOff>123825</xdr:rowOff>
    </xdr:from>
    <xdr:to>
      <xdr:col>3</xdr:col>
      <xdr:colOff>590550</xdr:colOff>
      <xdr:row>5</xdr:row>
      <xdr:rowOff>152400</xdr:rowOff>
    </xdr:to>
    <mc:AlternateContent xmlns:mc="http://schemas.openxmlformats.org/markup-compatibility/2006" xmlns:a14="http://schemas.microsoft.com/office/drawing/2010/main">
      <mc:Choice Requires="a14">
        <xdr:graphicFrame macro="">
          <xdr:nvGraphicFramePr>
            <xdr:cNvPr id="3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8575" y="695325"/>
              <a:ext cx="2390775"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314325</xdr:colOff>
      <xdr:row>1</xdr:row>
      <xdr:rowOff>104775</xdr:rowOff>
    </xdr:from>
    <xdr:to>
      <xdr:col>14</xdr:col>
      <xdr:colOff>533400</xdr:colOff>
      <xdr:row>1</xdr:row>
      <xdr:rowOff>152400</xdr:rowOff>
    </xdr:to>
    <xdr:sp macro="" textlink="">
      <xdr:nvSpPr>
        <xdr:cNvPr id="32" name="Flowchart: Alternate Process 31"/>
        <xdr:cNvSpPr/>
      </xdr:nvSpPr>
      <xdr:spPr>
        <a:xfrm>
          <a:off x="8848725" y="295275"/>
          <a:ext cx="219075" cy="47625"/>
        </a:xfrm>
        <a:prstGeom prst="flowChartAlternateProcess">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409575</xdr:colOff>
      <xdr:row>3</xdr:row>
      <xdr:rowOff>85726</xdr:rowOff>
    </xdr:from>
    <xdr:to>
      <xdr:col>20</xdr:col>
      <xdr:colOff>295275</xdr:colOff>
      <xdr:row>20</xdr:row>
      <xdr:rowOff>180975</xdr:rowOff>
    </xdr:to>
    <xdr:grpSp>
      <xdr:nvGrpSpPr>
        <xdr:cNvPr id="9" name="Group 8"/>
        <xdr:cNvGrpSpPr/>
      </xdr:nvGrpSpPr>
      <xdr:grpSpPr>
        <a:xfrm>
          <a:off x="10163175" y="657226"/>
          <a:ext cx="2324100" cy="3333749"/>
          <a:chOff x="142836" y="2333626"/>
          <a:chExt cx="2025543" cy="2409757"/>
        </a:xfrm>
      </xdr:grpSpPr>
      <xdr:grpSp>
        <xdr:nvGrpSpPr>
          <xdr:cNvPr id="39" name="Group 38"/>
          <xdr:cNvGrpSpPr/>
        </xdr:nvGrpSpPr>
        <xdr:grpSpPr>
          <a:xfrm>
            <a:off x="142836" y="2333626"/>
            <a:ext cx="1333491" cy="2400298"/>
            <a:chOff x="11087100" y="576010"/>
            <a:chExt cx="1752029" cy="2096705"/>
          </a:xfrm>
        </xdr:grpSpPr>
        <xdr:grpSp>
          <xdr:nvGrpSpPr>
            <xdr:cNvPr id="40" name="Group 39"/>
            <xdr:cNvGrpSpPr/>
          </xdr:nvGrpSpPr>
          <xdr:grpSpPr>
            <a:xfrm>
              <a:off x="11087100" y="582574"/>
              <a:ext cx="1285875" cy="2075256"/>
              <a:chOff x="10239375" y="828674"/>
              <a:chExt cx="1285875" cy="1838325"/>
            </a:xfrm>
          </xdr:grpSpPr>
          <xdr:sp macro="" textlink="'pivot table'!$Q$4">
            <xdr:nvSpPr>
              <xdr:cNvPr id="48" name="TextBox 47"/>
              <xdr:cNvSpPr txBox="1"/>
            </xdr:nvSpPr>
            <xdr:spPr>
              <a:xfrm>
                <a:off x="10239375" y="82867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38E029-2AB7-4E7E-A175-3D2B5BB0BB44}" type="TxLink">
                  <a:rPr lang="en-US" sz="1100" b="1" i="0" u="none" strike="noStrike">
                    <a:solidFill>
                      <a:schemeClr val="bg1"/>
                    </a:solidFill>
                    <a:latin typeface="Arial Narrow" panose="020B0606020202030204" pitchFamily="34" charset="0"/>
                    <a:cs typeface="Calibri"/>
                  </a:rPr>
                  <a:pPr algn="l"/>
                  <a:t>Kohat</a:t>
                </a:fld>
                <a:endParaRPr lang="en-US" sz="1600" b="1">
                  <a:solidFill>
                    <a:schemeClr val="bg1"/>
                  </a:solidFill>
                  <a:latin typeface="Arial Narrow" panose="020B0606020202030204" pitchFamily="34" charset="0"/>
                </a:endParaRPr>
              </a:p>
            </xdr:txBody>
          </xdr:sp>
          <xdr:sp macro="" textlink="'pivot table'!$Q$5">
            <xdr:nvSpPr>
              <xdr:cNvPr id="49" name="TextBox 48"/>
              <xdr:cNvSpPr txBox="1"/>
            </xdr:nvSpPr>
            <xdr:spPr>
              <a:xfrm>
                <a:off x="10239375" y="112585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68EB0C51-8098-453C-9CF5-D63C73541D5D}" type="TxLink">
                  <a:rPr lang="en-US" sz="1100" b="1" i="0" u="none" strike="noStrike">
                    <a:solidFill>
                      <a:schemeClr val="bg1"/>
                    </a:solidFill>
                    <a:latin typeface="Arial Narrow" panose="020B0606020202030204" pitchFamily="34" charset="0"/>
                    <a:ea typeface="+mn-ea"/>
                    <a:cs typeface="Calibri"/>
                  </a:rPr>
                  <a:pPr marL="0" indent="0" algn="l"/>
                  <a:t>Malakand</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Q$6">
            <xdr:nvSpPr>
              <xdr:cNvPr id="50" name="TextBox 49"/>
              <xdr:cNvSpPr txBox="1"/>
            </xdr:nvSpPr>
            <xdr:spPr>
              <a:xfrm>
                <a:off x="10239375" y="142303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AC3A6831-A42F-4E69-BDA9-8B0F9A8F36FD}" type="TxLink">
                  <a:rPr lang="en-US" sz="1100" b="1" i="0" u="none" strike="noStrike">
                    <a:solidFill>
                      <a:schemeClr val="bg1"/>
                    </a:solidFill>
                    <a:latin typeface="Arial Narrow" panose="020B0606020202030204" pitchFamily="34" charset="0"/>
                    <a:ea typeface="+mn-ea"/>
                    <a:cs typeface="Calibri"/>
                  </a:rPr>
                  <a:pPr marL="0" indent="0" algn="l"/>
                  <a:t>Chatral</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Q$7">
            <xdr:nvSpPr>
              <xdr:cNvPr id="51" name="TextBox 50"/>
              <xdr:cNvSpPr txBox="1"/>
            </xdr:nvSpPr>
            <xdr:spPr>
              <a:xfrm>
                <a:off x="10239375" y="172021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DB2C5B00-080F-481F-BC1D-54B7DFD56A11}" type="TxLink">
                  <a:rPr lang="en-US" sz="1100" b="1" i="0" u="none" strike="noStrike">
                    <a:solidFill>
                      <a:schemeClr val="bg1"/>
                    </a:solidFill>
                    <a:latin typeface="Arial Narrow" panose="020B0606020202030204" pitchFamily="34" charset="0"/>
                    <a:ea typeface="+mn-ea"/>
                    <a:cs typeface="Calibri"/>
                  </a:rPr>
                  <a:pPr marL="0" indent="0" algn="l"/>
                  <a:t>Kalam</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Q$8">
            <xdr:nvSpPr>
              <xdr:cNvPr id="52" name="TextBox 51"/>
              <xdr:cNvSpPr txBox="1"/>
            </xdr:nvSpPr>
            <xdr:spPr>
              <a:xfrm>
                <a:off x="10239375" y="201739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4FF7CFDC-28DC-4C28-A970-4557BE1349E3}" type="TxLink">
                  <a:rPr lang="en-US" sz="1100" b="1" i="0" u="none" strike="noStrike">
                    <a:solidFill>
                      <a:schemeClr val="bg1"/>
                    </a:solidFill>
                    <a:latin typeface="Arial Narrow" panose="020B0606020202030204" pitchFamily="34" charset="0"/>
                    <a:ea typeface="+mn-ea"/>
                    <a:cs typeface="Calibri"/>
                  </a:rPr>
                  <a:pPr marL="0" indent="0" algn="l"/>
                  <a:t>Muzafrgarh</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Q$9">
            <xdr:nvSpPr>
              <xdr:cNvPr id="53" name="TextBox 52"/>
              <xdr:cNvSpPr txBox="1"/>
            </xdr:nvSpPr>
            <xdr:spPr>
              <a:xfrm>
                <a:off x="10239375" y="231457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l"/>
                <a:fld id="{1A2698D1-56FC-4F5E-9E15-73695D6E8266}" type="TxLink">
                  <a:rPr lang="en-US" sz="1100" b="1" i="0" u="none" strike="noStrike">
                    <a:solidFill>
                      <a:schemeClr val="bg1"/>
                    </a:solidFill>
                    <a:latin typeface="Arial Narrow" panose="020B0606020202030204" pitchFamily="34" charset="0"/>
                    <a:ea typeface="+mn-ea"/>
                    <a:cs typeface="Calibri"/>
                  </a:rPr>
                  <a:pPr marL="0" indent="0" algn="l"/>
                  <a:t>Peshawer</a:t>
                </a:fld>
                <a:endParaRPr lang="en-US" sz="1100" b="1" i="0" u="none" strike="noStrike">
                  <a:solidFill>
                    <a:schemeClr val="bg1"/>
                  </a:solidFill>
                  <a:latin typeface="Arial Narrow" panose="020B0606020202030204" pitchFamily="34" charset="0"/>
                  <a:ea typeface="+mn-ea"/>
                  <a:cs typeface="Calibri"/>
                </a:endParaRPr>
              </a:p>
            </xdr:txBody>
          </xdr:sp>
        </xdr:grpSp>
        <xdr:grpSp>
          <xdr:nvGrpSpPr>
            <xdr:cNvPr id="41" name="Group 40"/>
            <xdr:cNvGrpSpPr/>
          </xdr:nvGrpSpPr>
          <xdr:grpSpPr>
            <a:xfrm>
              <a:off x="11491900" y="576010"/>
              <a:ext cx="1347229" cy="2096705"/>
              <a:chOff x="11396663" y="845699"/>
              <a:chExt cx="1322736" cy="1889880"/>
            </a:xfrm>
          </xdr:grpSpPr>
          <xdr:sp macro="" textlink="'pivot table'!$R$4">
            <xdr:nvSpPr>
              <xdr:cNvPr id="42" name="TextBox 41"/>
              <xdr:cNvSpPr txBox="1"/>
            </xdr:nvSpPr>
            <xdr:spPr>
              <a:xfrm>
                <a:off x="11396717" y="845699"/>
                <a:ext cx="1285882"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fld id="{548F8DD2-7BEF-4DB5-9C82-5008BEBFB758}" type="TxLink">
                  <a:rPr lang="en-US" sz="1000" b="1" i="0" u="none" strike="noStrike">
                    <a:solidFill>
                      <a:schemeClr val="bg1"/>
                    </a:solidFill>
                    <a:latin typeface="Arial Narrow" panose="020B0606020202030204" pitchFamily="34" charset="0"/>
                    <a:cs typeface="Calibri"/>
                  </a:rPr>
                  <a:pPr algn="r"/>
                  <a:t>1200000</a:t>
                </a:fld>
                <a:endParaRPr lang="en-US" sz="1600" b="1">
                  <a:solidFill>
                    <a:schemeClr val="bg1"/>
                  </a:solidFill>
                  <a:latin typeface="Arial Narrow" panose="020B0606020202030204" pitchFamily="34" charset="0"/>
                </a:endParaRPr>
              </a:p>
            </xdr:txBody>
          </xdr:sp>
          <xdr:sp macro="" textlink="'pivot table'!$R$5">
            <xdr:nvSpPr>
              <xdr:cNvPr id="43" name="TextBox 42"/>
              <xdr:cNvSpPr txBox="1"/>
            </xdr:nvSpPr>
            <xdr:spPr>
              <a:xfrm>
                <a:off x="11396663" y="1147190"/>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C7244295-FBF8-4CC3-BF44-2D0A1BC124EA}" type="TxLink">
                  <a:rPr lang="en-US" sz="1000" b="1" i="0" u="none" strike="noStrike">
                    <a:solidFill>
                      <a:schemeClr val="bg1"/>
                    </a:solidFill>
                    <a:latin typeface="Arial Narrow" panose="020B0606020202030204" pitchFamily="34" charset="0"/>
                    <a:ea typeface="+mn-ea"/>
                    <a:cs typeface="Calibri"/>
                  </a:rPr>
                  <a:pPr marL="0" indent="0" algn="r"/>
                  <a:t>1200000</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R$6">
            <xdr:nvSpPr>
              <xdr:cNvPr id="44" name="TextBox 43"/>
              <xdr:cNvSpPr txBox="1"/>
            </xdr:nvSpPr>
            <xdr:spPr>
              <a:xfrm>
                <a:off x="11396663" y="1456181"/>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517788D2-A447-497C-8094-00CAFE7540D2}" type="TxLink">
                  <a:rPr lang="en-US" sz="1000" b="1" i="0" u="none" strike="noStrike">
                    <a:solidFill>
                      <a:schemeClr val="bg1"/>
                    </a:solidFill>
                    <a:latin typeface="Arial Narrow" panose="020B0606020202030204" pitchFamily="34" charset="0"/>
                    <a:ea typeface="+mn-ea"/>
                    <a:cs typeface="Calibri"/>
                  </a:rPr>
                  <a:pPr marL="0" indent="0" algn="r"/>
                  <a:t>2400000</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R$7">
            <xdr:nvSpPr>
              <xdr:cNvPr id="45" name="TextBox 44"/>
              <xdr:cNvSpPr txBox="1"/>
            </xdr:nvSpPr>
            <xdr:spPr>
              <a:xfrm>
                <a:off x="11396663" y="1765172"/>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DC2E76DC-C696-47AF-8C8E-A5D7FA93963E}" type="TxLink">
                  <a:rPr lang="en-US" sz="1000" b="1" i="0" u="none" strike="noStrike">
                    <a:solidFill>
                      <a:schemeClr val="bg1"/>
                    </a:solidFill>
                    <a:latin typeface="Arial Narrow" panose="020B0606020202030204" pitchFamily="34" charset="0"/>
                    <a:ea typeface="+mn-ea"/>
                    <a:cs typeface="Calibri"/>
                  </a:rPr>
                  <a:pPr marL="0" indent="0" algn="r"/>
                  <a:t>4800000</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R$8">
            <xdr:nvSpPr>
              <xdr:cNvPr id="46" name="TextBox 45"/>
              <xdr:cNvSpPr txBox="1"/>
            </xdr:nvSpPr>
            <xdr:spPr>
              <a:xfrm>
                <a:off x="11433524" y="2074162"/>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9AA5A040-95E4-463B-A673-F7CDDF16A9B3}" type="TxLink">
                  <a:rPr lang="en-US" sz="1000" b="1" i="0" u="none" strike="noStrike">
                    <a:solidFill>
                      <a:schemeClr val="bg1"/>
                    </a:solidFill>
                    <a:latin typeface="Arial Narrow" panose="020B0606020202030204" pitchFamily="34" charset="0"/>
                    <a:ea typeface="+mn-ea"/>
                    <a:cs typeface="Calibri"/>
                  </a:rPr>
                  <a:pPr marL="0" indent="0" algn="r"/>
                  <a:t>16800000</a:t>
                </a:fld>
                <a:endParaRPr lang="en-US" sz="1100" b="1" i="0" u="none" strike="noStrike">
                  <a:solidFill>
                    <a:schemeClr val="bg1"/>
                  </a:solidFill>
                  <a:latin typeface="Arial Narrow" panose="020B0606020202030204" pitchFamily="34" charset="0"/>
                  <a:ea typeface="+mn-ea"/>
                  <a:cs typeface="Calibri"/>
                </a:endParaRPr>
              </a:p>
            </xdr:txBody>
          </xdr:sp>
          <xdr:sp macro="" textlink="'pivot table'!$R$9">
            <xdr:nvSpPr>
              <xdr:cNvPr id="47" name="TextBox 46"/>
              <xdr:cNvSpPr txBox="1"/>
            </xdr:nvSpPr>
            <xdr:spPr>
              <a:xfrm>
                <a:off x="11433524" y="2383154"/>
                <a:ext cx="12858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8CC47C67-79E3-4214-80A6-5FF15F04AF5A}" type="TxLink">
                  <a:rPr lang="en-US" sz="1000" b="1" i="0" u="none" strike="noStrike">
                    <a:solidFill>
                      <a:schemeClr val="bg1"/>
                    </a:solidFill>
                    <a:latin typeface="Arial Narrow" panose="020B0606020202030204" pitchFamily="34" charset="0"/>
                    <a:ea typeface="+mn-ea"/>
                    <a:cs typeface="Calibri"/>
                  </a:rPr>
                  <a:pPr marL="0" indent="0" algn="r"/>
                  <a:t>34320000</a:t>
                </a:fld>
                <a:endParaRPr lang="en-US" sz="1100" b="1" i="0" u="none" strike="noStrike">
                  <a:solidFill>
                    <a:schemeClr val="bg1"/>
                  </a:solidFill>
                  <a:latin typeface="Arial Narrow" panose="020B0606020202030204" pitchFamily="34" charset="0"/>
                  <a:ea typeface="+mn-ea"/>
                  <a:cs typeface="Calibri"/>
                </a:endParaRPr>
              </a:p>
            </xdr:txBody>
          </xdr:sp>
        </xdr:grpSp>
      </xdr:grpSp>
      <xdr:sp macro="" textlink="'pivot table'!$T$4">
        <xdr:nvSpPr>
          <xdr:cNvPr id="54" name="TextBox 53"/>
          <xdr:cNvSpPr txBox="1"/>
        </xdr:nvSpPr>
        <xdr:spPr>
          <a:xfrm>
            <a:off x="1171556" y="2333626"/>
            <a:ext cx="996823"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F3F9986-29AC-459F-A5DF-58B38046C2C0}" type="TxLink">
              <a:rPr lang="en-US" sz="1000" b="1" i="0" u="none" strike="noStrike">
                <a:solidFill>
                  <a:schemeClr val="bg1"/>
                </a:solidFill>
                <a:latin typeface="Arial Narrow" panose="020B0606020202030204" pitchFamily="34" charset="0"/>
                <a:ea typeface="+mn-ea"/>
                <a:cs typeface="Calibri"/>
              </a:rPr>
              <a:pPr marL="0" indent="0" algn="r"/>
              <a:t>1.98%</a:t>
            </a:fld>
            <a:endParaRPr lang="en-US" sz="1000" b="1" i="0" u="none" strike="noStrike">
              <a:solidFill>
                <a:schemeClr val="bg1"/>
              </a:solidFill>
              <a:latin typeface="Arial Narrow" panose="020B0606020202030204" pitchFamily="34" charset="0"/>
              <a:ea typeface="+mn-ea"/>
              <a:cs typeface="Calibri"/>
            </a:endParaRPr>
          </a:p>
        </xdr:txBody>
      </xdr:sp>
      <xdr:sp macro="" textlink="'pivot table'!$T$5">
        <xdr:nvSpPr>
          <xdr:cNvPr id="55" name="TextBox 54"/>
          <xdr:cNvSpPr txBox="1"/>
        </xdr:nvSpPr>
        <xdr:spPr>
          <a:xfrm>
            <a:off x="1171560" y="2726056"/>
            <a:ext cx="996818"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F3FBAFBE-9F15-49D3-AC57-22AD5A2B3704}" type="TxLink">
              <a:rPr lang="en-US" sz="1000" b="1" i="0" u="none" strike="noStrike">
                <a:solidFill>
                  <a:schemeClr val="bg1"/>
                </a:solidFill>
                <a:latin typeface="Arial Narrow" panose="020B0606020202030204" pitchFamily="34" charset="0"/>
                <a:ea typeface="+mn-ea"/>
                <a:cs typeface="Calibri"/>
              </a:rPr>
              <a:pPr marL="0" indent="0" algn="r"/>
              <a:t>1.98%</a:t>
            </a:fld>
            <a:endParaRPr lang="en-US" sz="1000" b="1" i="0" u="none" strike="noStrike">
              <a:solidFill>
                <a:schemeClr val="bg1"/>
              </a:solidFill>
              <a:latin typeface="Arial Narrow" panose="020B0606020202030204" pitchFamily="34" charset="0"/>
              <a:ea typeface="+mn-ea"/>
              <a:cs typeface="Calibri"/>
            </a:endParaRPr>
          </a:p>
        </xdr:txBody>
      </xdr:sp>
      <xdr:sp macro="" textlink="'pivot table'!$T$6">
        <xdr:nvSpPr>
          <xdr:cNvPr id="56" name="TextBox 55"/>
          <xdr:cNvSpPr txBox="1"/>
        </xdr:nvSpPr>
        <xdr:spPr>
          <a:xfrm>
            <a:off x="1171559" y="3118486"/>
            <a:ext cx="996818"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E2D8838B-968B-4A9B-A3C9-DD0B5398136A}" type="TxLink">
              <a:rPr lang="en-US" sz="1000" b="1" i="0" u="none" strike="noStrike">
                <a:solidFill>
                  <a:schemeClr val="bg1"/>
                </a:solidFill>
                <a:latin typeface="Arial Narrow" panose="020B0606020202030204" pitchFamily="34" charset="0"/>
                <a:ea typeface="+mn-ea"/>
                <a:cs typeface="Calibri"/>
              </a:rPr>
              <a:pPr marL="0" indent="0" algn="r"/>
              <a:t>3.95%</a:t>
            </a:fld>
            <a:endParaRPr lang="en-US" sz="1000" b="1" i="0" u="none" strike="noStrike">
              <a:solidFill>
                <a:schemeClr val="bg1"/>
              </a:solidFill>
              <a:latin typeface="Arial Narrow" panose="020B0606020202030204" pitchFamily="34" charset="0"/>
              <a:ea typeface="+mn-ea"/>
              <a:cs typeface="Calibri"/>
            </a:endParaRPr>
          </a:p>
        </xdr:txBody>
      </xdr:sp>
      <xdr:sp macro="" textlink="'pivot table'!$T$7">
        <xdr:nvSpPr>
          <xdr:cNvPr id="57" name="TextBox 56"/>
          <xdr:cNvSpPr txBox="1"/>
        </xdr:nvSpPr>
        <xdr:spPr>
          <a:xfrm>
            <a:off x="1171558" y="3510916"/>
            <a:ext cx="996818"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479376A1-7939-400F-BB12-78C002F6AE62}" type="TxLink">
              <a:rPr lang="en-US" sz="1000" b="1" i="0" u="none" strike="noStrike">
                <a:solidFill>
                  <a:schemeClr val="bg1"/>
                </a:solidFill>
                <a:latin typeface="Arial Narrow" panose="020B0606020202030204" pitchFamily="34" charset="0"/>
                <a:ea typeface="+mn-ea"/>
                <a:cs typeface="Calibri"/>
              </a:rPr>
              <a:pPr marL="0" indent="0" algn="r"/>
              <a:t>7.91%</a:t>
            </a:fld>
            <a:endParaRPr lang="en-US" sz="1000" b="1" i="0" u="none" strike="noStrike">
              <a:solidFill>
                <a:schemeClr val="bg1"/>
              </a:solidFill>
              <a:latin typeface="Arial Narrow" panose="020B0606020202030204" pitchFamily="34" charset="0"/>
              <a:ea typeface="+mn-ea"/>
              <a:cs typeface="Calibri"/>
            </a:endParaRPr>
          </a:p>
        </xdr:txBody>
      </xdr:sp>
      <xdr:sp macro="" textlink="'pivot table'!$T$8">
        <xdr:nvSpPr>
          <xdr:cNvPr id="58" name="TextBox 57"/>
          <xdr:cNvSpPr txBox="1"/>
        </xdr:nvSpPr>
        <xdr:spPr>
          <a:xfrm>
            <a:off x="1171557" y="3903346"/>
            <a:ext cx="996818"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76A3AA37-B7B4-4C75-948B-30636CAD7D31}" type="TxLink">
              <a:rPr lang="en-US" sz="1000" b="1" i="0" u="none" strike="noStrike">
                <a:solidFill>
                  <a:schemeClr val="bg1"/>
                </a:solidFill>
                <a:latin typeface="Arial Narrow" panose="020B0606020202030204" pitchFamily="34" charset="0"/>
                <a:ea typeface="+mn-ea"/>
                <a:cs typeface="Calibri"/>
              </a:rPr>
              <a:pPr marL="0" indent="0" algn="r"/>
              <a:t>27.67%</a:t>
            </a:fld>
            <a:endParaRPr lang="en-US" sz="1000" b="1" i="0" u="none" strike="noStrike">
              <a:solidFill>
                <a:schemeClr val="bg1"/>
              </a:solidFill>
              <a:latin typeface="Arial Narrow" panose="020B0606020202030204" pitchFamily="34" charset="0"/>
              <a:ea typeface="+mn-ea"/>
              <a:cs typeface="Calibri"/>
            </a:endParaRPr>
          </a:p>
        </xdr:txBody>
      </xdr:sp>
      <xdr:sp macro="" textlink="'pivot table'!$T$9">
        <xdr:nvSpPr>
          <xdr:cNvPr id="59" name="TextBox 58"/>
          <xdr:cNvSpPr txBox="1"/>
        </xdr:nvSpPr>
        <xdr:spPr>
          <a:xfrm>
            <a:off x="1171558" y="4295775"/>
            <a:ext cx="996818" cy="4476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r"/>
            <a:fld id="{25168287-23A2-4448-B5EE-98EFB0BD26BE}" type="TxLink">
              <a:rPr lang="en-US" sz="1000" b="1" i="0" u="none" strike="noStrike">
                <a:solidFill>
                  <a:schemeClr val="bg1"/>
                </a:solidFill>
                <a:latin typeface="Arial Narrow" panose="020B0606020202030204" pitchFamily="34" charset="0"/>
                <a:ea typeface="+mn-ea"/>
                <a:cs typeface="Calibri"/>
              </a:rPr>
              <a:pPr marL="0" indent="0" algn="r"/>
              <a:t>56.52%</a:t>
            </a:fld>
            <a:endParaRPr lang="en-US" sz="1000" b="1" i="0" u="none" strike="noStrike">
              <a:solidFill>
                <a:schemeClr val="bg1"/>
              </a:solidFill>
              <a:latin typeface="Arial Narrow" panose="020B0606020202030204" pitchFamily="34" charset="0"/>
              <a:ea typeface="+mn-ea"/>
              <a:cs typeface="Calibri"/>
            </a:endParaRPr>
          </a:p>
        </xdr:txBody>
      </xdr:sp>
    </xdr:grpSp>
    <xdr:clientData/>
  </xdr:twoCellAnchor>
  <xdr:twoCellAnchor>
    <xdr:from>
      <xdr:col>0</xdr:col>
      <xdr:colOff>0</xdr:colOff>
      <xdr:row>22</xdr:row>
      <xdr:rowOff>104775</xdr:rowOff>
    </xdr:from>
    <xdr:to>
      <xdr:col>4</xdr:col>
      <xdr:colOff>266700</xdr:colOff>
      <xdr:row>30</xdr:row>
      <xdr:rowOff>57149</xdr:rowOff>
    </xdr:to>
    <xdr:graphicFrame macro="">
      <xdr:nvGraphicFramePr>
        <xdr:cNvPr id="63" name="Chart 6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504825</xdr:colOff>
      <xdr:row>20</xdr:row>
      <xdr:rowOff>28575</xdr:rowOff>
    </xdr:from>
    <xdr:to>
      <xdr:col>20</xdr:col>
      <xdr:colOff>485775</xdr:colOff>
      <xdr:row>30</xdr:row>
      <xdr:rowOff>123825</xdr:rowOff>
    </xdr:to>
    <xdr:grpSp>
      <xdr:nvGrpSpPr>
        <xdr:cNvPr id="6" name="Group 5"/>
        <xdr:cNvGrpSpPr/>
      </xdr:nvGrpSpPr>
      <xdr:grpSpPr>
        <a:xfrm>
          <a:off x="10258425" y="3838575"/>
          <a:ext cx="2419350" cy="2000250"/>
          <a:chOff x="9258300" y="2867025"/>
          <a:chExt cx="4572000" cy="2743200"/>
        </a:xfrm>
      </xdr:grpSpPr>
      <xdr:graphicFrame macro="">
        <xdr:nvGraphicFramePr>
          <xdr:cNvPr id="67" name="Chart 66"/>
          <xdr:cNvGraphicFramePr>
            <a:graphicFrameLocks/>
          </xdr:cNvGraphicFramePr>
        </xdr:nvGraphicFramePr>
        <xdr:xfrm>
          <a:off x="9258300" y="2867025"/>
          <a:ext cx="4572000" cy="2743200"/>
        </xdr:xfrm>
        <a:graphic>
          <a:graphicData uri="http://schemas.openxmlformats.org/drawingml/2006/chart">
            <c:chart xmlns:c="http://schemas.openxmlformats.org/drawingml/2006/chart" xmlns:r="http://schemas.openxmlformats.org/officeDocument/2006/relationships" r:id="rId10"/>
          </a:graphicData>
        </a:graphic>
      </xdr:graphicFrame>
      <xdr:sp macro="" textlink="'pivot table'!$Q$13">
        <xdr:nvSpPr>
          <xdr:cNvPr id="68" name="TextBox 67"/>
          <xdr:cNvSpPr txBox="1"/>
        </xdr:nvSpPr>
        <xdr:spPr>
          <a:xfrm>
            <a:off x="10353675" y="3733800"/>
            <a:ext cx="24098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13DCE4F-7DE0-42B2-AC49-43DD8E2A71C8}" type="TxLink">
              <a:rPr lang="en-US" sz="2400" b="1" i="0" u="none" strike="noStrike">
                <a:solidFill>
                  <a:schemeClr val="bg1"/>
                </a:solidFill>
                <a:latin typeface="Calibri"/>
                <a:cs typeface="Calibri"/>
              </a:rPr>
              <a:pPr algn="ctr"/>
              <a:t>B2B</a:t>
            </a:fld>
            <a:endParaRPr lang="en-US" sz="5400" b="1">
              <a:solidFill>
                <a:schemeClr val="bg1"/>
              </a:solidFill>
              <a:latin typeface="Avenir"/>
            </a:endParaRPr>
          </a:p>
        </xdr:txBody>
      </xdr:sp>
      <xdr:sp macro="" textlink="'pivot table'!$R$13">
        <xdr:nvSpPr>
          <xdr:cNvPr id="69" name="TextBox 68"/>
          <xdr:cNvSpPr txBox="1"/>
        </xdr:nvSpPr>
        <xdr:spPr>
          <a:xfrm>
            <a:off x="10477500" y="4048125"/>
            <a:ext cx="24098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44C0F23-C212-49C0-B4C7-2D9787962A11}" type="TxLink">
              <a:rPr lang="en-US" sz="2400" b="1" i="0" u="none" strike="noStrike">
                <a:solidFill>
                  <a:schemeClr val="bg1"/>
                </a:solidFill>
                <a:latin typeface="Calibri"/>
                <a:cs typeface="Calibri"/>
              </a:rPr>
              <a:pPr algn="ctr"/>
              <a:t>100%</a:t>
            </a:fld>
            <a:endParaRPr lang="en-US" sz="13800" b="1">
              <a:solidFill>
                <a:schemeClr val="bg1"/>
              </a:solidFill>
              <a:latin typeface="Avenir"/>
            </a:endParaRPr>
          </a:p>
        </xdr:txBody>
      </xdr:sp>
    </xdr:grpSp>
    <xdr:clientData/>
  </xdr:twoCellAnchor>
  <xdr:twoCellAnchor>
    <xdr:from>
      <xdr:col>0</xdr:col>
      <xdr:colOff>19050</xdr:colOff>
      <xdr:row>6</xdr:row>
      <xdr:rowOff>9525</xdr:rowOff>
    </xdr:from>
    <xdr:to>
      <xdr:col>3</xdr:col>
      <xdr:colOff>504825</xdr:colOff>
      <xdr:row>25</xdr:row>
      <xdr:rowOff>4858</xdr:rowOff>
    </xdr:to>
    <xdr:grpSp>
      <xdr:nvGrpSpPr>
        <xdr:cNvPr id="37" name="Group 36"/>
        <xdr:cNvGrpSpPr/>
      </xdr:nvGrpSpPr>
      <xdr:grpSpPr>
        <a:xfrm>
          <a:off x="19050" y="1152525"/>
          <a:ext cx="2314575" cy="3614833"/>
          <a:chOff x="2743200" y="1514475"/>
          <a:chExt cx="2314575" cy="3614833"/>
        </a:xfrm>
      </xdr:grpSpPr>
      <xdr:sp macro="" textlink="">
        <xdr:nvSpPr>
          <xdr:cNvPr id="86" name="Rounded Rectangle 85"/>
          <xdr:cNvSpPr/>
        </xdr:nvSpPr>
        <xdr:spPr>
          <a:xfrm>
            <a:off x="2924175" y="1514475"/>
            <a:ext cx="2057311" cy="371475"/>
          </a:xfrm>
          <a:prstGeom prst="roundRect">
            <a:avLst>
              <a:gd name="adj" fmla="val 50000"/>
            </a:avLst>
          </a:prstGeom>
          <a:solidFill>
            <a:srgbClr val="00206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Rounded Rectangle 86"/>
          <xdr:cNvSpPr/>
        </xdr:nvSpPr>
        <xdr:spPr>
          <a:xfrm>
            <a:off x="2943225" y="2238375"/>
            <a:ext cx="2057311" cy="333375"/>
          </a:xfrm>
          <a:prstGeom prst="roundRect">
            <a:avLst>
              <a:gd name="adj" fmla="val 50000"/>
            </a:avLst>
          </a:prstGeom>
          <a:solidFill>
            <a:srgbClr val="00206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6" name="Group 35"/>
          <xdr:cNvGrpSpPr/>
        </xdr:nvGrpSpPr>
        <xdr:grpSpPr>
          <a:xfrm>
            <a:off x="2743200" y="1533525"/>
            <a:ext cx="2314575" cy="3595783"/>
            <a:chOff x="38100" y="904875"/>
            <a:chExt cx="2314575" cy="3595783"/>
          </a:xfrm>
        </xdr:grpSpPr>
        <xdr:grpSp>
          <xdr:nvGrpSpPr>
            <xdr:cNvPr id="35" name="Group 34"/>
            <xdr:cNvGrpSpPr/>
          </xdr:nvGrpSpPr>
          <xdr:grpSpPr>
            <a:xfrm>
              <a:off x="95250" y="2324099"/>
              <a:ext cx="2180871" cy="2176559"/>
              <a:chOff x="10601326" y="666749"/>
              <a:chExt cx="2180871" cy="2176559"/>
            </a:xfrm>
          </xdr:grpSpPr>
          <xdr:grpSp>
            <xdr:nvGrpSpPr>
              <xdr:cNvPr id="34" name="Group 33"/>
              <xdr:cNvGrpSpPr/>
            </xdr:nvGrpSpPr>
            <xdr:grpSpPr>
              <a:xfrm>
                <a:off x="10601326" y="666749"/>
                <a:ext cx="2180871" cy="1981198"/>
                <a:chOff x="10611112" y="661282"/>
                <a:chExt cx="2170823" cy="1839034"/>
              </a:xfrm>
            </xdr:grpSpPr>
            <xdr:sp macro="" textlink="">
              <xdr:nvSpPr>
                <xdr:cNvPr id="77" name="Rounded Rectangle 76"/>
                <xdr:cNvSpPr/>
              </xdr:nvSpPr>
              <xdr:spPr>
                <a:xfrm>
                  <a:off x="10705923" y="1979923"/>
                  <a:ext cx="1914264" cy="308199"/>
                </a:xfrm>
                <a:prstGeom prst="roundRect">
                  <a:avLst>
                    <a:gd name="adj" fmla="val 50000"/>
                  </a:avLst>
                </a:prstGeom>
                <a:solidFill>
                  <a:srgbClr val="00206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3" name="Group 32"/>
                <xdr:cNvGrpSpPr/>
              </xdr:nvGrpSpPr>
              <xdr:grpSpPr>
                <a:xfrm>
                  <a:off x="10611112" y="661282"/>
                  <a:ext cx="2170823" cy="1334316"/>
                  <a:chOff x="10051" y="818938"/>
                  <a:chExt cx="2160772" cy="1433463"/>
                </a:xfrm>
              </xdr:grpSpPr>
              <xdr:grpSp>
                <xdr:nvGrpSpPr>
                  <xdr:cNvPr id="8" name="Group 7"/>
                  <xdr:cNvGrpSpPr/>
                </xdr:nvGrpSpPr>
                <xdr:grpSpPr>
                  <a:xfrm>
                    <a:off x="10051" y="818938"/>
                    <a:ext cx="2160772" cy="379939"/>
                    <a:chOff x="55031" y="966219"/>
                    <a:chExt cx="1898248" cy="449595"/>
                  </a:xfrm>
                </xdr:grpSpPr>
                <xdr:sp macro="" textlink="">
                  <xdr:nvSpPr>
                    <xdr:cNvPr id="70" name="Rounded Rectangle 69"/>
                    <xdr:cNvSpPr/>
                  </xdr:nvSpPr>
                  <xdr:spPr>
                    <a:xfrm>
                      <a:off x="104775" y="966219"/>
                      <a:ext cx="1790700" cy="438355"/>
                    </a:xfrm>
                    <a:prstGeom prst="roundRect">
                      <a:avLst>
                        <a:gd name="adj" fmla="val 50000"/>
                      </a:avLst>
                    </a:prstGeom>
                    <a:solidFill>
                      <a:srgbClr val="00206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TextBox 6"/>
                    <xdr:cNvSpPr txBox="1"/>
                  </xdr:nvSpPr>
                  <xdr:spPr>
                    <a:xfrm>
                      <a:off x="55031" y="977459"/>
                      <a:ext cx="1898248" cy="4383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Company_Rate Per_Bottle</a:t>
                      </a:r>
                    </a:p>
                  </xdr:txBody>
                </xdr:sp>
              </xdr:grpSp>
              <xdr:sp macro="" textlink="'pivot table'!$T$18">
                <xdr:nvSpPr>
                  <xdr:cNvPr id="71" name="TextBox 70"/>
                  <xdr:cNvSpPr txBox="1"/>
                </xdr:nvSpPr>
                <xdr:spPr>
                  <a:xfrm>
                    <a:off x="143138" y="1095641"/>
                    <a:ext cx="1852553" cy="46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ACC939-E457-4D61-AA67-A3AEA2845557}" type="TxLink">
                      <a:rPr lang="en-US" sz="2000" b="1" i="0" u="none" strike="noStrike">
                        <a:solidFill>
                          <a:schemeClr val="bg1"/>
                        </a:solidFill>
                        <a:latin typeface="Calibri"/>
                        <a:cs typeface="Calibri"/>
                      </a:rPr>
                      <a:pPr algn="ctr"/>
                      <a:t> RS320 </a:t>
                    </a:fld>
                    <a:endParaRPr lang="en-US" sz="11500" b="1">
                      <a:solidFill>
                        <a:schemeClr val="bg1"/>
                      </a:solidFill>
                      <a:latin typeface="Avenir"/>
                    </a:endParaRPr>
                  </a:p>
                </xdr:txBody>
              </xdr:sp>
              <xdr:grpSp>
                <xdr:nvGrpSpPr>
                  <xdr:cNvPr id="72" name="Group 71"/>
                  <xdr:cNvGrpSpPr/>
                </xdr:nvGrpSpPr>
                <xdr:grpSpPr>
                  <a:xfrm>
                    <a:off x="76199" y="1502827"/>
                    <a:ext cx="2038351" cy="417934"/>
                    <a:chOff x="104775" y="670907"/>
                    <a:chExt cx="1790700" cy="494556"/>
                  </a:xfrm>
                </xdr:grpSpPr>
                <xdr:sp macro="" textlink="">
                  <xdr:nvSpPr>
                    <xdr:cNvPr id="73" name="Rounded Rectangle 72"/>
                    <xdr:cNvSpPr/>
                  </xdr:nvSpPr>
                  <xdr:spPr>
                    <a:xfrm>
                      <a:off x="104775" y="670907"/>
                      <a:ext cx="1790700" cy="438357"/>
                    </a:xfrm>
                    <a:prstGeom prst="roundRect">
                      <a:avLst>
                        <a:gd name="adj" fmla="val 50000"/>
                      </a:avLst>
                    </a:prstGeom>
                    <a:solidFill>
                      <a:srgbClr val="002060"/>
                    </a:solidFill>
                    <a:ln>
                      <a:noFill/>
                    </a:ln>
                    <a:effectLst>
                      <a:outerShdw blurRad="190500" dist="228600" dir="2700000" algn="ctr">
                        <a:srgbClr val="000000">
                          <a:alpha val="30000"/>
                        </a:srgbClr>
                      </a:outerShdw>
                    </a:effectLst>
                    <a:scene3d>
                      <a:camera prst="orthographicFront">
                        <a:rot lat="0" lon="0" rev="0"/>
                      </a:camera>
                      <a:lightRig rig="glow" dir="t">
                        <a:rot lat="0" lon="0" rev="4800000"/>
                      </a:lightRig>
                    </a:scene3d>
                    <a:sp3d prstMaterial="matte">
                      <a:bevelT w="127000" h="635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4" name="TextBox 73"/>
                    <xdr:cNvSpPr txBox="1"/>
                  </xdr:nvSpPr>
                  <xdr:spPr>
                    <a:xfrm>
                      <a:off x="113144" y="696462"/>
                      <a:ext cx="1757228" cy="46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Market_Rate</a:t>
                      </a:r>
                      <a:r>
                        <a:rPr lang="en-US" sz="1400" b="1" baseline="0">
                          <a:solidFill>
                            <a:schemeClr val="bg1"/>
                          </a:solidFill>
                        </a:rPr>
                        <a:t> </a:t>
                      </a:r>
                      <a:r>
                        <a:rPr lang="en-US" sz="1400" b="1">
                          <a:solidFill>
                            <a:schemeClr val="bg1"/>
                          </a:solidFill>
                        </a:rPr>
                        <a:t>Per_Bottle</a:t>
                      </a:r>
                    </a:p>
                  </xdr:txBody>
                </xdr:sp>
              </xdr:grpSp>
              <xdr:sp macro="" textlink="'pivot table'!$U$18">
                <xdr:nvSpPr>
                  <xdr:cNvPr id="75" name="TextBox 74"/>
                  <xdr:cNvSpPr txBox="1"/>
                </xdr:nvSpPr>
                <xdr:spPr>
                  <a:xfrm>
                    <a:off x="189710" y="1791629"/>
                    <a:ext cx="1852553" cy="4607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83C96DED-3A3D-4944-895D-1370A1C611ED}" type="TxLink">
                      <a:rPr lang="en-US" sz="2000" b="1" i="0" u="none" strike="noStrike">
                        <a:solidFill>
                          <a:schemeClr val="bg1"/>
                        </a:solidFill>
                        <a:latin typeface="Calibri"/>
                        <a:ea typeface="+mn-ea"/>
                        <a:cs typeface="Calibri"/>
                      </a:rPr>
                      <a:pPr marL="0" indent="0" algn="ctr"/>
                      <a:t> RS403 </a:t>
                    </a:fld>
                    <a:endParaRPr lang="en-US" sz="2000" b="1" i="0" u="none" strike="noStrike">
                      <a:solidFill>
                        <a:schemeClr val="bg1"/>
                      </a:solidFill>
                      <a:latin typeface="Calibri"/>
                      <a:ea typeface="+mn-ea"/>
                      <a:cs typeface="Calibri"/>
                    </a:endParaRPr>
                  </a:p>
                </xdr:txBody>
              </xdr:sp>
            </xdr:grpSp>
            <xdr:sp macro="" textlink="">
              <xdr:nvSpPr>
                <xdr:cNvPr id="76" name="TextBox 75"/>
                <xdr:cNvSpPr txBox="1"/>
              </xdr:nvSpPr>
              <xdr:spPr>
                <a:xfrm>
                  <a:off x="10743847" y="1968344"/>
                  <a:ext cx="1885691" cy="5319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solidFill>
                        <a:schemeClr val="bg1"/>
                      </a:solidFill>
                    </a:rPr>
                    <a:t>Profit_Rate</a:t>
                  </a:r>
                  <a:r>
                    <a:rPr lang="en-US" sz="1400" b="1" baseline="0">
                      <a:solidFill>
                        <a:schemeClr val="bg1"/>
                      </a:solidFill>
                    </a:rPr>
                    <a:t> </a:t>
                  </a:r>
                  <a:r>
                    <a:rPr lang="en-US" sz="1400" b="1">
                      <a:solidFill>
                        <a:schemeClr val="bg1"/>
                      </a:solidFill>
                    </a:rPr>
                    <a:t>Per_Bottle</a:t>
                  </a:r>
                </a:p>
              </xdr:txBody>
            </xdr:sp>
          </xdr:grpSp>
          <xdr:sp macro="" textlink="'pivot table'!$V$18">
            <xdr:nvSpPr>
              <xdr:cNvPr id="78" name="TextBox 77"/>
              <xdr:cNvSpPr txBox="1"/>
            </xdr:nvSpPr>
            <xdr:spPr>
              <a:xfrm>
                <a:off x="10782301" y="2381250"/>
                <a:ext cx="1869785" cy="4620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2EFD5A5-11A3-4D6B-A946-3EF5E111707C}" type="TxLink">
                  <a:rPr lang="en-US" sz="2000" b="1" i="0" u="none" strike="noStrike">
                    <a:solidFill>
                      <a:schemeClr val="bg1"/>
                    </a:solidFill>
                    <a:latin typeface="Calibri"/>
                    <a:ea typeface="+mn-ea"/>
                    <a:cs typeface="Calibri"/>
                  </a:rPr>
                  <a:pPr marL="0" indent="0" algn="ctr"/>
                  <a:t> RS82.5 </a:t>
                </a:fld>
                <a:endParaRPr lang="en-US" sz="2000" b="1" i="0" u="none" strike="noStrike">
                  <a:solidFill>
                    <a:schemeClr val="bg1"/>
                  </a:solidFill>
                  <a:latin typeface="Calibri"/>
                  <a:ea typeface="+mn-ea"/>
                  <a:cs typeface="Calibri"/>
                </a:endParaRPr>
              </a:p>
            </xdr:txBody>
          </xdr:sp>
        </xdr:grpSp>
        <xdr:grpSp>
          <xdr:nvGrpSpPr>
            <xdr:cNvPr id="79" name="Group 78"/>
            <xdr:cNvGrpSpPr/>
          </xdr:nvGrpSpPr>
          <xdr:grpSpPr>
            <a:xfrm>
              <a:off x="38100" y="904875"/>
              <a:ext cx="2314575" cy="1543050"/>
              <a:chOff x="0" y="2628900"/>
              <a:chExt cx="2409825" cy="1352550"/>
            </a:xfrm>
          </xdr:grpSpPr>
          <xdr:sp macro="" textlink="'pivot table'!$F$4">
            <xdr:nvSpPr>
              <xdr:cNvPr id="80" name="TextBox 79"/>
              <xdr:cNvSpPr txBox="1"/>
            </xdr:nvSpPr>
            <xdr:spPr>
              <a:xfrm>
                <a:off x="0" y="2819400"/>
                <a:ext cx="2409825"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B16679A-FB32-46A3-BA64-A93661A1B74B}" type="TxLink">
                  <a:rPr lang="en-US" sz="2000" b="1" i="0" u="none" strike="noStrike">
                    <a:solidFill>
                      <a:schemeClr val="bg1"/>
                    </a:solidFill>
                    <a:latin typeface="Calibri"/>
                    <a:cs typeface="Calibri"/>
                  </a:rPr>
                  <a:pPr algn="ctr"/>
                  <a:t> RS60,720,000.00 </a:t>
                </a:fld>
                <a:endParaRPr lang="en-US" sz="2800" b="1">
                  <a:solidFill>
                    <a:schemeClr val="bg1"/>
                  </a:solidFill>
                  <a:latin typeface="Avenir"/>
                </a:endParaRPr>
              </a:p>
            </xdr:txBody>
          </xdr:sp>
          <xdr:sp macro="" textlink="'pivot table'!$G$4">
            <xdr:nvSpPr>
              <xdr:cNvPr id="81" name="TextBox 80"/>
              <xdr:cNvSpPr txBox="1"/>
            </xdr:nvSpPr>
            <xdr:spPr>
              <a:xfrm>
                <a:off x="19050" y="3467100"/>
                <a:ext cx="23812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F697E82-E61A-4AEE-9A2C-201DFBF05CAF}" type="TxLink">
                  <a:rPr lang="en-US" sz="2000" b="1" i="0" u="none" strike="noStrike">
                    <a:solidFill>
                      <a:schemeClr val="bg1"/>
                    </a:solidFill>
                    <a:latin typeface="Calibri"/>
                    <a:ea typeface="+mn-ea"/>
                    <a:cs typeface="Calibri"/>
                  </a:rPr>
                  <a:pPr marL="0" indent="0" algn="ctr"/>
                  <a:t> RS10,800,000.00 </a:t>
                </a:fld>
                <a:endParaRPr lang="en-US" sz="2000" b="1" i="0" u="none" strike="noStrike">
                  <a:solidFill>
                    <a:schemeClr val="bg1"/>
                  </a:solidFill>
                  <a:latin typeface="Calibri"/>
                  <a:ea typeface="+mn-ea"/>
                  <a:cs typeface="Calibri"/>
                </a:endParaRPr>
              </a:p>
            </xdr:txBody>
          </xdr:sp>
          <xdr:sp macro="" textlink="">
            <xdr:nvSpPr>
              <xdr:cNvPr id="83" name="TextBox 82"/>
              <xdr:cNvSpPr txBox="1"/>
            </xdr:nvSpPr>
            <xdr:spPr>
              <a:xfrm>
                <a:off x="285749" y="2628900"/>
                <a:ext cx="19621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venir"/>
                  </a:rPr>
                  <a:t>Total Revenue</a:t>
                </a:r>
              </a:p>
            </xdr:txBody>
          </xdr:sp>
          <xdr:sp macro="" textlink="">
            <xdr:nvSpPr>
              <xdr:cNvPr id="84" name="TextBox 83"/>
              <xdr:cNvSpPr txBox="1"/>
            </xdr:nvSpPr>
            <xdr:spPr>
              <a:xfrm>
                <a:off x="188423" y="3228975"/>
                <a:ext cx="2102398"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venir"/>
                  </a:rPr>
                  <a:t>Total</a:t>
                </a:r>
                <a:r>
                  <a:rPr lang="en-US" sz="1800" b="1" baseline="0">
                    <a:solidFill>
                      <a:schemeClr val="bg1"/>
                    </a:solidFill>
                    <a:latin typeface="Avenir"/>
                  </a:rPr>
                  <a:t> </a:t>
                </a:r>
                <a:r>
                  <a:rPr lang="en-US" sz="1800" b="1">
                    <a:solidFill>
                      <a:schemeClr val="bg1"/>
                    </a:solidFill>
                    <a:latin typeface="Avenir"/>
                  </a:rPr>
                  <a:t>Profit</a:t>
                </a:r>
              </a:p>
            </xdr:txBody>
          </xdr:sp>
        </xdr:grpSp>
      </xdr:grp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38100</xdr:colOff>
      <xdr:row>10</xdr:row>
      <xdr:rowOff>152400</xdr:rowOff>
    </xdr:from>
    <xdr:to>
      <xdr:col>8</xdr:col>
      <xdr:colOff>209108</xdr:colOff>
      <xdr:row>14</xdr:row>
      <xdr:rowOff>162591</xdr:rowOff>
    </xdr:to>
    <xdr:pic>
      <xdr:nvPicPr>
        <xdr:cNvPr id="83" name="Picture 82" descr="Card, Credit Card Icons Free Stock Photo - Public Domain Pictures"/>
        <xdr:cNvPicPr>
          <a:picLocks noChangeAspect="1"/>
        </xdr:cNvPicPr>
      </xdr:nvPicPr>
      <xdr:blipFill>
        <a:blip xmlns:r="http://schemas.openxmlformats.org/officeDocument/2006/relationships" r:embed="rId1" cstate="print">
          <a:duotone>
            <a:schemeClr val="bg2">
              <a:shade val="45000"/>
              <a:satMod val="135000"/>
            </a:schemeClr>
            <a:prstClr val="white"/>
          </a:duotone>
          <a:extLst>
            <a:ext uri="{BEBA8EAE-BF5A-486C-A8C5-ECC9F3942E4B}">
              <a14:imgProps xmlns:a14="http://schemas.microsoft.com/office/drawing/2010/main">
                <a14:imgLayer r:embed="rId2">
                  <a14:imgEffect>
                    <a14:backgroundRemoval t="10000" b="90000" l="10000" r="90000">
                      <a14:foregroundMark x1="66460" y1="58385" x2="66460" y2="58385"/>
                    </a14:backgroundRemoval>
                  </a14:imgEffect>
                </a14:imgLayer>
              </a14:imgProps>
            </a:ext>
            <a:ext uri="{28A0092B-C50C-407E-A947-70E740481C1C}">
              <a14:useLocalDpi xmlns:a14="http://schemas.microsoft.com/office/drawing/2010/main" val="0"/>
            </a:ext>
          </a:extLst>
        </a:blip>
        <a:stretch>
          <a:fillRect/>
        </a:stretch>
      </xdr:blipFill>
      <xdr:spPr>
        <a:xfrm>
          <a:off x="4305300" y="2057400"/>
          <a:ext cx="780608" cy="772191"/>
        </a:xfrm>
        <a:prstGeom prst="rect">
          <a:avLst/>
        </a:prstGeom>
      </xdr:spPr>
    </xdr:pic>
    <xdr:clientData/>
  </xdr:twoCellAnchor>
  <xdr:twoCellAnchor>
    <xdr:from>
      <xdr:col>8</xdr:col>
      <xdr:colOff>106327</xdr:colOff>
      <xdr:row>17</xdr:row>
      <xdr:rowOff>109540</xdr:rowOff>
    </xdr:from>
    <xdr:to>
      <xdr:col>10</xdr:col>
      <xdr:colOff>542925</xdr:colOff>
      <xdr:row>21</xdr:row>
      <xdr:rowOff>187553</xdr:rowOff>
    </xdr:to>
    <xdr:cxnSp macro="">
      <xdr:nvCxnSpPr>
        <xdr:cNvPr id="45" name="Straight Connector 44"/>
        <xdr:cNvCxnSpPr>
          <a:stCxn id="30" idx="7"/>
        </xdr:cNvCxnSpPr>
      </xdr:nvCxnSpPr>
      <xdr:spPr>
        <a:xfrm flipV="1">
          <a:off x="4983127" y="3348040"/>
          <a:ext cx="1655798" cy="840013"/>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8</xdr:col>
      <xdr:colOff>180975</xdr:colOff>
      <xdr:row>13</xdr:row>
      <xdr:rowOff>42863</xdr:rowOff>
    </xdr:from>
    <xdr:to>
      <xdr:col>10</xdr:col>
      <xdr:colOff>571500</xdr:colOff>
      <xdr:row>17</xdr:row>
      <xdr:rowOff>109538</xdr:rowOff>
    </xdr:to>
    <xdr:cxnSp macro="">
      <xdr:nvCxnSpPr>
        <xdr:cNvPr id="47" name="Straight Connector 46"/>
        <xdr:cNvCxnSpPr>
          <a:endCxn id="31" idx="2"/>
        </xdr:cNvCxnSpPr>
      </xdr:nvCxnSpPr>
      <xdr:spPr>
        <a:xfrm>
          <a:off x="5057775" y="2519363"/>
          <a:ext cx="1609725" cy="828675"/>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0</xdr:colOff>
      <xdr:row>0</xdr:row>
      <xdr:rowOff>0</xdr:rowOff>
    </xdr:from>
    <xdr:to>
      <xdr:col>28</xdr:col>
      <xdr:colOff>195072</xdr:colOff>
      <xdr:row>2</xdr:row>
      <xdr:rowOff>66675</xdr:rowOff>
    </xdr:to>
    <xdr:grpSp>
      <xdr:nvGrpSpPr>
        <xdr:cNvPr id="10" name="Group 9"/>
        <xdr:cNvGrpSpPr/>
      </xdr:nvGrpSpPr>
      <xdr:grpSpPr>
        <a:xfrm>
          <a:off x="0" y="0"/>
          <a:ext cx="17263872" cy="447675"/>
          <a:chOff x="9524" y="0"/>
          <a:chExt cx="17263872" cy="447675"/>
        </a:xfrm>
      </xdr:grpSpPr>
      <xdr:sp macro="" textlink="">
        <xdr:nvSpPr>
          <xdr:cNvPr id="11" name="Rectangle 10"/>
          <xdr:cNvSpPr/>
        </xdr:nvSpPr>
        <xdr:spPr>
          <a:xfrm>
            <a:off x="9524" y="19050"/>
            <a:ext cx="17263872" cy="390525"/>
          </a:xfrm>
          <a:prstGeom prst="rect">
            <a:avLst/>
          </a:prstGeom>
          <a:solidFill>
            <a:srgbClr val="00206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12" name="Picture 11"/>
          <xdr:cNvPicPr>
            <a:picLocks noChangeAspect="1"/>
          </xdr:cNvPicPr>
        </xdr:nvPicPr>
        <xdr:blipFill>
          <a:blip xmlns:r="http://schemas.openxmlformats.org/officeDocument/2006/relationships" r:embed="rId3" cstate="print">
            <a:duotone>
              <a:schemeClr val="bg2">
                <a:shade val="45000"/>
                <a:satMod val="135000"/>
              </a:schemeClr>
              <a:prstClr val="white"/>
            </a:duotone>
            <a:extLst>
              <a:ext uri="{BEBA8EAE-BF5A-486C-A8C5-ECC9F3942E4B}">
                <a14:imgProps xmlns:a14="http://schemas.microsoft.com/office/drawing/2010/main">
                  <a14:imgLayer r:embed="rId4">
                    <a14:imgEffect>
                      <a14:backgroundRemoval t="10000" b="90000" l="10000" r="90000">
                        <a14:foregroundMark x1="27727" y1="63636" x2="27727" y2="63636"/>
                      </a14:backgroundRemoval>
                    </a14:imgEffect>
                  </a14:imgLayer>
                </a14:imgProps>
              </a:ext>
              <a:ext uri="{28A0092B-C50C-407E-A947-70E740481C1C}">
                <a14:useLocalDpi xmlns:a14="http://schemas.microsoft.com/office/drawing/2010/main" val="0"/>
              </a:ext>
            </a:extLst>
          </a:blip>
          <a:stretch>
            <a:fillRect/>
          </a:stretch>
        </xdr:blipFill>
        <xdr:spPr>
          <a:xfrm>
            <a:off x="104775" y="0"/>
            <a:ext cx="447675" cy="447675"/>
          </a:xfrm>
          <a:prstGeom prst="rect">
            <a:avLst/>
          </a:prstGeom>
        </xdr:spPr>
      </xdr:pic>
      <xdr:sp macro="" textlink="">
        <xdr:nvSpPr>
          <xdr:cNvPr id="13" name="TextBox 12"/>
          <xdr:cNvSpPr txBox="1"/>
        </xdr:nvSpPr>
        <xdr:spPr>
          <a:xfrm>
            <a:off x="438150" y="19051"/>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latin typeface="Arial" panose="020B0604020202020204" pitchFamily="34" charset="0"/>
                <a:cs typeface="Arial" panose="020B0604020202020204" pitchFamily="34" charset="0"/>
              </a:rPr>
              <a:t>Sales Dashboard</a:t>
            </a:r>
          </a:p>
          <a:p>
            <a:endParaRPr lang="en-US" sz="1100">
              <a:solidFill>
                <a:schemeClr val="bg1"/>
              </a:solidFill>
              <a:latin typeface="Arial" panose="020B0604020202020204" pitchFamily="34" charset="0"/>
              <a:cs typeface="Arial" panose="020B0604020202020204" pitchFamily="34" charset="0"/>
            </a:endParaRPr>
          </a:p>
        </xdr:txBody>
      </xdr:sp>
      <xdr:sp macro="" textlink="">
        <xdr:nvSpPr>
          <xdr:cNvPr id="14" name="TextBox 13">
            <a:hlinkClick xmlns:r="http://schemas.openxmlformats.org/officeDocument/2006/relationships" r:id="rId5"/>
          </xdr:cNvPr>
          <xdr:cNvSpPr txBox="1"/>
        </xdr:nvSpPr>
        <xdr:spPr>
          <a:xfrm>
            <a:off x="7429500" y="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Revenue_Status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5" name="TextBox 14">
            <a:hlinkClick xmlns:r="http://schemas.openxmlformats.org/officeDocument/2006/relationships" r:id="rId6"/>
          </xdr:cNvPr>
          <xdr:cNvSpPr txBox="1"/>
        </xdr:nvSpPr>
        <xdr:spPr>
          <a:xfrm>
            <a:off x="8715375" y="952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Geological_Status</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6" name="TextBox 15">
            <a:hlinkClick xmlns:r="http://schemas.openxmlformats.org/officeDocument/2006/relationships" r:id="rId7"/>
          </xdr:cNvPr>
          <xdr:cNvSpPr txBox="1"/>
        </xdr:nvSpPr>
        <xdr:spPr>
          <a:xfrm>
            <a:off x="10001250" y="19050"/>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Profit_Market</a:t>
            </a:r>
          </a:p>
          <a:p>
            <a:endParaRPr lang="en-US" sz="1050">
              <a:solidFill>
                <a:schemeClr val="bg1"/>
              </a:solidFill>
              <a:latin typeface="Arial" panose="020B0604020202020204" pitchFamily="34" charset="0"/>
              <a:cs typeface="Arial" panose="020B0604020202020204" pitchFamily="34" charset="0"/>
            </a:endParaRPr>
          </a:p>
        </xdr:txBody>
      </xdr:sp>
      <xdr:sp macro="" textlink="">
        <xdr:nvSpPr>
          <xdr:cNvPr id="17" name="TextBox 16">
            <a:hlinkClick xmlns:r="http://schemas.openxmlformats.org/officeDocument/2006/relationships" r:id="rId8"/>
          </xdr:cNvPr>
          <xdr:cNvSpPr txBox="1"/>
        </xdr:nvSpPr>
        <xdr:spPr>
          <a:xfrm>
            <a:off x="11287125" y="28575"/>
            <a:ext cx="1352550" cy="393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latin typeface="Arial" panose="020B0604020202020204" pitchFamily="34" charset="0"/>
                <a:cs typeface="Arial" panose="020B0604020202020204" pitchFamily="34" charset="0"/>
              </a:rPr>
              <a:t>Strategy_Process</a:t>
            </a:r>
          </a:p>
          <a:p>
            <a:endParaRPr lang="en-US" sz="1050">
              <a:solidFill>
                <a:schemeClr val="bg1"/>
              </a:solidFill>
              <a:latin typeface="Arial" panose="020B0604020202020204" pitchFamily="34" charset="0"/>
              <a:cs typeface="Arial" panose="020B0604020202020204" pitchFamily="34" charset="0"/>
            </a:endParaRPr>
          </a:p>
        </xdr:txBody>
      </xdr:sp>
    </xdr:grpSp>
    <xdr:clientData/>
  </xdr:twoCellAnchor>
  <xdr:twoCellAnchor>
    <xdr:from>
      <xdr:col>16</xdr:col>
      <xdr:colOff>504825</xdr:colOff>
      <xdr:row>1</xdr:row>
      <xdr:rowOff>133350</xdr:rowOff>
    </xdr:from>
    <xdr:to>
      <xdr:col>17</xdr:col>
      <xdr:colOff>114300</xdr:colOff>
      <xdr:row>1</xdr:row>
      <xdr:rowOff>180975</xdr:rowOff>
    </xdr:to>
    <xdr:sp macro="" textlink="">
      <xdr:nvSpPr>
        <xdr:cNvPr id="18" name="Flowchart: Alternate Process 17"/>
        <xdr:cNvSpPr/>
      </xdr:nvSpPr>
      <xdr:spPr>
        <a:xfrm>
          <a:off x="10258425" y="323850"/>
          <a:ext cx="219075" cy="47625"/>
        </a:xfrm>
        <a:prstGeom prst="flowChartAlternateProcess">
          <a:avLst/>
        </a:prstGeom>
        <a:solidFill>
          <a:srgbClr val="00B0F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314326</xdr:colOff>
      <xdr:row>3</xdr:row>
      <xdr:rowOff>9525</xdr:rowOff>
    </xdr:from>
    <xdr:to>
      <xdr:col>20</xdr:col>
      <xdr:colOff>0</xdr:colOff>
      <xdr:row>29</xdr:row>
      <xdr:rowOff>52941</xdr:rowOff>
    </xdr:to>
    <xdr:sp macro="" textlink="">
      <xdr:nvSpPr>
        <xdr:cNvPr id="20" name="Oval 19"/>
        <xdr:cNvSpPr/>
      </xdr:nvSpPr>
      <xdr:spPr>
        <a:xfrm>
          <a:off x="7019926" y="581025"/>
          <a:ext cx="5172074" cy="4996416"/>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219076</xdr:colOff>
      <xdr:row>6</xdr:row>
      <xdr:rowOff>9525</xdr:rowOff>
    </xdr:from>
    <xdr:to>
      <xdr:col>19</xdr:col>
      <xdr:colOff>66675</xdr:colOff>
      <xdr:row>26</xdr:row>
      <xdr:rowOff>123824</xdr:rowOff>
    </xdr:to>
    <xdr:sp macro="" textlink="">
      <xdr:nvSpPr>
        <xdr:cNvPr id="21" name="Oval 20"/>
        <xdr:cNvSpPr/>
      </xdr:nvSpPr>
      <xdr:spPr>
        <a:xfrm>
          <a:off x="7534276" y="1152525"/>
          <a:ext cx="4114799" cy="3924299"/>
        </a:xfrm>
        <a:prstGeom prst="ellipse">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504825</xdr:colOff>
      <xdr:row>5</xdr:row>
      <xdr:rowOff>57149</xdr:rowOff>
    </xdr:from>
    <xdr:to>
      <xdr:col>20</xdr:col>
      <xdr:colOff>571499</xdr:colOff>
      <xdr:row>28</xdr:row>
      <xdr:rowOff>9524</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590550</xdr:colOff>
      <xdr:row>14</xdr:row>
      <xdr:rowOff>104775</xdr:rowOff>
    </xdr:from>
    <xdr:to>
      <xdr:col>18</xdr:col>
      <xdr:colOff>76200</xdr:colOff>
      <xdr:row>17</xdr:row>
      <xdr:rowOff>47625</xdr:rowOff>
    </xdr:to>
    <xdr:sp macro="" textlink="'pivot table'!$G$4">
      <xdr:nvSpPr>
        <xdr:cNvPr id="24" name="TextBox 23"/>
        <xdr:cNvSpPr txBox="1"/>
      </xdr:nvSpPr>
      <xdr:spPr>
        <a:xfrm>
          <a:off x="7905750" y="2771775"/>
          <a:ext cx="314325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F697E82-E61A-4AEE-9A2C-201DFBF05CAF}" type="TxLink">
            <a:rPr lang="en-US" sz="3200" b="0" i="0" u="none" strike="noStrike">
              <a:solidFill>
                <a:schemeClr val="bg1"/>
              </a:solidFill>
              <a:latin typeface="Calibri"/>
              <a:cs typeface="Calibri"/>
            </a:rPr>
            <a:pPr algn="ctr"/>
            <a:t> RS10,800,000.00 </a:t>
          </a:fld>
          <a:endParaRPr lang="en-US" sz="7200" b="1">
            <a:solidFill>
              <a:schemeClr val="bg1"/>
            </a:solidFill>
            <a:latin typeface="Avenir"/>
          </a:endParaRPr>
        </a:p>
      </xdr:txBody>
    </xdr:sp>
    <xdr:clientData/>
  </xdr:twoCellAnchor>
  <xdr:twoCellAnchor editAs="oneCell">
    <xdr:from>
      <xdr:col>6</xdr:col>
      <xdr:colOff>438150</xdr:colOff>
      <xdr:row>2</xdr:row>
      <xdr:rowOff>95250</xdr:rowOff>
    </xdr:from>
    <xdr:to>
      <xdr:col>11</xdr:col>
      <xdr:colOff>114300</xdr:colOff>
      <xdr:row>4</xdr:row>
      <xdr:rowOff>123825</xdr:rowOff>
    </xdr:to>
    <mc:AlternateContent xmlns:mc="http://schemas.openxmlformats.org/markup-compatibility/2006" xmlns:a14="http://schemas.microsoft.com/office/drawing/2010/main">
      <mc:Choice Requires="a14">
        <xdr:graphicFrame macro="">
          <xdr:nvGraphicFramePr>
            <xdr:cNvPr id="25"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4095750" y="476250"/>
              <a:ext cx="2724150" cy="409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15</xdr:row>
      <xdr:rowOff>142875</xdr:rowOff>
    </xdr:from>
    <xdr:to>
      <xdr:col>1</xdr:col>
      <xdr:colOff>209550</xdr:colOff>
      <xdr:row>19</xdr:row>
      <xdr:rowOff>76200</xdr:rowOff>
    </xdr:to>
    <xdr:sp macro="" textlink="">
      <xdr:nvSpPr>
        <xdr:cNvPr id="2" name="Oval 1"/>
        <xdr:cNvSpPr/>
      </xdr:nvSpPr>
      <xdr:spPr>
        <a:xfrm>
          <a:off x="114300" y="300037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561975</xdr:colOff>
      <xdr:row>6</xdr:row>
      <xdr:rowOff>66675</xdr:rowOff>
    </xdr:from>
    <xdr:to>
      <xdr:col>5</xdr:col>
      <xdr:colOff>47625</xdr:colOff>
      <xdr:row>10</xdr:row>
      <xdr:rowOff>0</xdr:rowOff>
    </xdr:to>
    <xdr:sp macro="" textlink="">
      <xdr:nvSpPr>
        <xdr:cNvPr id="26" name="Oval 25"/>
        <xdr:cNvSpPr/>
      </xdr:nvSpPr>
      <xdr:spPr>
        <a:xfrm>
          <a:off x="2390775" y="120967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561975</xdr:colOff>
      <xdr:row>15</xdr:row>
      <xdr:rowOff>142875</xdr:rowOff>
    </xdr:from>
    <xdr:to>
      <xdr:col>5</xdr:col>
      <xdr:colOff>47625</xdr:colOff>
      <xdr:row>19</xdr:row>
      <xdr:rowOff>76200</xdr:rowOff>
    </xdr:to>
    <xdr:sp macro="" textlink="">
      <xdr:nvSpPr>
        <xdr:cNvPr id="27" name="Oval 26"/>
        <xdr:cNvSpPr/>
      </xdr:nvSpPr>
      <xdr:spPr>
        <a:xfrm>
          <a:off x="2390775" y="300037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561975</xdr:colOff>
      <xdr:row>25</xdr:row>
      <xdr:rowOff>57150</xdr:rowOff>
    </xdr:from>
    <xdr:to>
      <xdr:col>5</xdr:col>
      <xdr:colOff>47625</xdr:colOff>
      <xdr:row>28</xdr:row>
      <xdr:rowOff>180975</xdr:rowOff>
    </xdr:to>
    <xdr:sp macro="" textlink="">
      <xdr:nvSpPr>
        <xdr:cNvPr id="28" name="Oval 27"/>
        <xdr:cNvSpPr/>
      </xdr:nvSpPr>
      <xdr:spPr>
        <a:xfrm>
          <a:off x="2390775" y="4819650"/>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47625</xdr:colOff>
      <xdr:row>11</xdr:row>
      <xdr:rowOff>9525</xdr:rowOff>
    </xdr:from>
    <xdr:to>
      <xdr:col>8</xdr:col>
      <xdr:colOff>142875</xdr:colOff>
      <xdr:row>14</xdr:row>
      <xdr:rowOff>133350</xdr:rowOff>
    </xdr:to>
    <xdr:sp macro="" textlink="">
      <xdr:nvSpPr>
        <xdr:cNvPr id="29" name="Oval 28"/>
        <xdr:cNvSpPr/>
      </xdr:nvSpPr>
      <xdr:spPr>
        <a:xfrm>
          <a:off x="4314825" y="210502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114300</xdr:colOff>
      <xdr:row>21</xdr:row>
      <xdr:rowOff>85725</xdr:rowOff>
    </xdr:from>
    <xdr:to>
      <xdr:col>8</xdr:col>
      <xdr:colOff>209550</xdr:colOff>
      <xdr:row>25</xdr:row>
      <xdr:rowOff>19050</xdr:rowOff>
    </xdr:to>
    <xdr:sp macro="" textlink="">
      <xdr:nvSpPr>
        <xdr:cNvPr id="30" name="Oval 29"/>
        <xdr:cNvSpPr/>
      </xdr:nvSpPr>
      <xdr:spPr>
        <a:xfrm>
          <a:off x="4381500" y="408622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571500</xdr:colOff>
      <xdr:row>15</xdr:row>
      <xdr:rowOff>142875</xdr:rowOff>
    </xdr:from>
    <xdr:to>
      <xdr:col>12</xdr:col>
      <xdr:colOff>57150</xdr:colOff>
      <xdr:row>19</xdr:row>
      <xdr:rowOff>76200</xdr:rowOff>
    </xdr:to>
    <xdr:sp macro="" textlink="">
      <xdr:nvSpPr>
        <xdr:cNvPr id="31" name="Oval 30"/>
        <xdr:cNvSpPr/>
      </xdr:nvSpPr>
      <xdr:spPr>
        <a:xfrm>
          <a:off x="6667500" y="3000375"/>
          <a:ext cx="704850" cy="695325"/>
        </a:xfrm>
        <a:prstGeom prst="ellips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106327</xdr:colOff>
      <xdr:row>8</xdr:row>
      <xdr:rowOff>33338</xdr:rowOff>
    </xdr:from>
    <xdr:to>
      <xdr:col>3</xdr:col>
      <xdr:colOff>561975</xdr:colOff>
      <xdr:row>16</xdr:row>
      <xdr:rowOff>54203</xdr:rowOff>
    </xdr:to>
    <xdr:cxnSp macro="">
      <xdr:nvCxnSpPr>
        <xdr:cNvPr id="4" name="Straight Connector 3"/>
        <xdr:cNvCxnSpPr>
          <a:stCxn id="2" idx="7"/>
          <a:endCxn id="26" idx="2"/>
        </xdr:cNvCxnSpPr>
      </xdr:nvCxnSpPr>
      <xdr:spPr>
        <a:xfrm flipV="1">
          <a:off x="715927" y="1557338"/>
          <a:ext cx="1674848" cy="1544865"/>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209550</xdr:colOff>
      <xdr:row>17</xdr:row>
      <xdr:rowOff>109538</xdr:rowOff>
    </xdr:from>
    <xdr:to>
      <xdr:col>3</xdr:col>
      <xdr:colOff>561975</xdr:colOff>
      <xdr:row>17</xdr:row>
      <xdr:rowOff>109538</xdr:rowOff>
    </xdr:to>
    <xdr:cxnSp macro="">
      <xdr:nvCxnSpPr>
        <xdr:cNvPr id="32" name="Straight Connector 31"/>
        <xdr:cNvCxnSpPr>
          <a:stCxn id="2" idx="6"/>
          <a:endCxn id="27" idx="2"/>
        </xdr:cNvCxnSpPr>
      </xdr:nvCxnSpPr>
      <xdr:spPr>
        <a:xfrm>
          <a:off x="819150" y="3348038"/>
          <a:ext cx="1571625" cy="0"/>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1</xdr:col>
      <xdr:colOff>106327</xdr:colOff>
      <xdr:row>18</xdr:row>
      <xdr:rowOff>164872</xdr:rowOff>
    </xdr:from>
    <xdr:to>
      <xdr:col>3</xdr:col>
      <xdr:colOff>561975</xdr:colOff>
      <xdr:row>27</xdr:row>
      <xdr:rowOff>23813</xdr:rowOff>
    </xdr:to>
    <xdr:cxnSp macro="">
      <xdr:nvCxnSpPr>
        <xdr:cNvPr id="33" name="Straight Connector 32"/>
        <xdr:cNvCxnSpPr>
          <a:stCxn id="2" idx="5"/>
          <a:endCxn id="28" idx="2"/>
        </xdr:cNvCxnSpPr>
      </xdr:nvCxnSpPr>
      <xdr:spPr>
        <a:xfrm>
          <a:off x="715927" y="3593872"/>
          <a:ext cx="1674848" cy="1573441"/>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47625</xdr:colOff>
      <xdr:row>17</xdr:row>
      <xdr:rowOff>109538</xdr:rowOff>
    </xdr:from>
    <xdr:to>
      <xdr:col>10</xdr:col>
      <xdr:colOff>571500</xdr:colOff>
      <xdr:row>17</xdr:row>
      <xdr:rowOff>109538</xdr:rowOff>
    </xdr:to>
    <xdr:cxnSp macro="">
      <xdr:nvCxnSpPr>
        <xdr:cNvPr id="34" name="Straight Connector 33"/>
        <xdr:cNvCxnSpPr>
          <a:stCxn id="27" idx="6"/>
          <a:endCxn id="31" idx="2"/>
        </xdr:cNvCxnSpPr>
      </xdr:nvCxnSpPr>
      <xdr:spPr>
        <a:xfrm>
          <a:off x="3095625" y="3348038"/>
          <a:ext cx="3571875" cy="0"/>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47625</xdr:colOff>
      <xdr:row>8</xdr:row>
      <xdr:rowOff>33338</xdr:rowOff>
    </xdr:from>
    <xdr:to>
      <xdr:col>7</xdr:col>
      <xdr:colOff>150848</xdr:colOff>
      <xdr:row>11</xdr:row>
      <xdr:rowOff>111353</xdr:rowOff>
    </xdr:to>
    <xdr:cxnSp macro="">
      <xdr:nvCxnSpPr>
        <xdr:cNvPr id="38" name="Straight Connector 37"/>
        <xdr:cNvCxnSpPr>
          <a:stCxn id="26" idx="6"/>
          <a:endCxn id="29" idx="1"/>
        </xdr:cNvCxnSpPr>
      </xdr:nvCxnSpPr>
      <xdr:spPr>
        <a:xfrm>
          <a:off x="3095625" y="1557338"/>
          <a:ext cx="1322423" cy="649515"/>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5</xdr:col>
      <xdr:colOff>47625</xdr:colOff>
      <xdr:row>23</xdr:row>
      <xdr:rowOff>52388</xdr:rowOff>
    </xdr:from>
    <xdr:to>
      <xdr:col>7</xdr:col>
      <xdr:colOff>114300</xdr:colOff>
      <xdr:row>27</xdr:row>
      <xdr:rowOff>23813</xdr:rowOff>
    </xdr:to>
    <xdr:cxnSp macro="">
      <xdr:nvCxnSpPr>
        <xdr:cNvPr id="41" name="Straight Connector 40"/>
        <xdr:cNvCxnSpPr>
          <a:stCxn id="28" idx="6"/>
          <a:endCxn id="30" idx="2"/>
        </xdr:cNvCxnSpPr>
      </xdr:nvCxnSpPr>
      <xdr:spPr>
        <a:xfrm flipV="1">
          <a:off x="3095625" y="4433888"/>
          <a:ext cx="1285875" cy="733425"/>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0</xdr:col>
      <xdr:colOff>295275</xdr:colOff>
      <xdr:row>16</xdr:row>
      <xdr:rowOff>114300</xdr:rowOff>
    </xdr:from>
    <xdr:to>
      <xdr:col>1</xdr:col>
      <xdr:colOff>81052</xdr:colOff>
      <xdr:row>18</xdr:row>
      <xdr:rowOff>127842</xdr:rowOff>
    </xdr:to>
    <xdr:pic>
      <xdr:nvPicPr>
        <xdr:cNvPr id="80" name="Picture 79" descr="Customer Icons Photography Computer Design Monochrome Symbol ..."/>
        <xdr:cNvPicPr>
          <a:picLocks noChangeAspect="1"/>
        </xdr:cNvPicPr>
      </xdr:nvPicPr>
      <xdr:blipFill>
        <a:blip xmlns:r="http://schemas.openxmlformats.org/officeDocument/2006/relationships" r:embed="rId10" cstate="print">
          <a:duotone>
            <a:schemeClr val="bg2">
              <a:shade val="45000"/>
              <a:satMod val="135000"/>
            </a:schemeClr>
            <a:prstClr val="white"/>
          </a:duotone>
          <a:extLst>
            <a:ext uri="{BEBA8EAE-BF5A-486C-A8C5-ECC9F3942E4B}">
              <a14:imgProps xmlns:a14="http://schemas.microsoft.com/office/drawing/2010/main">
                <a14:imgLayer r:embed="rId11">
                  <a14:imgEffect>
                    <a14:backgroundRemoval t="0" b="100000" l="0" r="100000">
                      <a14:foregroundMark x1="16992" y1="64844" x2="16992" y2="64844"/>
                      <a14:foregroundMark x1="21484" y1="37305" x2="21484" y2="37305"/>
                      <a14:foregroundMark x1="41016" y1="46289" x2="41016" y2="46289"/>
                      <a14:foregroundMark x1="64844" y1="36133" x2="64844" y2="36133"/>
                      <a14:foregroundMark x1="72070" y1="65820" x2="72070" y2="65820"/>
                      <a14:foregroundMark x1="88672" y1="51172" x2="88672" y2="51172"/>
                      <a14:foregroundMark x1="83398" y1="26563" x2="83398" y2="26563"/>
                      <a14:foregroundMark x1="43359" y1="15625" x2="43359" y2="15625"/>
                      <a14:foregroundMark x1="42773" y1="33203" x2="42773" y2="33203"/>
                    </a14:backgroundRemoval>
                  </a14:imgEffect>
                </a14:imgLayer>
              </a14:imgProps>
            </a:ext>
            <a:ext uri="{28A0092B-C50C-407E-A947-70E740481C1C}">
              <a14:useLocalDpi xmlns:a14="http://schemas.microsoft.com/office/drawing/2010/main" val="0"/>
            </a:ext>
          </a:extLst>
        </a:blip>
        <a:stretch>
          <a:fillRect/>
        </a:stretch>
      </xdr:blipFill>
      <xdr:spPr>
        <a:xfrm>
          <a:off x="295275" y="3162300"/>
          <a:ext cx="395377" cy="394542"/>
        </a:xfrm>
        <a:prstGeom prst="rect">
          <a:avLst/>
        </a:prstGeom>
      </xdr:spPr>
    </xdr:pic>
    <xdr:clientData/>
  </xdr:twoCellAnchor>
  <xdr:twoCellAnchor editAs="oneCell">
    <xdr:from>
      <xdr:col>4</xdr:col>
      <xdr:colOff>38100</xdr:colOff>
      <xdr:row>7</xdr:row>
      <xdr:rowOff>9525</xdr:rowOff>
    </xdr:from>
    <xdr:to>
      <xdr:col>4</xdr:col>
      <xdr:colOff>569238</xdr:colOff>
      <xdr:row>9</xdr:row>
      <xdr:rowOff>42366</xdr:rowOff>
    </xdr:to>
    <xdr:pic>
      <xdr:nvPicPr>
        <xdr:cNvPr id="81" name="Picture 80" descr="Online Shopping Download Png Transparent HQ PNG Download | FreePNGImg"/>
        <xdr:cNvPicPr>
          <a:picLocks noChangeAspect="1"/>
        </xdr:cNvPicPr>
      </xdr:nvPicPr>
      <xdr:blipFill>
        <a:blip xmlns:r="http://schemas.openxmlformats.org/officeDocument/2006/relationships" r:embed="rId12"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2476500" y="1343025"/>
          <a:ext cx="531138" cy="413841"/>
        </a:xfrm>
        <a:prstGeom prst="rect">
          <a:avLst/>
        </a:prstGeom>
      </xdr:spPr>
    </xdr:pic>
    <xdr:clientData/>
  </xdr:twoCellAnchor>
  <xdr:twoCellAnchor editAs="oneCell">
    <xdr:from>
      <xdr:col>7</xdr:col>
      <xdr:colOff>219075</xdr:colOff>
      <xdr:row>21</xdr:row>
      <xdr:rowOff>152400</xdr:rowOff>
    </xdr:from>
    <xdr:to>
      <xdr:col>8</xdr:col>
      <xdr:colOff>132907</xdr:colOff>
      <xdr:row>24</xdr:row>
      <xdr:rowOff>98129</xdr:rowOff>
    </xdr:to>
    <xdr:pic>
      <xdr:nvPicPr>
        <xdr:cNvPr id="82" name="Picture 81" descr="Icons Money Bill Dollar Computer Bank Stock Transparent HQ PNG Download ..."/>
        <xdr:cNvPicPr>
          <a:picLocks noChangeAspect="1"/>
        </xdr:cNvPicPr>
      </xdr:nvPicPr>
      <xdr:blipFill>
        <a:blip xmlns:r="http://schemas.openxmlformats.org/officeDocument/2006/relationships" r:embed="rId13"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4486275" y="4152900"/>
          <a:ext cx="523432" cy="517229"/>
        </a:xfrm>
        <a:prstGeom prst="rect">
          <a:avLst/>
        </a:prstGeom>
      </xdr:spPr>
    </xdr:pic>
    <xdr:clientData/>
  </xdr:twoCellAnchor>
  <xdr:twoCellAnchor editAs="oneCell">
    <xdr:from>
      <xdr:col>11</xdr:col>
      <xdr:colOff>114300</xdr:colOff>
      <xdr:row>16</xdr:row>
      <xdr:rowOff>104775</xdr:rowOff>
    </xdr:from>
    <xdr:to>
      <xdr:col>11</xdr:col>
      <xdr:colOff>452967</xdr:colOff>
      <xdr:row>18</xdr:row>
      <xdr:rowOff>58012</xdr:rowOff>
    </xdr:to>
    <xdr:pic>
      <xdr:nvPicPr>
        <xdr:cNvPr id="84" name="Picture 83" descr="Benefits of Contactless Payments - OddBlogger"/>
        <xdr:cNvPicPr>
          <a:picLocks noChangeAspect="1"/>
        </xdr:cNvPicPr>
      </xdr:nvPicPr>
      <xdr:blipFill>
        <a:blip xmlns:r="http://schemas.openxmlformats.org/officeDocument/2006/relationships" r:embed="rId14" cstate="print">
          <a:extLst>
            <a:ext uri="{BEBA8EAE-BF5A-486C-A8C5-ECC9F3942E4B}">
              <a14:imgProps xmlns:a14="http://schemas.microsoft.com/office/drawing/2010/main">
                <a14:imgLayer r:embed="rId15">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6819900" y="3152775"/>
          <a:ext cx="338667" cy="334237"/>
        </a:xfrm>
        <a:prstGeom prst="rect">
          <a:avLst/>
        </a:prstGeom>
      </xdr:spPr>
    </xdr:pic>
    <xdr:clientData/>
  </xdr:twoCellAnchor>
  <xdr:twoCellAnchor editAs="oneCell">
    <xdr:from>
      <xdr:col>4</xdr:col>
      <xdr:colOff>104776</xdr:colOff>
      <xdr:row>25</xdr:row>
      <xdr:rowOff>171449</xdr:rowOff>
    </xdr:from>
    <xdr:to>
      <xdr:col>4</xdr:col>
      <xdr:colOff>561976</xdr:colOff>
      <xdr:row>28</xdr:row>
      <xdr:rowOff>57149</xdr:rowOff>
    </xdr:to>
    <xdr:pic>
      <xdr:nvPicPr>
        <xdr:cNvPr id="85" name="Picture 84" descr="Icons Media Social Advertising Marketing Digital Transparent HQ PNG ..."/>
        <xdr:cNvPicPr>
          <a:picLocks noChangeAspect="1"/>
        </xdr:cNvPicPr>
      </xdr:nvPicPr>
      <xdr:blipFill>
        <a:blip xmlns:r="http://schemas.openxmlformats.org/officeDocument/2006/relationships" r:embed="rId16" cstate="print">
          <a:duotone>
            <a:schemeClr val="bg2">
              <a:shade val="45000"/>
              <a:satMod val="135000"/>
            </a:schemeClr>
            <a:prstClr val="white"/>
          </a:duotone>
          <a:extLst>
            <a:ext uri="{28A0092B-C50C-407E-A947-70E740481C1C}">
              <a14:useLocalDpi xmlns:a14="http://schemas.microsoft.com/office/drawing/2010/main" val="0"/>
            </a:ext>
          </a:extLst>
        </a:blip>
        <a:stretch>
          <a:fillRect/>
        </a:stretch>
      </xdr:blipFill>
      <xdr:spPr>
        <a:xfrm>
          <a:off x="2543176" y="4933949"/>
          <a:ext cx="457200" cy="457200"/>
        </a:xfrm>
        <a:prstGeom prst="rect">
          <a:avLst/>
        </a:prstGeom>
      </xdr:spPr>
    </xdr:pic>
    <xdr:clientData/>
  </xdr:twoCellAnchor>
  <xdr:twoCellAnchor>
    <xdr:from>
      <xdr:col>4</xdr:col>
      <xdr:colOff>304800</xdr:colOff>
      <xdr:row>10</xdr:row>
      <xdr:rowOff>0</xdr:rowOff>
    </xdr:from>
    <xdr:to>
      <xdr:col>4</xdr:col>
      <xdr:colOff>304800</xdr:colOff>
      <xdr:row>15</xdr:row>
      <xdr:rowOff>142875</xdr:rowOff>
    </xdr:to>
    <xdr:cxnSp macro="">
      <xdr:nvCxnSpPr>
        <xdr:cNvPr id="97" name="Straight Connector 96"/>
        <xdr:cNvCxnSpPr>
          <a:stCxn id="26" idx="4"/>
          <a:endCxn id="27" idx="0"/>
        </xdr:cNvCxnSpPr>
      </xdr:nvCxnSpPr>
      <xdr:spPr>
        <a:xfrm>
          <a:off x="2743200" y="1905000"/>
          <a:ext cx="0" cy="1095375"/>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4</xdr:col>
      <xdr:colOff>304800</xdr:colOff>
      <xdr:row>19</xdr:row>
      <xdr:rowOff>76200</xdr:rowOff>
    </xdr:from>
    <xdr:to>
      <xdr:col>4</xdr:col>
      <xdr:colOff>304800</xdr:colOff>
      <xdr:row>25</xdr:row>
      <xdr:rowOff>57150</xdr:rowOff>
    </xdr:to>
    <xdr:cxnSp macro="">
      <xdr:nvCxnSpPr>
        <xdr:cNvPr id="104" name="Straight Connector 103"/>
        <xdr:cNvCxnSpPr>
          <a:stCxn id="27" idx="4"/>
          <a:endCxn id="28" idx="0"/>
        </xdr:cNvCxnSpPr>
      </xdr:nvCxnSpPr>
      <xdr:spPr>
        <a:xfrm>
          <a:off x="2743200" y="3695700"/>
          <a:ext cx="0" cy="1123950"/>
        </a:xfrm>
        <a:prstGeom prst="line">
          <a:avLst/>
        </a:prstGeom>
        <a:noFill/>
        <a:ln w="28575">
          <a:solidFill>
            <a:schemeClr val="accent5">
              <a:lumMod val="75000"/>
            </a:schemeClr>
          </a:solidFill>
        </a:ln>
        <a:effectLst>
          <a:glow rad="63500">
            <a:schemeClr val="accent5">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editAs="oneCell">
    <xdr:from>
      <xdr:col>4</xdr:col>
      <xdr:colOff>123826</xdr:colOff>
      <xdr:row>16</xdr:row>
      <xdr:rowOff>66676</xdr:rowOff>
    </xdr:from>
    <xdr:to>
      <xdr:col>4</xdr:col>
      <xdr:colOff>523876</xdr:colOff>
      <xdr:row>18</xdr:row>
      <xdr:rowOff>85726</xdr:rowOff>
    </xdr:to>
    <xdr:pic>
      <xdr:nvPicPr>
        <xdr:cNvPr id="109" name="Picture 108" descr="Clipart - institution icon"/>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Lst>
        </a:blip>
        <a:stretch>
          <a:fillRect/>
        </a:stretch>
      </xdr:blipFill>
      <xdr:spPr>
        <a:xfrm>
          <a:off x="2562226" y="3114676"/>
          <a:ext cx="400050" cy="400050"/>
        </a:xfrm>
        <a:prstGeom prst="rect">
          <a:avLst/>
        </a:prstGeom>
      </xdr:spPr>
    </xdr:pic>
    <xdr:clientData/>
  </xdr:twoCellAnchor>
  <xdr:twoCellAnchor>
    <xdr:from>
      <xdr:col>3</xdr:col>
      <xdr:colOff>438150</xdr:colOff>
      <xdr:row>4</xdr:row>
      <xdr:rowOff>104775</xdr:rowOff>
    </xdr:from>
    <xdr:to>
      <xdr:col>6</xdr:col>
      <xdr:colOff>66675</xdr:colOff>
      <xdr:row>6</xdr:row>
      <xdr:rowOff>66675</xdr:rowOff>
    </xdr:to>
    <xdr:sp macro="" textlink="">
      <xdr:nvSpPr>
        <xdr:cNvPr id="110" name="TextBox 109"/>
        <xdr:cNvSpPr txBox="1"/>
      </xdr:nvSpPr>
      <xdr:spPr>
        <a:xfrm>
          <a:off x="2266950" y="866775"/>
          <a:ext cx="14573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solidFill>
              </a:ln>
              <a:solidFill>
                <a:schemeClr val="bg1"/>
              </a:solidFill>
            </a:rPr>
            <a:t>Local Market </a:t>
          </a:r>
        </a:p>
      </xdr:txBody>
    </xdr:sp>
    <xdr:clientData/>
  </xdr:twoCellAnchor>
  <xdr:twoCellAnchor>
    <xdr:from>
      <xdr:col>0</xdr:col>
      <xdr:colOff>0</xdr:colOff>
      <xdr:row>13</xdr:row>
      <xdr:rowOff>171450</xdr:rowOff>
    </xdr:from>
    <xdr:to>
      <xdr:col>1</xdr:col>
      <xdr:colOff>381000</xdr:colOff>
      <xdr:row>15</xdr:row>
      <xdr:rowOff>133350</xdr:rowOff>
    </xdr:to>
    <xdr:sp macro="" textlink="">
      <xdr:nvSpPr>
        <xdr:cNvPr id="111" name="TextBox 110"/>
        <xdr:cNvSpPr txBox="1"/>
      </xdr:nvSpPr>
      <xdr:spPr>
        <a:xfrm>
          <a:off x="0" y="2647950"/>
          <a:ext cx="990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solidFill>
              </a:ln>
              <a:solidFill>
                <a:schemeClr val="bg1"/>
              </a:solidFill>
            </a:rPr>
            <a:t>Customers</a:t>
          </a:r>
        </a:p>
      </xdr:txBody>
    </xdr:sp>
    <xdr:clientData/>
  </xdr:twoCellAnchor>
  <xdr:twoCellAnchor>
    <xdr:from>
      <xdr:col>3</xdr:col>
      <xdr:colOff>409574</xdr:colOff>
      <xdr:row>28</xdr:row>
      <xdr:rowOff>190499</xdr:rowOff>
    </xdr:from>
    <xdr:to>
      <xdr:col>5</xdr:col>
      <xdr:colOff>476249</xdr:colOff>
      <xdr:row>31</xdr:row>
      <xdr:rowOff>180975</xdr:rowOff>
    </xdr:to>
    <xdr:sp macro="" textlink="">
      <xdr:nvSpPr>
        <xdr:cNvPr id="112" name="TextBox 111"/>
        <xdr:cNvSpPr txBox="1"/>
      </xdr:nvSpPr>
      <xdr:spPr>
        <a:xfrm>
          <a:off x="2238374" y="5524499"/>
          <a:ext cx="128587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solidFill>
              </a:ln>
              <a:solidFill>
                <a:schemeClr val="bg1"/>
              </a:solidFill>
            </a:rPr>
            <a:t>social Media</a:t>
          </a:r>
          <a:r>
            <a:rPr lang="en-US" sz="1400" baseline="0">
              <a:ln>
                <a:solidFill>
                  <a:schemeClr val="bg1"/>
                </a:solidFill>
              </a:ln>
              <a:solidFill>
                <a:schemeClr val="bg1"/>
              </a:solidFill>
            </a:rPr>
            <a:t> Platform</a:t>
          </a:r>
          <a:endParaRPr lang="en-US" sz="1400">
            <a:ln>
              <a:solidFill>
                <a:schemeClr val="bg1"/>
              </a:solidFill>
            </a:ln>
            <a:solidFill>
              <a:schemeClr val="bg1"/>
            </a:solidFill>
          </a:endParaRPr>
        </a:p>
      </xdr:txBody>
    </xdr:sp>
    <xdr:clientData/>
  </xdr:twoCellAnchor>
  <xdr:twoCellAnchor>
    <xdr:from>
      <xdr:col>4</xdr:col>
      <xdr:colOff>285749</xdr:colOff>
      <xdr:row>14</xdr:row>
      <xdr:rowOff>47624</xdr:rowOff>
    </xdr:from>
    <xdr:to>
      <xdr:col>6</xdr:col>
      <xdr:colOff>352424</xdr:colOff>
      <xdr:row>17</xdr:row>
      <xdr:rowOff>38100</xdr:rowOff>
    </xdr:to>
    <xdr:sp macro="" textlink="">
      <xdr:nvSpPr>
        <xdr:cNvPr id="113" name="TextBox 112"/>
        <xdr:cNvSpPr txBox="1"/>
      </xdr:nvSpPr>
      <xdr:spPr>
        <a:xfrm>
          <a:off x="2724149" y="2714624"/>
          <a:ext cx="128587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n>
                <a:solidFill>
                  <a:schemeClr val="bg1"/>
                </a:solidFill>
              </a:ln>
              <a:solidFill>
                <a:schemeClr val="bg1"/>
              </a:solidFill>
            </a:rPr>
            <a:t>Company </a:t>
          </a:r>
        </a:p>
      </xdr:txBody>
    </xdr:sp>
    <xdr:clientData/>
  </xdr:twoCellAnchor>
  <xdr:twoCellAnchor>
    <xdr:from>
      <xdr:col>6</xdr:col>
      <xdr:colOff>542924</xdr:colOff>
      <xdr:row>8</xdr:row>
      <xdr:rowOff>47624</xdr:rowOff>
    </xdr:from>
    <xdr:to>
      <xdr:col>8</xdr:col>
      <xdr:colOff>438150</xdr:colOff>
      <xdr:row>11</xdr:row>
      <xdr:rowOff>38100</xdr:rowOff>
    </xdr:to>
    <xdr:sp macro="" textlink="">
      <xdr:nvSpPr>
        <xdr:cNvPr id="114" name="TextBox 113"/>
        <xdr:cNvSpPr txBox="1"/>
      </xdr:nvSpPr>
      <xdr:spPr>
        <a:xfrm>
          <a:off x="4200524" y="1571624"/>
          <a:ext cx="1114426"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n>
                <a:solidFill>
                  <a:schemeClr val="bg1"/>
                </a:solidFill>
              </a:ln>
              <a:solidFill>
                <a:schemeClr val="bg1"/>
              </a:solidFill>
            </a:rPr>
            <a:t>Credit</a:t>
          </a:r>
          <a:r>
            <a:rPr lang="en-US" sz="1400" baseline="0">
              <a:ln>
                <a:solidFill>
                  <a:schemeClr val="bg1"/>
                </a:solidFill>
              </a:ln>
              <a:solidFill>
                <a:schemeClr val="bg1"/>
              </a:solidFill>
            </a:rPr>
            <a:t> </a:t>
          </a:r>
          <a:r>
            <a:rPr lang="en-US" sz="1400">
              <a:ln>
                <a:solidFill>
                  <a:schemeClr val="bg1"/>
                </a:solidFill>
              </a:ln>
              <a:solidFill>
                <a:schemeClr val="bg1"/>
              </a:solidFill>
            </a:rPr>
            <a:t>Card Payment </a:t>
          </a:r>
        </a:p>
      </xdr:txBody>
    </xdr:sp>
    <xdr:clientData/>
  </xdr:twoCellAnchor>
  <xdr:twoCellAnchor>
    <xdr:from>
      <xdr:col>6</xdr:col>
      <xdr:colOff>561974</xdr:colOff>
      <xdr:row>25</xdr:row>
      <xdr:rowOff>57149</xdr:rowOff>
    </xdr:from>
    <xdr:to>
      <xdr:col>8</xdr:col>
      <xdr:colOff>457200</xdr:colOff>
      <xdr:row>28</xdr:row>
      <xdr:rowOff>47625</xdr:rowOff>
    </xdr:to>
    <xdr:sp macro="" textlink="">
      <xdr:nvSpPr>
        <xdr:cNvPr id="115" name="TextBox 114"/>
        <xdr:cNvSpPr txBox="1"/>
      </xdr:nvSpPr>
      <xdr:spPr>
        <a:xfrm>
          <a:off x="4219574" y="4819649"/>
          <a:ext cx="1114426"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n>
                <a:solidFill>
                  <a:schemeClr val="bg1"/>
                </a:solidFill>
              </a:ln>
              <a:solidFill>
                <a:schemeClr val="bg1"/>
              </a:solidFill>
            </a:rPr>
            <a:t>Cash on Delivery</a:t>
          </a:r>
        </a:p>
      </xdr:txBody>
    </xdr:sp>
    <xdr:clientData/>
  </xdr:twoCellAnchor>
  <xdr:twoCellAnchor>
    <xdr:from>
      <xdr:col>10</xdr:col>
      <xdr:colOff>180974</xdr:colOff>
      <xdr:row>14</xdr:row>
      <xdr:rowOff>28574</xdr:rowOff>
    </xdr:from>
    <xdr:to>
      <xdr:col>12</xdr:col>
      <xdr:colOff>76200</xdr:colOff>
      <xdr:row>17</xdr:row>
      <xdr:rowOff>19050</xdr:rowOff>
    </xdr:to>
    <xdr:sp macro="" textlink="">
      <xdr:nvSpPr>
        <xdr:cNvPr id="116" name="TextBox 115"/>
        <xdr:cNvSpPr txBox="1"/>
      </xdr:nvSpPr>
      <xdr:spPr>
        <a:xfrm>
          <a:off x="6276974" y="2695574"/>
          <a:ext cx="1114426"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a:ln>
                <a:solidFill>
                  <a:schemeClr val="bg1"/>
                </a:solidFill>
              </a:ln>
              <a:solidFill>
                <a:schemeClr val="bg1"/>
              </a:solidFill>
            </a:rPr>
            <a:t>Paid</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ynamic%20Microsoft%20Excel%20Sal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ables"/>
      <sheetName val="pivot_Table"/>
      <sheetName val="Revenue_status"/>
      <sheetName val="Geological_Status"/>
      <sheetName val="Profit_Market"/>
      <sheetName val="Dynamic Microsoft Excel Sales"/>
    </sheetNames>
    <sheetDataSet>
      <sheetData sheetId="0"/>
      <sheetData sheetId="1"/>
      <sheetData sheetId="2"/>
      <sheetData sheetId="3"/>
      <sheetData sheetId="4"/>
      <sheetData sheetId="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Hina Khan" refreshedDate="45618.584285763885" createdVersion="6" refreshedVersion="6" minRefreshableVersion="3" recordCount="98">
  <cacheSource type="worksheet">
    <worksheetSource ref="A1:P99" sheet="data_Records"/>
  </cacheSource>
  <cacheFields count="16">
    <cacheField name="Order Number" numFmtId="0">
      <sharedItems count="98">
        <s v="SO21-01"/>
        <s v="SO21-02"/>
        <s v="SO21-03"/>
        <s v="SO21-04"/>
        <s v="SO21-05"/>
        <s v="SO21-06"/>
        <s v="SO21-07"/>
        <s v="SO21-08"/>
        <s v="SO21-09"/>
        <s v="SO21-10"/>
        <s v="SO21-11"/>
        <s v="SO21-12"/>
        <s v="SO21-13"/>
        <s v="SO21-14"/>
        <s v="SO21-15"/>
        <s v="SO21-16"/>
        <s v="SO21-17"/>
        <s v="SO21-18"/>
        <s v="SO21-19"/>
        <s v="SO21-20"/>
        <s v="SO21-21"/>
        <s v="SO21-22"/>
        <s v="SO21-23"/>
        <s v="SO21-24"/>
        <s v="SO21-25"/>
        <s v="SO21-26"/>
        <s v="SO21-27"/>
        <s v="SO21-28"/>
        <s v="SO21-29"/>
        <s v="SO21-30"/>
        <s v="SO21-31"/>
        <s v="SO21-32"/>
        <s v="SO21-33"/>
        <s v="SO21-34"/>
        <s v="SO21-35"/>
        <s v="SO21-36"/>
        <s v="SO21-37"/>
        <s v="SO21-38"/>
        <s v="SO21-39"/>
        <s v="SO21-40"/>
        <s v="SO21-41"/>
        <s v="SO21-42"/>
        <s v="SO21-43"/>
        <s v="SO21-44"/>
        <s v="SO21-45"/>
        <s v="SO21-46"/>
        <s v="SO21-47"/>
        <s v="SO21-48"/>
        <s v="SO21-49"/>
        <s v="SO21-50"/>
        <s v="SO21-51"/>
        <s v="SO21-52"/>
        <s v="SO21-53"/>
        <s v="SO21-54"/>
        <s v="SO21-55"/>
        <s v="SO21-56"/>
        <s v="SO21-57"/>
        <s v="SO21-58"/>
        <s v="SO21-59"/>
        <s v="SO21-60"/>
        <s v="SO21-61"/>
        <s v="SO21-62"/>
        <s v="SO21-63"/>
        <s v="SO21-64"/>
        <s v="SO21-65"/>
        <s v="SO21-66"/>
        <s v="SO21-67"/>
        <s v="SO21-68"/>
        <s v="SO21-69"/>
        <s v="SO21-70"/>
        <s v="SO21-71"/>
        <s v="SO21-72"/>
        <s v="SO21-73"/>
        <s v="SO21-74"/>
        <s v="SO21-75"/>
        <s v="SO21-76"/>
        <s v="SO21-77"/>
        <s v="SO21-78"/>
        <s v="SO21-79"/>
        <s v="SO21-80"/>
        <s v="SO21-81"/>
        <s v="SO21-82"/>
        <s v="SO21-83"/>
        <s v="SO21-84"/>
        <s v="SO21-85"/>
        <s v="SO21-86"/>
        <s v="SO21-87"/>
        <s v="SO21-88"/>
        <s v="SO21-89"/>
        <s v="SO21-90"/>
        <s v="SO21-91"/>
        <s v="SO21-92"/>
        <s v="SO21-93"/>
        <s v="SO21-94"/>
        <s v="SO21-95"/>
        <s v="SO21-96"/>
        <s v="SO21-97"/>
        <s v="SO21-98"/>
      </sharedItems>
    </cacheField>
    <cacheField name="Year" numFmtId="0">
      <sharedItems containsSemiMixedTypes="0" containsString="0" containsNumber="1" containsInteger="1" minValue="2021" maxValue="2024" count="4">
        <n v="2021"/>
        <n v="2022"/>
        <n v="2023"/>
        <n v="2024"/>
      </sharedItems>
    </cacheField>
    <cacheField name="Month" numFmtId="0">
      <sharedItems count="11">
        <s v="june"/>
        <s v="july"/>
        <s v="Aug"/>
        <s v="Sep"/>
        <s v="Oct"/>
        <s v="Nov"/>
        <s v="Dec"/>
        <s v="March"/>
        <s v="Feb"/>
        <s v="Jan"/>
        <s v="May"/>
      </sharedItems>
    </cacheField>
    <cacheField name="Day" numFmtId="0">
      <sharedItems containsSemiMixedTypes="0" containsString="0" containsNumber="1" containsInteger="1" minValue="1" maxValue="31"/>
    </cacheField>
    <cacheField name="Payment Method" numFmtId="0">
      <sharedItems count="1">
        <s v="cash on delivery "/>
      </sharedItems>
    </cacheField>
    <cacheField name="Platform" numFmtId="0">
      <sharedItems count="2">
        <s v="whatsapp"/>
        <s v="Local Market "/>
      </sharedItems>
    </cacheField>
    <cacheField name="Sale Status" numFmtId="0">
      <sharedItems/>
    </cacheField>
    <cacheField name="Delivery Type" numFmtId="0">
      <sharedItems count="1">
        <s v="shipment"/>
      </sharedItems>
    </cacheField>
    <cacheField name="Order" numFmtId="0">
      <sharedItems containsSemiMixedTypes="0" containsString="0" containsNumber="1" containsInteger="1" minValue="1" maxValue="48000"/>
    </cacheField>
    <cacheField name="Market _rate  per bottle" numFmtId="44">
      <sharedItems containsSemiMixedTypes="0" containsString="0" containsNumber="1" containsInteger="1" minValue="300" maxValue="420"/>
    </cacheField>
    <cacheField name="Total Amount " numFmtId="44">
      <sharedItems containsSemiMixedTypes="0" containsString="0" containsNumber="1" containsInteger="1" minValue="300" maxValue="19200000"/>
    </cacheField>
    <cacheField name="Company_rate" numFmtId="44">
      <sharedItems containsSemiMixedTypes="0" containsString="0" containsNumber="1" containsInteger="1" minValue="240" maxValue="360"/>
    </cacheField>
    <cacheField name="Profit per_bottle " numFmtId="44">
      <sharedItems containsSemiMixedTypes="0" containsString="0" containsNumber="1" containsInteger="1" minValue="40" maxValue="105" count="5">
        <n v="60"/>
        <n v="90"/>
        <n v="100"/>
        <n v="105"/>
        <n v="40"/>
      </sharedItems>
    </cacheField>
    <cacheField name="operating profit" numFmtId="44">
      <sharedItems containsSemiMixedTypes="0" containsString="0" containsNumber="1" containsInteger="1" minValue="60" maxValue="2520000"/>
    </cacheField>
    <cacheField name="Marketing Strategies" numFmtId="0">
      <sharedItems count="2">
        <s v="B2C"/>
        <s v="B2B"/>
      </sharedItems>
    </cacheField>
    <cacheField name="City" numFmtId="0">
      <sharedItems count="7">
        <s v="Peshawer"/>
        <s v="Malakand"/>
        <s v="Lower Dair"/>
        <s v="Kohat"/>
        <s v="Chatral"/>
        <s v="Muzafrgarh"/>
        <s v="Kalam"/>
      </sharedItems>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Hina Khan" refreshedDate="45618.690397800929" createdVersion="6" refreshedVersion="6" minRefreshableVersion="3" recordCount="4">
  <cacheSource type="worksheet">
    <worksheetSource ref="Q1:S5" sheet="data_Records"/>
  </cacheSource>
  <cacheFields count="3">
    <cacheField name="YEAR" numFmtId="0">
      <sharedItems containsSemiMixedTypes="0" containsString="0" containsNumber="1" containsInteger="1" minValue="2021" maxValue="2024" count="4">
        <n v="2021"/>
        <n v="2022"/>
        <n v="2023"/>
        <n v="2024"/>
      </sharedItems>
    </cacheField>
    <cacheField name="ORDERS" numFmtId="0">
      <sharedItems containsSemiMixedTypes="0" containsString="0" containsNumber="1" containsInteger="1" minValue="180" maxValue="150000" count="4">
        <n v="1000"/>
        <n v="180"/>
        <n v="21600"/>
        <n v="150000"/>
      </sharedItems>
    </cacheField>
    <cacheField name="target" numFmtId="0">
      <sharedItems containsSemiMixedTypes="0" containsString="0" containsNumber="1" containsInteger="1" minValue="1000" maxValue="100000" count="3">
        <n v="1000"/>
        <n v="10000"/>
        <n v="100000"/>
      </sharedItems>
    </cacheField>
  </cacheFields>
  <extLst>
    <ext xmlns:x14="http://schemas.microsoft.com/office/spreadsheetml/2009/9/main" uri="{725AE2AE-9491-48be-B2B4-4EB974FC3084}">
      <x14:pivotCacheDefinition pivotCacheId="3"/>
    </ext>
  </extLst>
</pivotCacheDefinition>
</file>

<file path=xl/pivotCache/pivotCacheDefinition3.xml><?xml version="1.0" encoding="utf-8"?>
<pivotCacheDefinition xmlns="http://schemas.openxmlformats.org/spreadsheetml/2006/main" xmlns:r="http://schemas.openxmlformats.org/officeDocument/2006/relationships" r:id="rId1" refreshedBy="Hina Khan" refreshedDate="45619.799481828704" createdVersion="6" refreshedVersion="6" minRefreshableVersion="3" recordCount="100">
  <cacheSource type="worksheet">
    <worksheetSource ref="A1:S101" sheet="data_Records"/>
  </cacheSource>
  <cacheFields count="19">
    <cacheField name="Order Number" numFmtId="0">
      <sharedItems/>
    </cacheField>
    <cacheField name="Year" numFmtId="0">
      <sharedItems containsSemiMixedTypes="0" containsString="0" containsNumber="1" containsInteger="1" minValue="2021" maxValue="2024" count="4">
        <n v="2021"/>
        <n v="2022"/>
        <n v="2023"/>
        <n v="2024"/>
      </sharedItems>
    </cacheField>
    <cacheField name="Month" numFmtId="0">
      <sharedItems/>
    </cacheField>
    <cacheField name="Day" numFmtId="0">
      <sharedItems containsString="0" containsBlank="1" containsNumber="1" containsInteger="1" minValue="1" maxValue="31"/>
    </cacheField>
    <cacheField name="Payment Method" numFmtId="0">
      <sharedItems count="1">
        <s v="cash on delivery "/>
      </sharedItems>
    </cacheField>
    <cacheField name="Platform" numFmtId="0">
      <sharedItems/>
    </cacheField>
    <cacheField name="Sale Status" numFmtId="0">
      <sharedItems/>
    </cacheField>
    <cacheField name="Delivery Type" numFmtId="0">
      <sharedItems/>
    </cacheField>
    <cacheField name="Order" numFmtId="0">
      <sharedItems containsSemiMixedTypes="0" containsString="0" containsNumber="1" containsInteger="1" minValue="1" maxValue="48000"/>
    </cacheField>
    <cacheField name="Market _rate  per bottle" numFmtId="44">
      <sharedItems containsSemiMixedTypes="0" containsString="0" containsNumber="1" containsInteger="1" minValue="300" maxValue="420"/>
    </cacheField>
    <cacheField name="Total Amount " numFmtId="44">
      <sharedItems containsSemiMixedTypes="0" containsString="0" containsNumber="1" containsInteger="1" minValue="300" maxValue="19200000"/>
    </cacheField>
    <cacheField name="Company_rate" numFmtId="44">
      <sharedItems containsSemiMixedTypes="0" containsString="0" containsNumber="1" containsInteger="1" minValue="240" maxValue="360"/>
    </cacheField>
    <cacheField name="Profit per_bottle " numFmtId="44">
      <sharedItems containsSemiMixedTypes="0" containsString="0" containsNumber="1" containsInteger="1" minValue="40" maxValue="105"/>
    </cacheField>
    <cacheField name="operating profit" numFmtId="44">
      <sharedItems containsSemiMixedTypes="0" containsString="0" containsNumber="1" containsInteger="1" minValue="60" maxValue="2520000"/>
    </cacheField>
    <cacheField name="Marketing Strategies" numFmtId="0">
      <sharedItems count="2">
        <s v="B2C"/>
        <s v="B2B"/>
      </sharedItems>
    </cacheField>
    <cacheField name="City" numFmtId="0">
      <sharedItems/>
    </cacheField>
    <cacheField name="YEAR2" numFmtId="0">
      <sharedItems containsString="0" containsBlank="1" containsNumber="1" containsInteger="1" minValue="2021" maxValue="2025" count="6">
        <n v="2021"/>
        <n v="2022"/>
        <n v="2023"/>
        <n v="2024"/>
        <n v="2025"/>
        <m/>
      </sharedItems>
    </cacheField>
    <cacheField name="ORDERS" numFmtId="0">
      <sharedItems containsBlank="1" containsMixedTypes="1" containsNumber="1" containsInteger="1" minValue="180" maxValue="150000" count="6">
        <n v="1000"/>
        <n v="180"/>
        <n v="21600"/>
        <n v="150000"/>
        <s v="-----"/>
        <m/>
      </sharedItems>
    </cacheField>
    <cacheField name="target" numFmtId="0">
      <sharedItems containsString="0" containsBlank="1" containsNumber="1" containsInteger="1" minValue="1000" maxValue="1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8">
  <r>
    <x v="0"/>
    <x v="0"/>
    <x v="0"/>
    <n v="18"/>
    <x v="0"/>
    <x v="0"/>
    <s v="paid"/>
    <x v="0"/>
    <n v="10"/>
    <n v="300"/>
    <n v="3000"/>
    <n v="240"/>
    <x v="0"/>
    <n v="600"/>
    <x v="0"/>
    <x v="0"/>
  </r>
  <r>
    <x v="1"/>
    <x v="0"/>
    <x v="0"/>
    <n v="21"/>
    <x v="0"/>
    <x v="0"/>
    <s v="paid"/>
    <x v="0"/>
    <n v="6"/>
    <n v="300"/>
    <n v="1800"/>
    <n v="240"/>
    <x v="0"/>
    <n v="360"/>
    <x v="0"/>
    <x v="0"/>
  </r>
  <r>
    <x v="2"/>
    <x v="0"/>
    <x v="0"/>
    <n v="22"/>
    <x v="0"/>
    <x v="0"/>
    <s v="paid"/>
    <x v="0"/>
    <n v="12"/>
    <n v="300"/>
    <n v="3600"/>
    <n v="240"/>
    <x v="0"/>
    <n v="720"/>
    <x v="0"/>
    <x v="0"/>
  </r>
  <r>
    <x v="3"/>
    <x v="0"/>
    <x v="0"/>
    <n v="28"/>
    <x v="0"/>
    <x v="0"/>
    <s v="paid"/>
    <x v="0"/>
    <n v="7"/>
    <n v="300"/>
    <n v="2100"/>
    <n v="240"/>
    <x v="0"/>
    <n v="420"/>
    <x v="0"/>
    <x v="0"/>
  </r>
  <r>
    <x v="4"/>
    <x v="0"/>
    <x v="0"/>
    <n v="29"/>
    <x v="0"/>
    <x v="0"/>
    <s v="paid"/>
    <x v="0"/>
    <n v="2"/>
    <n v="300"/>
    <n v="600"/>
    <n v="240"/>
    <x v="0"/>
    <n v="120"/>
    <x v="0"/>
    <x v="0"/>
  </r>
  <r>
    <x v="5"/>
    <x v="0"/>
    <x v="1"/>
    <n v="3"/>
    <x v="0"/>
    <x v="0"/>
    <s v="paid"/>
    <x v="0"/>
    <n v="6"/>
    <n v="300"/>
    <n v="1800"/>
    <n v="240"/>
    <x v="0"/>
    <n v="360"/>
    <x v="0"/>
    <x v="0"/>
  </r>
  <r>
    <x v="6"/>
    <x v="0"/>
    <x v="1"/>
    <n v="5"/>
    <x v="0"/>
    <x v="0"/>
    <s v="paid"/>
    <x v="0"/>
    <n v="2"/>
    <n v="300"/>
    <n v="600"/>
    <n v="240"/>
    <x v="0"/>
    <n v="120"/>
    <x v="0"/>
    <x v="0"/>
  </r>
  <r>
    <x v="7"/>
    <x v="0"/>
    <x v="1"/>
    <n v="7"/>
    <x v="0"/>
    <x v="0"/>
    <s v="paid"/>
    <x v="0"/>
    <n v="4"/>
    <n v="300"/>
    <n v="1200"/>
    <n v="240"/>
    <x v="0"/>
    <n v="240"/>
    <x v="0"/>
    <x v="0"/>
  </r>
  <r>
    <x v="8"/>
    <x v="0"/>
    <x v="1"/>
    <n v="8"/>
    <x v="0"/>
    <x v="0"/>
    <s v="paid"/>
    <x v="0"/>
    <n v="4"/>
    <n v="300"/>
    <n v="1200"/>
    <n v="240"/>
    <x v="0"/>
    <n v="240"/>
    <x v="0"/>
    <x v="0"/>
  </r>
  <r>
    <x v="9"/>
    <x v="0"/>
    <x v="1"/>
    <n v="9"/>
    <x v="0"/>
    <x v="0"/>
    <s v="paid"/>
    <x v="0"/>
    <n v="2"/>
    <n v="300"/>
    <n v="600"/>
    <n v="240"/>
    <x v="0"/>
    <n v="120"/>
    <x v="0"/>
    <x v="0"/>
  </r>
  <r>
    <x v="10"/>
    <x v="0"/>
    <x v="1"/>
    <n v="13"/>
    <x v="0"/>
    <x v="0"/>
    <s v="paid"/>
    <x v="0"/>
    <n v="24"/>
    <n v="300"/>
    <n v="7200"/>
    <n v="240"/>
    <x v="0"/>
    <n v="1440"/>
    <x v="0"/>
    <x v="0"/>
  </r>
  <r>
    <x v="11"/>
    <x v="0"/>
    <x v="1"/>
    <n v="15"/>
    <x v="0"/>
    <x v="0"/>
    <s v="paid"/>
    <x v="0"/>
    <n v="12"/>
    <n v="300"/>
    <n v="3600"/>
    <n v="240"/>
    <x v="0"/>
    <n v="720"/>
    <x v="0"/>
    <x v="0"/>
  </r>
  <r>
    <x v="12"/>
    <x v="0"/>
    <x v="1"/>
    <n v="17"/>
    <x v="0"/>
    <x v="0"/>
    <s v="paid"/>
    <x v="0"/>
    <n v="12"/>
    <n v="300"/>
    <n v="3600"/>
    <n v="240"/>
    <x v="0"/>
    <n v="720"/>
    <x v="0"/>
    <x v="0"/>
  </r>
  <r>
    <x v="13"/>
    <x v="0"/>
    <x v="1"/>
    <n v="18"/>
    <x v="0"/>
    <x v="0"/>
    <s v="paid"/>
    <x v="0"/>
    <n v="24"/>
    <n v="300"/>
    <n v="7200"/>
    <n v="240"/>
    <x v="0"/>
    <n v="1440"/>
    <x v="0"/>
    <x v="0"/>
  </r>
  <r>
    <x v="14"/>
    <x v="0"/>
    <x v="1"/>
    <n v="20"/>
    <x v="0"/>
    <x v="0"/>
    <s v="paid"/>
    <x v="0"/>
    <n v="6"/>
    <n v="300"/>
    <n v="1800"/>
    <n v="240"/>
    <x v="0"/>
    <n v="360"/>
    <x v="0"/>
    <x v="0"/>
  </r>
  <r>
    <x v="15"/>
    <x v="0"/>
    <x v="1"/>
    <n v="21"/>
    <x v="0"/>
    <x v="0"/>
    <s v="paid"/>
    <x v="0"/>
    <n v="36"/>
    <n v="300"/>
    <n v="10800"/>
    <n v="240"/>
    <x v="0"/>
    <n v="2160"/>
    <x v="0"/>
    <x v="0"/>
  </r>
  <r>
    <x v="16"/>
    <x v="0"/>
    <x v="1"/>
    <n v="22"/>
    <x v="0"/>
    <x v="0"/>
    <s v="paid"/>
    <x v="0"/>
    <n v="24"/>
    <n v="300"/>
    <n v="7200"/>
    <n v="240"/>
    <x v="0"/>
    <n v="1440"/>
    <x v="0"/>
    <x v="0"/>
  </r>
  <r>
    <x v="17"/>
    <x v="0"/>
    <x v="1"/>
    <n v="28"/>
    <x v="0"/>
    <x v="0"/>
    <s v="paid"/>
    <x v="0"/>
    <n v="12"/>
    <n v="300"/>
    <n v="3600"/>
    <n v="240"/>
    <x v="0"/>
    <n v="720"/>
    <x v="0"/>
    <x v="0"/>
  </r>
  <r>
    <x v="18"/>
    <x v="0"/>
    <x v="1"/>
    <n v="29"/>
    <x v="0"/>
    <x v="0"/>
    <s v="paid"/>
    <x v="0"/>
    <n v="6"/>
    <n v="300"/>
    <n v="1800"/>
    <n v="240"/>
    <x v="0"/>
    <n v="360"/>
    <x v="0"/>
    <x v="0"/>
  </r>
  <r>
    <x v="19"/>
    <x v="0"/>
    <x v="1"/>
    <n v="30"/>
    <x v="0"/>
    <x v="0"/>
    <s v="paid"/>
    <x v="0"/>
    <n v="7"/>
    <n v="300"/>
    <n v="2100"/>
    <n v="240"/>
    <x v="0"/>
    <n v="420"/>
    <x v="0"/>
    <x v="0"/>
  </r>
  <r>
    <x v="20"/>
    <x v="0"/>
    <x v="1"/>
    <n v="31"/>
    <x v="0"/>
    <x v="0"/>
    <s v="paid"/>
    <x v="0"/>
    <n v="16"/>
    <n v="300"/>
    <n v="4800"/>
    <n v="240"/>
    <x v="0"/>
    <n v="960"/>
    <x v="0"/>
    <x v="0"/>
  </r>
  <r>
    <x v="21"/>
    <x v="0"/>
    <x v="2"/>
    <n v="1"/>
    <x v="0"/>
    <x v="0"/>
    <s v="paid"/>
    <x v="0"/>
    <n v="5"/>
    <n v="300"/>
    <n v="1500"/>
    <n v="240"/>
    <x v="0"/>
    <n v="300"/>
    <x v="0"/>
    <x v="0"/>
  </r>
  <r>
    <x v="22"/>
    <x v="0"/>
    <x v="2"/>
    <n v="2"/>
    <x v="0"/>
    <x v="0"/>
    <s v="paid"/>
    <x v="0"/>
    <n v="48"/>
    <n v="300"/>
    <n v="14400"/>
    <n v="240"/>
    <x v="0"/>
    <n v="2880"/>
    <x v="0"/>
    <x v="0"/>
  </r>
  <r>
    <x v="23"/>
    <x v="0"/>
    <x v="2"/>
    <n v="3"/>
    <x v="0"/>
    <x v="0"/>
    <s v="paid"/>
    <x v="0"/>
    <n v="12"/>
    <n v="300"/>
    <n v="3600"/>
    <n v="240"/>
    <x v="0"/>
    <n v="720"/>
    <x v="0"/>
    <x v="0"/>
  </r>
  <r>
    <x v="24"/>
    <x v="0"/>
    <x v="2"/>
    <n v="4"/>
    <x v="0"/>
    <x v="0"/>
    <s v="paid"/>
    <x v="0"/>
    <n v="6"/>
    <n v="300"/>
    <n v="1800"/>
    <n v="240"/>
    <x v="0"/>
    <n v="360"/>
    <x v="0"/>
    <x v="0"/>
  </r>
  <r>
    <x v="25"/>
    <x v="0"/>
    <x v="2"/>
    <n v="5"/>
    <x v="0"/>
    <x v="0"/>
    <s v="paid"/>
    <x v="0"/>
    <n v="6"/>
    <n v="300"/>
    <n v="1800"/>
    <n v="240"/>
    <x v="0"/>
    <n v="360"/>
    <x v="0"/>
    <x v="0"/>
  </r>
  <r>
    <x v="26"/>
    <x v="0"/>
    <x v="2"/>
    <n v="6"/>
    <x v="0"/>
    <x v="0"/>
    <s v="paid"/>
    <x v="0"/>
    <n v="6"/>
    <n v="300"/>
    <n v="1800"/>
    <n v="240"/>
    <x v="0"/>
    <n v="360"/>
    <x v="0"/>
    <x v="0"/>
  </r>
  <r>
    <x v="27"/>
    <x v="0"/>
    <x v="2"/>
    <n v="7"/>
    <x v="0"/>
    <x v="0"/>
    <s v="paid"/>
    <x v="0"/>
    <n v="6"/>
    <n v="300"/>
    <n v="1800"/>
    <n v="240"/>
    <x v="0"/>
    <n v="360"/>
    <x v="0"/>
    <x v="0"/>
  </r>
  <r>
    <x v="28"/>
    <x v="0"/>
    <x v="2"/>
    <n v="8"/>
    <x v="0"/>
    <x v="0"/>
    <s v="paid"/>
    <x v="0"/>
    <n v="6"/>
    <n v="300"/>
    <n v="1800"/>
    <n v="240"/>
    <x v="0"/>
    <n v="360"/>
    <x v="0"/>
    <x v="0"/>
  </r>
  <r>
    <x v="29"/>
    <x v="0"/>
    <x v="2"/>
    <n v="9"/>
    <x v="0"/>
    <x v="0"/>
    <s v="paid"/>
    <x v="0"/>
    <n v="6"/>
    <n v="300"/>
    <n v="1800"/>
    <n v="240"/>
    <x v="0"/>
    <n v="360"/>
    <x v="0"/>
    <x v="0"/>
  </r>
  <r>
    <x v="30"/>
    <x v="0"/>
    <x v="2"/>
    <n v="19"/>
    <x v="0"/>
    <x v="0"/>
    <s v="paid"/>
    <x v="0"/>
    <n v="6"/>
    <n v="300"/>
    <n v="1800"/>
    <n v="240"/>
    <x v="0"/>
    <n v="360"/>
    <x v="0"/>
    <x v="0"/>
  </r>
  <r>
    <x v="31"/>
    <x v="0"/>
    <x v="2"/>
    <n v="21"/>
    <x v="0"/>
    <x v="0"/>
    <s v="paid"/>
    <x v="0"/>
    <n v="6"/>
    <n v="300"/>
    <n v="1800"/>
    <n v="240"/>
    <x v="0"/>
    <n v="360"/>
    <x v="0"/>
    <x v="0"/>
  </r>
  <r>
    <x v="32"/>
    <x v="0"/>
    <x v="2"/>
    <n v="25"/>
    <x v="0"/>
    <x v="0"/>
    <s v="paid"/>
    <x v="0"/>
    <n v="6"/>
    <n v="300"/>
    <n v="1800"/>
    <n v="240"/>
    <x v="0"/>
    <n v="360"/>
    <x v="0"/>
    <x v="0"/>
  </r>
  <r>
    <x v="33"/>
    <x v="0"/>
    <x v="2"/>
    <n v="27"/>
    <x v="0"/>
    <x v="0"/>
    <s v="paid"/>
    <x v="0"/>
    <n v="6"/>
    <n v="300"/>
    <n v="1800"/>
    <n v="240"/>
    <x v="0"/>
    <n v="360"/>
    <x v="0"/>
    <x v="0"/>
  </r>
  <r>
    <x v="34"/>
    <x v="0"/>
    <x v="2"/>
    <n v="28"/>
    <x v="0"/>
    <x v="0"/>
    <s v="paid"/>
    <x v="0"/>
    <n v="6"/>
    <n v="300"/>
    <n v="1800"/>
    <n v="240"/>
    <x v="0"/>
    <n v="360"/>
    <x v="0"/>
    <x v="0"/>
  </r>
  <r>
    <x v="35"/>
    <x v="0"/>
    <x v="3"/>
    <n v="8"/>
    <x v="0"/>
    <x v="0"/>
    <s v="paid"/>
    <x v="0"/>
    <n v="6"/>
    <n v="300"/>
    <n v="1800"/>
    <n v="240"/>
    <x v="0"/>
    <n v="360"/>
    <x v="0"/>
    <x v="0"/>
  </r>
  <r>
    <x v="36"/>
    <x v="0"/>
    <x v="3"/>
    <n v="12"/>
    <x v="0"/>
    <x v="0"/>
    <s v="paid"/>
    <x v="0"/>
    <n v="6"/>
    <n v="300"/>
    <n v="1800"/>
    <n v="240"/>
    <x v="0"/>
    <n v="360"/>
    <x v="0"/>
    <x v="0"/>
  </r>
  <r>
    <x v="37"/>
    <x v="0"/>
    <x v="3"/>
    <n v="15"/>
    <x v="0"/>
    <x v="0"/>
    <s v="paid"/>
    <x v="0"/>
    <n v="6"/>
    <n v="300"/>
    <n v="1800"/>
    <n v="240"/>
    <x v="0"/>
    <n v="360"/>
    <x v="0"/>
    <x v="0"/>
  </r>
  <r>
    <x v="38"/>
    <x v="0"/>
    <x v="3"/>
    <n v="17"/>
    <x v="0"/>
    <x v="0"/>
    <s v="paid"/>
    <x v="0"/>
    <n v="10"/>
    <n v="300"/>
    <n v="3000"/>
    <n v="240"/>
    <x v="0"/>
    <n v="600"/>
    <x v="0"/>
    <x v="0"/>
  </r>
  <r>
    <x v="39"/>
    <x v="0"/>
    <x v="3"/>
    <n v="22"/>
    <x v="0"/>
    <x v="0"/>
    <s v="paid"/>
    <x v="0"/>
    <n v="10"/>
    <n v="300"/>
    <n v="3000"/>
    <n v="240"/>
    <x v="0"/>
    <n v="600"/>
    <x v="0"/>
    <x v="0"/>
  </r>
  <r>
    <x v="40"/>
    <x v="0"/>
    <x v="3"/>
    <n v="23"/>
    <x v="0"/>
    <x v="0"/>
    <s v="paid"/>
    <x v="0"/>
    <n v="10"/>
    <n v="300"/>
    <n v="3000"/>
    <n v="240"/>
    <x v="0"/>
    <n v="600"/>
    <x v="0"/>
    <x v="0"/>
  </r>
  <r>
    <x v="41"/>
    <x v="0"/>
    <x v="3"/>
    <n v="24"/>
    <x v="0"/>
    <x v="0"/>
    <s v="paid"/>
    <x v="0"/>
    <n v="4"/>
    <n v="300"/>
    <n v="1200"/>
    <n v="240"/>
    <x v="0"/>
    <n v="240"/>
    <x v="0"/>
    <x v="0"/>
  </r>
  <r>
    <x v="42"/>
    <x v="0"/>
    <x v="3"/>
    <n v="25"/>
    <x v="0"/>
    <x v="0"/>
    <s v="paid"/>
    <x v="0"/>
    <n v="36"/>
    <n v="300"/>
    <n v="10800"/>
    <n v="240"/>
    <x v="0"/>
    <n v="2160"/>
    <x v="0"/>
    <x v="0"/>
  </r>
  <r>
    <x v="43"/>
    <x v="0"/>
    <x v="3"/>
    <n v="26"/>
    <x v="0"/>
    <x v="0"/>
    <s v="paid"/>
    <x v="0"/>
    <n v="6"/>
    <n v="300"/>
    <n v="1800"/>
    <n v="240"/>
    <x v="0"/>
    <n v="360"/>
    <x v="0"/>
    <x v="0"/>
  </r>
  <r>
    <x v="44"/>
    <x v="0"/>
    <x v="4"/>
    <n v="2"/>
    <x v="0"/>
    <x v="0"/>
    <s v="paid"/>
    <x v="0"/>
    <n v="6"/>
    <n v="300"/>
    <n v="1800"/>
    <n v="240"/>
    <x v="0"/>
    <n v="360"/>
    <x v="0"/>
    <x v="0"/>
  </r>
  <r>
    <x v="45"/>
    <x v="0"/>
    <x v="4"/>
    <n v="3"/>
    <x v="0"/>
    <x v="0"/>
    <s v="paid"/>
    <x v="0"/>
    <n v="6"/>
    <n v="300"/>
    <n v="1800"/>
    <n v="240"/>
    <x v="0"/>
    <n v="360"/>
    <x v="0"/>
    <x v="0"/>
  </r>
  <r>
    <x v="46"/>
    <x v="0"/>
    <x v="4"/>
    <n v="4"/>
    <x v="0"/>
    <x v="0"/>
    <s v="paid"/>
    <x v="0"/>
    <n v="6"/>
    <n v="300"/>
    <n v="1800"/>
    <n v="240"/>
    <x v="0"/>
    <n v="360"/>
    <x v="0"/>
    <x v="0"/>
  </r>
  <r>
    <x v="47"/>
    <x v="0"/>
    <x v="4"/>
    <n v="5"/>
    <x v="0"/>
    <x v="0"/>
    <s v="paid"/>
    <x v="0"/>
    <n v="60"/>
    <n v="300"/>
    <n v="18000"/>
    <n v="240"/>
    <x v="0"/>
    <n v="3600"/>
    <x v="0"/>
    <x v="0"/>
  </r>
  <r>
    <x v="48"/>
    <x v="0"/>
    <x v="4"/>
    <n v="6"/>
    <x v="0"/>
    <x v="0"/>
    <s v="paid"/>
    <x v="0"/>
    <n v="12"/>
    <n v="300"/>
    <n v="3600"/>
    <n v="240"/>
    <x v="0"/>
    <n v="720"/>
    <x v="0"/>
    <x v="0"/>
  </r>
  <r>
    <x v="49"/>
    <x v="0"/>
    <x v="4"/>
    <n v="7"/>
    <x v="0"/>
    <x v="0"/>
    <s v="paid"/>
    <x v="0"/>
    <n v="10"/>
    <n v="300"/>
    <n v="3000"/>
    <n v="240"/>
    <x v="0"/>
    <n v="600"/>
    <x v="0"/>
    <x v="0"/>
  </r>
  <r>
    <x v="50"/>
    <x v="0"/>
    <x v="4"/>
    <n v="19"/>
    <x v="0"/>
    <x v="0"/>
    <s v="paid"/>
    <x v="0"/>
    <n v="4"/>
    <n v="300"/>
    <n v="1200"/>
    <n v="240"/>
    <x v="0"/>
    <n v="240"/>
    <x v="0"/>
    <x v="0"/>
  </r>
  <r>
    <x v="51"/>
    <x v="0"/>
    <x v="4"/>
    <n v="24"/>
    <x v="0"/>
    <x v="0"/>
    <s v="paid"/>
    <x v="0"/>
    <n v="2"/>
    <n v="300"/>
    <n v="600"/>
    <n v="240"/>
    <x v="0"/>
    <n v="120"/>
    <x v="0"/>
    <x v="0"/>
  </r>
  <r>
    <x v="52"/>
    <x v="0"/>
    <x v="4"/>
    <n v="27"/>
    <x v="0"/>
    <x v="0"/>
    <s v="paid"/>
    <x v="0"/>
    <n v="2"/>
    <n v="300"/>
    <n v="600"/>
    <n v="240"/>
    <x v="0"/>
    <n v="120"/>
    <x v="0"/>
    <x v="0"/>
  </r>
  <r>
    <x v="53"/>
    <x v="0"/>
    <x v="4"/>
    <n v="29"/>
    <x v="0"/>
    <x v="0"/>
    <s v="paid"/>
    <x v="0"/>
    <n v="18"/>
    <n v="300"/>
    <n v="5400"/>
    <n v="240"/>
    <x v="0"/>
    <n v="1080"/>
    <x v="0"/>
    <x v="0"/>
  </r>
  <r>
    <x v="54"/>
    <x v="0"/>
    <x v="5"/>
    <n v="1"/>
    <x v="0"/>
    <x v="0"/>
    <s v="paid"/>
    <x v="0"/>
    <n v="24"/>
    <n v="300"/>
    <n v="7200"/>
    <n v="240"/>
    <x v="0"/>
    <n v="1440"/>
    <x v="0"/>
    <x v="0"/>
  </r>
  <r>
    <x v="55"/>
    <x v="0"/>
    <x v="5"/>
    <n v="6"/>
    <x v="0"/>
    <x v="0"/>
    <s v="paid"/>
    <x v="0"/>
    <n v="36"/>
    <n v="300"/>
    <n v="10800"/>
    <n v="240"/>
    <x v="0"/>
    <n v="2160"/>
    <x v="0"/>
    <x v="0"/>
  </r>
  <r>
    <x v="56"/>
    <x v="0"/>
    <x v="5"/>
    <n v="9"/>
    <x v="0"/>
    <x v="0"/>
    <s v="paid"/>
    <x v="0"/>
    <n v="12"/>
    <n v="300"/>
    <n v="3600"/>
    <n v="240"/>
    <x v="0"/>
    <n v="720"/>
    <x v="0"/>
    <x v="0"/>
  </r>
  <r>
    <x v="57"/>
    <x v="0"/>
    <x v="5"/>
    <n v="11"/>
    <x v="0"/>
    <x v="0"/>
    <s v="paid"/>
    <x v="0"/>
    <n v="1"/>
    <n v="300"/>
    <n v="300"/>
    <n v="240"/>
    <x v="0"/>
    <n v="60"/>
    <x v="0"/>
    <x v="0"/>
  </r>
  <r>
    <x v="58"/>
    <x v="0"/>
    <x v="5"/>
    <n v="12"/>
    <x v="0"/>
    <x v="0"/>
    <s v="paid"/>
    <x v="0"/>
    <n v="3"/>
    <n v="300"/>
    <n v="900"/>
    <n v="240"/>
    <x v="0"/>
    <n v="180"/>
    <x v="0"/>
    <x v="0"/>
  </r>
  <r>
    <x v="59"/>
    <x v="0"/>
    <x v="5"/>
    <n v="13"/>
    <x v="0"/>
    <x v="0"/>
    <s v="paid"/>
    <x v="0"/>
    <n v="6"/>
    <n v="300"/>
    <n v="1800"/>
    <n v="240"/>
    <x v="0"/>
    <n v="360"/>
    <x v="0"/>
    <x v="0"/>
  </r>
  <r>
    <x v="60"/>
    <x v="0"/>
    <x v="5"/>
    <n v="14"/>
    <x v="0"/>
    <x v="0"/>
    <s v="paid"/>
    <x v="0"/>
    <n v="16"/>
    <n v="300"/>
    <n v="4800"/>
    <n v="240"/>
    <x v="0"/>
    <n v="960"/>
    <x v="0"/>
    <x v="0"/>
  </r>
  <r>
    <x v="61"/>
    <x v="0"/>
    <x v="5"/>
    <n v="15"/>
    <x v="0"/>
    <x v="0"/>
    <s v="paid"/>
    <x v="0"/>
    <n v="14"/>
    <n v="300"/>
    <n v="4200"/>
    <n v="240"/>
    <x v="0"/>
    <n v="840"/>
    <x v="0"/>
    <x v="0"/>
  </r>
  <r>
    <x v="62"/>
    <x v="0"/>
    <x v="5"/>
    <n v="16"/>
    <x v="0"/>
    <x v="0"/>
    <s v="paid"/>
    <x v="0"/>
    <n v="3"/>
    <n v="300"/>
    <n v="900"/>
    <n v="240"/>
    <x v="0"/>
    <n v="180"/>
    <x v="0"/>
    <x v="0"/>
  </r>
  <r>
    <x v="63"/>
    <x v="0"/>
    <x v="5"/>
    <n v="20"/>
    <x v="0"/>
    <x v="0"/>
    <s v="paid"/>
    <x v="0"/>
    <n v="1"/>
    <n v="300"/>
    <n v="300"/>
    <n v="240"/>
    <x v="0"/>
    <n v="60"/>
    <x v="0"/>
    <x v="0"/>
  </r>
  <r>
    <x v="64"/>
    <x v="0"/>
    <x v="6"/>
    <n v="6"/>
    <x v="0"/>
    <x v="0"/>
    <s v="paid"/>
    <x v="0"/>
    <n v="72"/>
    <n v="300"/>
    <n v="21600"/>
    <n v="240"/>
    <x v="0"/>
    <n v="4320"/>
    <x v="0"/>
    <x v="0"/>
  </r>
  <r>
    <x v="65"/>
    <x v="0"/>
    <x v="6"/>
    <n v="7"/>
    <x v="0"/>
    <x v="0"/>
    <s v="paid"/>
    <x v="0"/>
    <n v="1"/>
    <n v="300"/>
    <n v="300"/>
    <n v="240"/>
    <x v="0"/>
    <n v="60"/>
    <x v="0"/>
    <x v="0"/>
  </r>
  <r>
    <x v="66"/>
    <x v="0"/>
    <x v="6"/>
    <n v="8"/>
    <x v="0"/>
    <x v="0"/>
    <s v="paid"/>
    <x v="0"/>
    <n v="6"/>
    <n v="300"/>
    <n v="1800"/>
    <n v="240"/>
    <x v="0"/>
    <n v="360"/>
    <x v="0"/>
    <x v="0"/>
  </r>
  <r>
    <x v="67"/>
    <x v="0"/>
    <x v="6"/>
    <n v="9"/>
    <x v="0"/>
    <x v="0"/>
    <s v="paid"/>
    <x v="0"/>
    <n v="6"/>
    <n v="300"/>
    <n v="1800"/>
    <n v="240"/>
    <x v="0"/>
    <n v="360"/>
    <x v="0"/>
    <x v="0"/>
  </r>
  <r>
    <x v="68"/>
    <x v="0"/>
    <x v="6"/>
    <n v="10"/>
    <x v="0"/>
    <x v="0"/>
    <s v="paid"/>
    <x v="0"/>
    <n v="6"/>
    <n v="300"/>
    <n v="1800"/>
    <n v="240"/>
    <x v="0"/>
    <n v="360"/>
    <x v="0"/>
    <x v="0"/>
  </r>
  <r>
    <x v="69"/>
    <x v="0"/>
    <x v="6"/>
    <n v="11"/>
    <x v="0"/>
    <x v="0"/>
    <s v="paid"/>
    <x v="0"/>
    <n v="6"/>
    <n v="300"/>
    <n v="1800"/>
    <n v="240"/>
    <x v="0"/>
    <n v="360"/>
    <x v="0"/>
    <x v="0"/>
  </r>
  <r>
    <x v="70"/>
    <x v="0"/>
    <x v="6"/>
    <n v="12"/>
    <x v="0"/>
    <x v="0"/>
    <s v="paid"/>
    <x v="0"/>
    <n v="6"/>
    <n v="300"/>
    <n v="1800"/>
    <n v="240"/>
    <x v="0"/>
    <n v="360"/>
    <x v="0"/>
    <x v="0"/>
  </r>
  <r>
    <x v="71"/>
    <x v="0"/>
    <x v="6"/>
    <n v="13"/>
    <x v="0"/>
    <x v="0"/>
    <s v="paid"/>
    <x v="0"/>
    <n v="12"/>
    <n v="300"/>
    <n v="3600"/>
    <n v="240"/>
    <x v="0"/>
    <n v="720"/>
    <x v="0"/>
    <x v="0"/>
  </r>
  <r>
    <x v="72"/>
    <x v="0"/>
    <x v="6"/>
    <n v="14"/>
    <x v="0"/>
    <x v="0"/>
    <s v="paid"/>
    <x v="0"/>
    <n v="12"/>
    <n v="300"/>
    <n v="3600"/>
    <n v="240"/>
    <x v="0"/>
    <n v="720"/>
    <x v="0"/>
    <x v="0"/>
  </r>
  <r>
    <x v="73"/>
    <x v="0"/>
    <x v="6"/>
    <n v="16"/>
    <x v="0"/>
    <x v="0"/>
    <s v="paid"/>
    <x v="0"/>
    <n v="48"/>
    <n v="300"/>
    <n v="14400"/>
    <n v="240"/>
    <x v="0"/>
    <n v="2880"/>
    <x v="0"/>
    <x v="0"/>
  </r>
  <r>
    <x v="74"/>
    <x v="0"/>
    <x v="6"/>
    <n v="18"/>
    <x v="0"/>
    <x v="0"/>
    <s v="paid"/>
    <x v="0"/>
    <n v="12"/>
    <n v="300"/>
    <n v="3600"/>
    <n v="240"/>
    <x v="0"/>
    <n v="720"/>
    <x v="0"/>
    <x v="0"/>
  </r>
  <r>
    <x v="75"/>
    <x v="0"/>
    <x v="6"/>
    <n v="21"/>
    <x v="0"/>
    <x v="0"/>
    <s v="paid"/>
    <x v="0"/>
    <n v="12"/>
    <n v="300"/>
    <n v="3600"/>
    <n v="240"/>
    <x v="0"/>
    <n v="720"/>
    <x v="0"/>
    <x v="0"/>
  </r>
  <r>
    <x v="76"/>
    <x v="0"/>
    <x v="6"/>
    <n v="22"/>
    <x v="0"/>
    <x v="0"/>
    <s v="paid"/>
    <x v="0"/>
    <n v="12"/>
    <n v="300"/>
    <n v="3600"/>
    <n v="240"/>
    <x v="0"/>
    <n v="720"/>
    <x v="0"/>
    <x v="0"/>
  </r>
  <r>
    <x v="77"/>
    <x v="0"/>
    <x v="6"/>
    <n v="23"/>
    <x v="0"/>
    <x v="0"/>
    <s v="paid"/>
    <x v="0"/>
    <n v="12"/>
    <n v="300"/>
    <n v="3600"/>
    <n v="240"/>
    <x v="0"/>
    <n v="720"/>
    <x v="0"/>
    <x v="0"/>
  </r>
  <r>
    <x v="78"/>
    <x v="0"/>
    <x v="6"/>
    <n v="24"/>
    <x v="0"/>
    <x v="0"/>
    <s v="paid"/>
    <x v="0"/>
    <n v="12"/>
    <n v="300"/>
    <n v="3600"/>
    <n v="240"/>
    <x v="0"/>
    <n v="720"/>
    <x v="0"/>
    <x v="0"/>
  </r>
  <r>
    <x v="79"/>
    <x v="0"/>
    <x v="6"/>
    <n v="25"/>
    <x v="0"/>
    <x v="0"/>
    <s v="paid"/>
    <x v="0"/>
    <n v="12"/>
    <n v="300"/>
    <n v="3600"/>
    <n v="240"/>
    <x v="0"/>
    <n v="720"/>
    <x v="0"/>
    <x v="0"/>
  </r>
  <r>
    <x v="80"/>
    <x v="0"/>
    <x v="6"/>
    <n v="26"/>
    <x v="0"/>
    <x v="0"/>
    <s v="paid"/>
    <x v="0"/>
    <n v="16"/>
    <n v="300"/>
    <n v="4800"/>
    <n v="240"/>
    <x v="0"/>
    <n v="960"/>
    <x v="0"/>
    <x v="0"/>
  </r>
  <r>
    <x v="81"/>
    <x v="0"/>
    <x v="6"/>
    <n v="29"/>
    <x v="0"/>
    <x v="0"/>
    <s v="paid"/>
    <x v="0"/>
    <n v="12"/>
    <n v="300"/>
    <n v="3600"/>
    <n v="240"/>
    <x v="0"/>
    <n v="720"/>
    <x v="0"/>
    <x v="0"/>
  </r>
  <r>
    <x v="82"/>
    <x v="0"/>
    <x v="6"/>
    <n v="30"/>
    <x v="0"/>
    <x v="0"/>
    <s v="paid"/>
    <x v="0"/>
    <n v="12"/>
    <n v="300"/>
    <n v="3600"/>
    <n v="240"/>
    <x v="0"/>
    <n v="720"/>
    <x v="0"/>
    <x v="0"/>
  </r>
  <r>
    <x v="83"/>
    <x v="0"/>
    <x v="6"/>
    <n v="31"/>
    <x v="0"/>
    <x v="0"/>
    <s v="paid"/>
    <x v="0"/>
    <n v="12"/>
    <n v="300"/>
    <n v="3600"/>
    <n v="240"/>
    <x v="0"/>
    <n v="720"/>
    <x v="0"/>
    <x v="0"/>
  </r>
  <r>
    <x v="84"/>
    <x v="1"/>
    <x v="7"/>
    <n v="18"/>
    <x v="0"/>
    <x v="1"/>
    <s v="paid"/>
    <x v="0"/>
    <n v="180"/>
    <n v="350"/>
    <n v="63000"/>
    <n v="260"/>
    <x v="1"/>
    <n v="16200"/>
    <x v="1"/>
    <x v="1"/>
  </r>
  <r>
    <x v="85"/>
    <x v="2"/>
    <x v="8"/>
    <n v="19"/>
    <x v="0"/>
    <x v="1"/>
    <s v="paid"/>
    <x v="0"/>
    <n v="1200"/>
    <n v="350"/>
    <n v="420000"/>
    <n v="260"/>
    <x v="1"/>
    <n v="108000"/>
    <x v="1"/>
    <x v="1"/>
  </r>
  <r>
    <x v="86"/>
    <x v="2"/>
    <x v="7"/>
    <n v="30"/>
    <x v="0"/>
    <x v="1"/>
    <s v="paid"/>
    <x v="0"/>
    <n v="3000"/>
    <n v="360"/>
    <n v="1080000"/>
    <n v="260"/>
    <x v="2"/>
    <n v="300000"/>
    <x v="1"/>
    <x v="2"/>
  </r>
  <r>
    <x v="87"/>
    <x v="2"/>
    <x v="0"/>
    <n v="1"/>
    <x v="0"/>
    <x v="1"/>
    <s v="paid"/>
    <x v="0"/>
    <n v="1800"/>
    <n v="360"/>
    <n v="648000"/>
    <n v="260"/>
    <x v="2"/>
    <n v="180000"/>
    <x v="1"/>
    <x v="3"/>
  </r>
  <r>
    <x v="88"/>
    <x v="2"/>
    <x v="2"/>
    <n v="13"/>
    <x v="0"/>
    <x v="1"/>
    <s v="paid"/>
    <x v="0"/>
    <n v="3600"/>
    <n v="360"/>
    <n v="1296000"/>
    <n v="260"/>
    <x v="2"/>
    <n v="360000"/>
    <x v="1"/>
    <x v="4"/>
  </r>
  <r>
    <x v="89"/>
    <x v="2"/>
    <x v="4"/>
    <n v="2"/>
    <x v="0"/>
    <x v="1"/>
    <s v="paid"/>
    <x v="0"/>
    <n v="12000"/>
    <n v="365"/>
    <n v="4380000"/>
    <n v="260"/>
    <x v="3"/>
    <n v="1260000"/>
    <x v="1"/>
    <x v="1"/>
  </r>
  <r>
    <x v="90"/>
    <x v="3"/>
    <x v="9"/>
    <n v="14"/>
    <x v="0"/>
    <x v="1"/>
    <s v="paid"/>
    <x v="0"/>
    <n v="24000"/>
    <n v="400"/>
    <n v="9600000"/>
    <n v="295"/>
    <x v="3"/>
    <n v="2520000"/>
    <x v="1"/>
    <x v="5"/>
  </r>
  <r>
    <x v="91"/>
    <x v="3"/>
    <x v="8"/>
    <n v="29"/>
    <x v="0"/>
    <x v="1"/>
    <s v="paid"/>
    <x v="0"/>
    <n v="6000"/>
    <n v="400"/>
    <n v="2400000"/>
    <n v="295"/>
    <x v="3"/>
    <n v="630000"/>
    <x v="1"/>
    <x v="4"/>
  </r>
  <r>
    <x v="92"/>
    <x v="3"/>
    <x v="7"/>
    <n v="10"/>
    <x v="0"/>
    <x v="1"/>
    <s v="paid"/>
    <x v="0"/>
    <n v="18000"/>
    <n v="400"/>
    <n v="7200000"/>
    <n v="295"/>
    <x v="3"/>
    <n v="1890000"/>
    <x v="1"/>
    <x v="5"/>
  </r>
  <r>
    <x v="93"/>
    <x v="3"/>
    <x v="10"/>
    <n v="19"/>
    <x v="0"/>
    <x v="1"/>
    <s v="paid"/>
    <x v="0"/>
    <n v="12000"/>
    <n v="400"/>
    <n v="4800000"/>
    <n v="295"/>
    <x v="3"/>
    <n v="1260000"/>
    <x v="1"/>
    <x v="6"/>
  </r>
  <r>
    <x v="94"/>
    <x v="3"/>
    <x v="0"/>
    <n v="28"/>
    <x v="0"/>
    <x v="1"/>
    <s v="paid"/>
    <x v="0"/>
    <n v="3000"/>
    <n v="400"/>
    <n v="1200000"/>
    <n v="300"/>
    <x v="2"/>
    <n v="300000"/>
    <x v="1"/>
    <x v="1"/>
  </r>
  <r>
    <x v="95"/>
    <x v="3"/>
    <x v="1"/>
    <n v="24"/>
    <x v="0"/>
    <x v="1"/>
    <s v="paid"/>
    <x v="0"/>
    <n v="3000"/>
    <n v="400"/>
    <n v="1200000"/>
    <n v="360"/>
    <x v="4"/>
    <n v="120000"/>
    <x v="1"/>
    <x v="3"/>
  </r>
  <r>
    <x v="96"/>
    <x v="3"/>
    <x v="3"/>
    <n v="13"/>
    <x v="0"/>
    <x v="1"/>
    <s v="paid"/>
    <x v="0"/>
    <n v="48000"/>
    <n v="400"/>
    <n v="19200000"/>
    <n v="360"/>
    <x v="4"/>
    <n v="1920000"/>
    <x v="1"/>
    <x v="0"/>
  </r>
  <r>
    <x v="97"/>
    <x v="3"/>
    <x v="4"/>
    <n v="9"/>
    <x v="0"/>
    <x v="1"/>
    <s v="pending"/>
    <x v="0"/>
    <n v="36000"/>
    <n v="420"/>
    <n v="15120000"/>
    <n v="360"/>
    <x v="0"/>
    <n v="2160000"/>
    <x v="1"/>
    <x v="0"/>
  </r>
</pivotCacheRecords>
</file>

<file path=xl/pivotCache/pivotCacheRecords2.xml><?xml version="1.0" encoding="utf-8"?>
<pivotCacheRecords xmlns="http://schemas.openxmlformats.org/spreadsheetml/2006/main" xmlns:r="http://schemas.openxmlformats.org/officeDocument/2006/relationships" count="4">
  <r>
    <x v="0"/>
    <x v="0"/>
    <x v="0"/>
  </r>
  <r>
    <x v="1"/>
    <x v="1"/>
    <x v="1"/>
  </r>
  <r>
    <x v="2"/>
    <x v="2"/>
    <x v="1"/>
  </r>
  <r>
    <x v="3"/>
    <x v="3"/>
    <x v="2"/>
  </r>
</pivotCacheRecords>
</file>

<file path=xl/pivotCache/pivotCacheRecords3.xml><?xml version="1.0" encoding="utf-8"?>
<pivotCacheRecords xmlns="http://schemas.openxmlformats.org/spreadsheetml/2006/main" xmlns:r="http://schemas.openxmlformats.org/officeDocument/2006/relationships" count="100">
  <r>
    <s v="SO21-01"/>
    <x v="0"/>
    <s v="june"/>
    <n v="18"/>
    <x v="0"/>
    <s v="whatsapp"/>
    <s v="paid"/>
    <s v="shipment"/>
    <n v="10"/>
    <n v="300"/>
    <n v="3000"/>
    <n v="240"/>
    <n v="60"/>
    <n v="600"/>
    <x v="0"/>
    <s v="Peshawer"/>
    <x v="0"/>
    <x v="0"/>
    <n v="1000"/>
  </r>
  <r>
    <s v="SO21-02"/>
    <x v="0"/>
    <s v="june"/>
    <n v="21"/>
    <x v="0"/>
    <s v="whatsapp"/>
    <s v="paid"/>
    <s v="shipment"/>
    <n v="6"/>
    <n v="300"/>
    <n v="1800"/>
    <n v="240"/>
    <n v="60"/>
    <n v="360"/>
    <x v="0"/>
    <s v="Peshawer"/>
    <x v="1"/>
    <x v="1"/>
    <n v="10000"/>
  </r>
  <r>
    <s v="SO21-03"/>
    <x v="0"/>
    <s v="june"/>
    <n v="22"/>
    <x v="0"/>
    <s v="whatsapp"/>
    <s v="paid"/>
    <s v="shipment"/>
    <n v="12"/>
    <n v="300"/>
    <n v="3600"/>
    <n v="240"/>
    <n v="60"/>
    <n v="720"/>
    <x v="0"/>
    <s v="Peshawer"/>
    <x v="2"/>
    <x v="2"/>
    <n v="10000"/>
  </r>
  <r>
    <s v="SO21-04"/>
    <x v="0"/>
    <s v="june"/>
    <n v="28"/>
    <x v="0"/>
    <s v="whatsapp"/>
    <s v="paid"/>
    <s v="shipment"/>
    <n v="7"/>
    <n v="300"/>
    <n v="2100"/>
    <n v="240"/>
    <n v="60"/>
    <n v="420"/>
    <x v="0"/>
    <s v="Peshawer"/>
    <x v="3"/>
    <x v="3"/>
    <n v="100000"/>
  </r>
  <r>
    <s v="SO21-05"/>
    <x v="0"/>
    <s v="june"/>
    <n v="29"/>
    <x v="0"/>
    <s v="whatsapp"/>
    <s v="paid"/>
    <s v="shipment"/>
    <n v="2"/>
    <n v="300"/>
    <n v="600"/>
    <n v="240"/>
    <n v="60"/>
    <n v="120"/>
    <x v="0"/>
    <s v="Peshawer"/>
    <x v="4"/>
    <x v="4"/>
    <n v="1000000"/>
  </r>
  <r>
    <s v="SO21-06"/>
    <x v="0"/>
    <s v="july"/>
    <n v="3"/>
    <x v="0"/>
    <s v="whatsapp"/>
    <s v="paid"/>
    <s v="shipment"/>
    <n v="6"/>
    <n v="300"/>
    <n v="1800"/>
    <n v="240"/>
    <n v="60"/>
    <n v="360"/>
    <x v="0"/>
    <s v="Peshawer"/>
    <x v="5"/>
    <x v="5"/>
    <m/>
  </r>
  <r>
    <s v="SO21-07"/>
    <x v="0"/>
    <s v="july"/>
    <n v="5"/>
    <x v="0"/>
    <s v="whatsapp"/>
    <s v="paid"/>
    <s v="shipment"/>
    <n v="2"/>
    <n v="300"/>
    <n v="600"/>
    <n v="240"/>
    <n v="60"/>
    <n v="120"/>
    <x v="0"/>
    <s v="Peshawer"/>
    <x v="5"/>
    <x v="5"/>
    <m/>
  </r>
  <r>
    <s v="SO21-08"/>
    <x v="0"/>
    <s v="july"/>
    <n v="7"/>
    <x v="0"/>
    <s v="whatsapp"/>
    <s v="paid"/>
    <s v="shipment"/>
    <n v="4"/>
    <n v="300"/>
    <n v="1200"/>
    <n v="240"/>
    <n v="60"/>
    <n v="240"/>
    <x v="0"/>
    <s v="Peshawer"/>
    <x v="5"/>
    <x v="5"/>
    <m/>
  </r>
  <r>
    <s v="SO21-09"/>
    <x v="0"/>
    <s v="july"/>
    <n v="8"/>
    <x v="0"/>
    <s v="whatsapp"/>
    <s v="paid"/>
    <s v="shipment"/>
    <n v="4"/>
    <n v="300"/>
    <n v="1200"/>
    <n v="240"/>
    <n v="60"/>
    <n v="240"/>
    <x v="0"/>
    <s v="Peshawer"/>
    <x v="5"/>
    <x v="5"/>
    <m/>
  </r>
  <r>
    <s v="SO21-10"/>
    <x v="0"/>
    <s v="july"/>
    <n v="9"/>
    <x v="0"/>
    <s v="whatsapp"/>
    <s v="paid"/>
    <s v="shipment"/>
    <n v="2"/>
    <n v="300"/>
    <n v="600"/>
    <n v="240"/>
    <n v="60"/>
    <n v="120"/>
    <x v="0"/>
    <s v="Peshawer"/>
    <x v="5"/>
    <x v="5"/>
    <m/>
  </r>
  <r>
    <s v="SO21-11"/>
    <x v="0"/>
    <s v="july"/>
    <n v="13"/>
    <x v="0"/>
    <s v="whatsapp"/>
    <s v="paid"/>
    <s v="shipment"/>
    <n v="24"/>
    <n v="300"/>
    <n v="7200"/>
    <n v="240"/>
    <n v="60"/>
    <n v="1440"/>
    <x v="0"/>
    <s v="Peshawer"/>
    <x v="5"/>
    <x v="5"/>
    <m/>
  </r>
  <r>
    <s v="SO21-12"/>
    <x v="0"/>
    <s v="july"/>
    <n v="15"/>
    <x v="0"/>
    <s v="whatsapp"/>
    <s v="paid"/>
    <s v="shipment"/>
    <n v="12"/>
    <n v="300"/>
    <n v="3600"/>
    <n v="240"/>
    <n v="60"/>
    <n v="720"/>
    <x v="0"/>
    <s v="Peshawer"/>
    <x v="5"/>
    <x v="5"/>
    <m/>
  </r>
  <r>
    <s v="SO21-13"/>
    <x v="0"/>
    <s v="july"/>
    <n v="17"/>
    <x v="0"/>
    <s v="whatsapp"/>
    <s v="paid"/>
    <s v="shipment"/>
    <n v="12"/>
    <n v="300"/>
    <n v="3600"/>
    <n v="240"/>
    <n v="60"/>
    <n v="720"/>
    <x v="0"/>
    <s v="Peshawer"/>
    <x v="5"/>
    <x v="5"/>
    <m/>
  </r>
  <r>
    <s v="SO21-14"/>
    <x v="0"/>
    <s v="july"/>
    <n v="18"/>
    <x v="0"/>
    <s v="whatsapp"/>
    <s v="paid"/>
    <s v="shipment"/>
    <n v="24"/>
    <n v="300"/>
    <n v="7200"/>
    <n v="240"/>
    <n v="60"/>
    <n v="1440"/>
    <x v="0"/>
    <s v="Peshawer"/>
    <x v="5"/>
    <x v="5"/>
    <m/>
  </r>
  <r>
    <s v="SO21-15"/>
    <x v="0"/>
    <s v="july"/>
    <n v="20"/>
    <x v="0"/>
    <s v="whatsapp"/>
    <s v="paid"/>
    <s v="shipment"/>
    <n v="6"/>
    <n v="300"/>
    <n v="1800"/>
    <n v="240"/>
    <n v="60"/>
    <n v="360"/>
    <x v="0"/>
    <s v="Peshawer"/>
    <x v="5"/>
    <x v="5"/>
    <m/>
  </r>
  <r>
    <s v="SO21-16"/>
    <x v="0"/>
    <s v="july"/>
    <n v="21"/>
    <x v="0"/>
    <s v="whatsapp"/>
    <s v="paid"/>
    <s v="shipment"/>
    <n v="36"/>
    <n v="300"/>
    <n v="10800"/>
    <n v="240"/>
    <n v="60"/>
    <n v="2160"/>
    <x v="0"/>
    <s v="Peshawer"/>
    <x v="5"/>
    <x v="5"/>
    <m/>
  </r>
  <r>
    <s v="SO21-17"/>
    <x v="0"/>
    <s v="july"/>
    <n v="22"/>
    <x v="0"/>
    <s v="whatsapp"/>
    <s v="paid"/>
    <s v="shipment"/>
    <n v="24"/>
    <n v="300"/>
    <n v="7200"/>
    <n v="240"/>
    <n v="60"/>
    <n v="1440"/>
    <x v="0"/>
    <s v="Peshawer"/>
    <x v="5"/>
    <x v="5"/>
    <m/>
  </r>
  <r>
    <s v="SO21-18"/>
    <x v="0"/>
    <s v="july"/>
    <n v="28"/>
    <x v="0"/>
    <s v="whatsapp"/>
    <s v="paid"/>
    <s v="shipment"/>
    <n v="12"/>
    <n v="300"/>
    <n v="3600"/>
    <n v="240"/>
    <n v="60"/>
    <n v="720"/>
    <x v="0"/>
    <s v="Peshawer"/>
    <x v="5"/>
    <x v="5"/>
    <m/>
  </r>
  <r>
    <s v="SO21-19"/>
    <x v="0"/>
    <s v="july"/>
    <n v="29"/>
    <x v="0"/>
    <s v="whatsapp"/>
    <s v="paid"/>
    <s v="shipment"/>
    <n v="6"/>
    <n v="300"/>
    <n v="1800"/>
    <n v="240"/>
    <n v="60"/>
    <n v="360"/>
    <x v="0"/>
    <s v="Peshawer"/>
    <x v="5"/>
    <x v="5"/>
    <m/>
  </r>
  <r>
    <s v="SO21-20"/>
    <x v="0"/>
    <s v="july"/>
    <n v="30"/>
    <x v="0"/>
    <s v="whatsapp"/>
    <s v="paid"/>
    <s v="shipment"/>
    <n v="7"/>
    <n v="300"/>
    <n v="2100"/>
    <n v="240"/>
    <n v="60"/>
    <n v="420"/>
    <x v="0"/>
    <s v="Peshawer"/>
    <x v="5"/>
    <x v="5"/>
    <m/>
  </r>
  <r>
    <s v="SO21-21"/>
    <x v="0"/>
    <s v="july"/>
    <n v="31"/>
    <x v="0"/>
    <s v="whatsapp"/>
    <s v="paid"/>
    <s v="shipment"/>
    <n v="16"/>
    <n v="300"/>
    <n v="4800"/>
    <n v="240"/>
    <n v="60"/>
    <n v="960"/>
    <x v="0"/>
    <s v="Peshawer"/>
    <x v="5"/>
    <x v="5"/>
    <m/>
  </r>
  <r>
    <s v="SO21-22"/>
    <x v="0"/>
    <s v="Aug"/>
    <n v="1"/>
    <x v="0"/>
    <s v="whatsapp"/>
    <s v="paid"/>
    <s v="shipment"/>
    <n v="5"/>
    <n v="300"/>
    <n v="1500"/>
    <n v="240"/>
    <n v="60"/>
    <n v="300"/>
    <x v="0"/>
    <s v="Peshawer"/>
    <x v="5"/>
    <x v="5"/>
    <m/>
  </r>
  <r>
    <s v="SO21-23"/>
    <x v="0"/>
    <s v="Aug"/>
    <n v="2"/>
    <x v="0"/>
    <s v="whatsapp"/>
    <s v="paid"/>
    <s v="shipment"/>
    <n v="48"/>
    <n v="300"/>
    <n v="14400"/>
    <n v="240"/>
    <n v="60"/>
    <n v="2880"/>
    <x v="0"/>
    <s v="Peshawer"/>
    <x v="5"/>
    <x v="5"/>
    <m/>
  </r>
  <r>
    <s v="SO21-24"/>
    <x v="0"/>
    <s v="Aug"/>
    <n v="3"/>
    <x v="0"/>
    <s v="whatsapp"/>
    <s v="paid"/>
    <s v="shipment"/>
    <n v="12"/>
    <n v="300"/>
    <n v="3600"/>
    <n v="240"/>
    <n v="60"/>
    <n v="720"/>
    <x v="0"/>
    <s v="Peshawer"/>
    <x v="5"/>
    <x v="5"/>
    <m/>
  </r>
  <r>
    <s v="SO21-25"/>
    <x v="0"/>
    <s v="Aug"/>
    <n v="4"/>
    <x v="0"/>
    <s v="whatsapp"/>
    <s v="paid"/>
    <s v="shipment"/>
    <n v="6"/>
    <n v="300"/>
    <n v="1800"/>
    <n v="240"/>
    <n v="60"/>
    <n v="360"/>
    <x v="0"/>
    <s v="Peshawer"/>
    <x v="5"/>
    <x v="5"/>
    <m/>
  </r>
  <r>
    <s v="SO21-26"/>
    <x v="0"/>
    <s v="Aug"/>
    <n v="5"/>
    <x v="0"/>
    <s v="whatsapp"/>
    <s v="paid"/>
    <s v="shipment"/>
    <n v="6"/>
    <n v="300"/>
    <n v="1800"/>
    <n v="240"/>
    <n v="60"/>
    <n v="360"/>
    <x v="0"/>
    <s v="Peshawer"/>
    <x v="5"/>
    <x v="5"/>
    <m/>
  </r>
  <r>
    <s v="SO21-27"/>
    <x v="0"/>
    <s v="Aug"/>
    <n v="6"/>
    <x v="0"/>
    <s v="whatsapp"/>
    <s v="paid"/>
    <s v="shipment"/>
    <n v="6"/>
    <n v="300"/>
    <n v="1800"/>
    <n v="240"/>
    <n v="60"/>
    <n v="360"/>
    <x v="0"/>
    <s v="Peshawer"/>
    <x v="5"/>
    <x v="5"/>
    <m/>
  </r>
  <r>
    <s v="SO21-28"/>
    <x v="0"/>
    <s v="Aug"/>
    <n v="7"/>
    <x v="0"/>
    <s v="whatsapp"/>
    <s v="paid"/>
    <s v="shipment"/>
    <n v="6"/>
    <n v="300"/>
    <n v="1800"/>
    <n v="240"/>
    <n v="60"/>
    <n v="360"/>
    <x v="0"/>
    <s v="Peshawer"/>
    <x v="5"/>
    <x v="5"/>
    <m/>
  </r>
  <r>
    <s v="SO21-29"/>
    <x v="0"/>
    <s v="Aug"/>
    <n v="8"/>
    <x v="0"/>
    <s v="whatsapp"/>
    <s v="paid"/>
    <s v="shipment"/>
    <n v="6"/>
    <n v="300"/>
    <n v="1800"/>
    <n v="240"/>
    <n v="60"/>
    <n v="360"/>
    <x v="0"/>
    <s v="Peshawer"/>
    <x v="5"/>
    <x v="5"/>
    <m/>
  </r>
  <r>
    <s v="SO21-30"/>
    <x v="0"/>
    <s v="Aug"/>
    <n v="9"/>
    <x v="0"/>
    <s v="whatsapp"/>
    <s v="paid"/>
    <s v="shipment"/>
    <n v="6"/>
    <n v="300"/>
    <n v="1800"/>
    <n v="240"/>
    <n v="60"/>
    <n v="360"/>
    <x v="0"/>
    <s v="Peshawer"/>
    <x v="5"/>
    <x v="5"/>
    <m/>
  </r>
  <r>
    <s v="SO21-31"/>
    <x v="0"/>
    <s v="Aug"/>
    <n v="19"/>
    <x v="0"/>
    <s v="whatsapp"/>
    <s v="paid"/>
    <s v="shipment"/>
    <n v="6"/>
    <n v="300"/>
    <n v="1800"/>
    <n v="240"/>
    <n v="60"/>
    <n v="360"/>
    <x v="0"/>
    <s v="Peshawer"/>
    <x v="5"/>
    <x v="5"/>
    <m/>
  </r>
  <r>
    <s v="SO21-32"/>
    <x v="0"/>
    <s v="Aug"/>
    <n v="21"/>
    <x v="0"/>
    <s v="whatsapp"/>
    <s v="paid"/>
    <s v="shipment"/>
    <n v="6"/>
    <n v="300"/>
    <n v="1800"/>
    <n v="240"/>
    <n v="60"/>
    <n v="360"/>
    <x v="0"/>
    <s v="Peshawer"/>
    <x v="5"/>
    <x v="5"/>
    <m/>
  </r>
  <r>
    <s v="SO21-33"/>
    <x v="0"/>
    <s v="Aug"/>
    <n v="25"/>
    <x v="0"/>
    <s v="whatsapp"/>
    <s v="paid"/>
    <s v="shipment"/>
    <n v="6"/>
    <n v="300"/>
    <n v="1800"/>
    <n v="240"/>
    <n v="60"/>
    <n v="360"/>
    <x v="0"/>
    <s v="Peshawer"/>
    <x v="5"/>
    <x v="5"/>
    <m/>
  </r>
  <r>
    <s v="SO21-34"/>
    <x v="0"/>
    <s v="Aug"/>
    <n v="27"/>
    <x v="0"/>
    <s v="whatsapp"/>
    <s v="paid"/>
    <s v="shipment"/>
    <n v="6"/>
    <n v="300"/>
    <n v="1800"/>
    <n v="240"/>
    <n v="60"/>
    <n v="360"/>
    <x v="0"/>
    <s v="Peshawer"/>
    <x v="5"/>
    <x v="5"/>
    <m/>
  </r>
  <r>
    <s v="SO21-35"/>
    <x v="0"/>
    <s v="Aug"/>
    <n v="28"/>
    <x v="0"/>
    <s v="whatsapp"/>
    <s v="paid"/>
    <s v="shipment"/>
    <n v="6"/>
    <n v="300"/>
    <n v="1800"/>
    <n v="240"/>
    <n v="60"/>
    <n v="360"/>
    <x v="0"/>
    <s v="Peshawer"/>
    <x v="5"/>
    <x v="5"/>
    <m/>
  </r>
  <r>
    <s v="SO21-36"/>
    <x v="0"/>
    <s v="Sep"/>
    <n v="8"/>
    <x v="0"/>
    <s v="whatsapp"/>
    <s v="paid"/>
    <s v="shipment"/>
    <n v="6"/>
    <n v="300"/>
    <n v="1800"/>
    <n v="240"/>
    <n v="60"/>
    <n v="360"/>
    <x v="0"/>
    <s v="Peshawer"/>
    <x v="5"/>
    <x v="5"/>
    <m/>
  </r>
  <r>
    <s v="SO21-37"/>
    <x v="0"/>
    <s v="Sep"/>
    <n v="12"/>
    <x v="0"/>
    <s v="whatsapp"/>
    <s v="paid"/>
    <s v="shipment"/>
    <n v="6"/>
    <n v="300"/>
    <n v="1800"/>
    <n v="240"/>
    <n v="60"/>
    <n v="360"/>
    <x v="0"/>
    <s v="Peshawer"/>
    <x v="5"/>
    <x v="5"/>
    <m/>
  </r>
  <r>
    <s v="SO21-38"/>
    <x v="0"/>
    <s v="Sep"/>
    <n v="15"/>
    <x v="0"/>
    <s v="whatsapp"/>
    <s v="paid"/>
    <s v="shipment"/>
    <n v="6"/>
    <n v="300"/>
    <n v="1800"/>
    <n v="240"/>
    <n v="60"/>
    <n v="360"/>
    <x v="0"/>
    <s v="Peshawer"/>
    <x v="5"/>
    <x v="5"/>
    <m/>
  </r>
  <r>
    <s v="SO21-39"/>
    <x v="0"/>
    <s v="Sep"/>
    <n v="17"/>
    <x v="0"/>
    <s v="whatsapp"/>
    <s v="paid"/>
    <s v="shipment"/>
    <n v="10"/>
    <n v="300"/>
    <n v="3000"/>
    <n v="240"/>
    <n v="60"/>
    <n v="600"/>
    <x v="0"/>
    <s v="Peshawer"/>
    <x v="5"/>
    <x v="5"/>
    <m/>
  </r>
  <r>
    <s v="SO21-40"/>
    <x v="0"/>
    <s v="Sep"/>
    <n v="22"/>
    <x v="0"/>
    <s v="whatsapp"/>
    <s v="paid"/>
    <s v="shipment"/>
    <n v="10"/>
    <n v="300"/>
    <n v="3000"/>
    <n v="240"/>
    <n v="60"/>
    <n v="600"/>
    <x v="0"/>
    <s v="Peshawer"/>
    <x v="5"/>
    <x v="5"/>
    <m/>
  </r>
  <r>
    <s v="SO21-41"/>
    <x v="0"/>
    <s v="Sep"/>
    <n v="23"/>
    <x v="0"/>
    <s v="whatsapp"/>
    <s v="paid"/>
    <s v="shipment"/>
    <n v="10"/>
    <n v="300"/>
    <n v="3000"/>
    <n v="240"/>
    <n v="60"/>
    <n v="600"/>
    <x v="0"/>
    <s v="Peshawer"/>
    <x v="5"/>
    <x v="5"/>
    <m/>
  </r>
  <r>
    <s v="SO21-42"/>
    <x v="0"/>
    <s v="Sep"/>
    <n v="24"/>
    <x v="0"/>
    <s v="whatsapp"/>
    <s v="paid"/>
    <s v="shipment"/>
    <n v="4"/>
    <n v="300"/>
    <n v="1200"/>
    <n v="240"/>
    <n v="60"/>
    <n v="240"/>
    <x v="0"/>
    <s v="Peshawer"/>
    <x v="5"/>
    <x v="5"/>
    <m/>
  </r>
  <r>
    <s v="SO21-43"/>
    <x v="0"/>
    <s v="Sep"/>
    <n v="25"/>
    <x v="0"/>
    <s v="whatsapp"/>
    <s v="paid"/>
    <s v="shipment"/>
    <n v="36"/>
    <n v="300"/>
    <n v="10800"/>
    <n v="240"/>
    <n v="60"/>
    <n v="2160"/>
    <x v="0"/>
    <s v="Peshawer"/>
    <x v="5"/>
    <x v="5"/>
    <m/>
  </r>
  <r>
    <s v="SO21-44"/>
    <x v="0"/>
    <s v="Sep"/>
    <n v="26"/>
    <x v="0"/>
    <s v="whatsapp"/>
    <s v="paid"/>
    <s v="shipment"/>
    <n v="6"/>
    <n v="300"/>
    <n v="1800"/>
    <n v="240"/>
    <n v="60"/>
    <n v="360"/>
    <x v="0"/>
    <s v="Peshawer"/>
    <x v="5"/>
    <x v="5"/>
    <m/>
  </r>
  <r>
    <s v="SO21-45"/>
    <x v="0"/>
    <s v="Oct"/>
    <n v="2"/>
    <x v="0"/>
    <s v="whatsapp"/>
    <s v="paid"/>
    <s v="shipment"/>
    <n v="6"/>
    <n v="300"/>
    <n v="1800"/>
    <n v="240"/>
    <n v="60"/>
    <n v="360"/>
    <x v="0"/>
    <s v="Peshawer"/>
    <x v="5"/>
    <x v="5"/>
    <m/>
  </r>
  <r>
    <s v="SO21-46"/>
    <x v="0"/>
    <s v="Oct"/>
    <n v="3"/>
    <x v="0"/>
    <s v="whatsapp"/>
    <s v="paid"/>
    <s v="shipment"/>
    <n v="6"/>
    <n v="300"/>
    <n v="1800"/>
    <n v="240"/>
    <n v="60"/>
    <n v="360"/>
    <x v="0"/>
    <s v="Peshawer"/>
    <x v="5"/>
    <x v="5"/>
    <m/>
  </r>
  <r>
    <s v="SO21-47"/>
    <x v="0"/>
    <s v="Oct"/>
    <n v="4"/>
    <x v="0"/>
    <s v="whatsapp"/>
    <s v="paid"/>
    <s v="shipment"/>
    <n v="6"/>
    <n v="300"/>
    <n v="1800"/>
    <n v="240"/>
    <n v="60"/>
    <n v="360"/>
    <x v="0"/>
    <s v="Peshawer"/>
    <x v="5"/>
    <x v="5"/>
    <m/>
  </r>
  <r>
    <s v="SO21-48"/>
    <x v="0"/>
    <s v="Oct"/>
    <n v="5"/>
    <x v="0"/>
    <s v="whatsapp"/>
    <s v="paid"/>
    <s v="shipment"/>
    <n v="60"/>
    <n v="300"/>
    <n v="18000"/>
    <n v="240"/>
    <n v="60"/>
    <n v="3600"/>
    <x v="0"/>
    <s v="Peshawer"/>
    <x v="5"/>
    <x v="5"/>
    <m/>
  </r>
  <r>
    <s v="SO21-49"/>
    <x v="0"/>
    <s v="Oct"/>
    <n v="6"/>
    <x v="0"/>
    <s v="whatsapp"/>
    <s v="paid"/>
    <s v="shipment"/>
    <n v="12"/>
    <n v="300"/>
    <n v="3600"/>
    <n v="240"/>
    <n v="60"/>
    <n v="720"/>
    <x v="0"/>
    <s v="Peshawer"/>
    <x v="5"/>
    <x v="5"/>
    <m/>
  </r>
  <r>
    <s v="SO21-50"/>
    <x v="0"/>
    <s v="Oct"/>
    <n v="7"/>
    <x v="0"/>
    <s v="whatsapp"/>
    <s v="paid"/>
    <s v="shipment"/>
    <n v="10"/>
    <n v="300"/>
    <n v="3000"/>
    <n v="240"/>
    <n v="60"/>
    <n v="600"/>
    <x v="0"/>
    <s v="Peshawer"/>
    <x v="5"/>
    <x v="5"/>
    <m/>
  </r>
  <r>
    <s v="SO21-51"/>
    <x v="0"/>
    <s v="Oct"/>
    <n v="19"/>
    <x v="0"/>
    <s v="whatsapp"/>
    <s v="paid"/>
    <s v="shipment"/>
    <n v="4"/>
    <n v="300"/>
    <n v="1200"/>
    <n v="240"/>
    <n v="60"/>
    <n v="240"/>
    <x v="0"/>
    <s v="Peshawer"/>
    <x v="5"/>
    <x v="5"/>
    <m/>
  </r>
  <r>
    <s v="SO21-52"/>
    <x v="0"/>
    <s v="Oct"/>
    <n v="24"/>
    <x v="0"/>
    <s v="whatsapp"/>
    <s v="paid"/>
    <s v="shipment"/>
    <n v="2"/>
    <n v="300"/>
    <n v="600"/>
    <n v="240"/>
    <n v="60"/>
    <n v="120"/>
    <x v="0"/>
    <s v="Peshawer"/>
    <x v="5"/>
    <x v="5"/>
    <m/>
  </r>
  <r>
    <s v="SO21-53"/>
    <x v="0"/>
    <s v="Oct"/>
    <n v="27"/>
    <x v="0"/>
    <s v="whatsapp"/>
    <s v="paid"/>
    <s v="shipment"/>
    <n v="2"/>
    <n v="300"/>
    <n v="600"/>
    <n v="240"/>
    <n v="60"/>
    <n v="120"/>
    <x v="0"/>
    <s v="Peshawer"/>
    <x v="5"/>
    <x v="5"/>
    <m/>
  </r>
  <r>
    <s v="SO21-54"/>
    <x v="0"/>
    <s v="Oct"/>
    <n v="29"/>
    <x v="0"/>
    <s v="whatsapp"/>
    <s v="paid"/>
    <s v="shipment"/>
    <n v="18"/>
    <n v="300"/>
    <n v="5400"/>
    <n v="240"/>
    <n v="60"/>
    <n v="1080"/>
    <x v="0"/>
    <s v="Peshawer"/>
    <x v="5"/>
    <x v="5"/>
    <m/>
  </r>
  <r>
    <s v="SO21-55"/>
    <x v="0"/>
    <s v="Nov"/>
    <n v="1"/>
    <x v="0"/>
    <s v="whatsapp"/>
    <s v="paid"/>
    <s v="shipment"/>
    <n v="24"/>
    <n v="300"/>
    <n v="7200"/>
    <n v="240"/>
    <n v="60"/>
    <n v="1440"/>
    <x v="0"/>
    <s v="Peshawer"/>
    <x v="5"/>
    <x v="5"/>
    <m/>
  </r>
  <r>
    <s v="SO21-56"/>
    <x v="0"/>
    <s v="Nov"/>
    <n v="6"/>
    <x v="0"/>
    <s v="whatsapp"/>
    <s v="paid"/>
    <s v="shipment"/>
    <n v="36"/>
    <n v="300"/>
    <n v="10800"/>
    <n v="240"/>
    <n v="60"/>
    <n v="2160"/>
    <x v="0"/>
    <s v="Peshawer"/>
    <x v="5"/>
    <x v="5"/>
    <m/>
  </r>
  <r>
    <s v="SO21-57"/>
    <x v="0"/>
    <s v="Nov"/>
    <n v="9"/>
    <x v="0"/>
    <s v="whatsapp"/>
    <s v="paid"/>
    <s v="shipment"/>
    <n v="12"/>
    <n v="300"/>
    <n v="3600"/>
    <n v="240"/>
    <n v="60"/>
    <n v="720"/>
    <x v="0"/>
    <s v="Peshawer"/>
    <x v="5"/>
    <x v="5"/>
    <m/>
  </r>
  <r>
    <s v="SO21-58"/>
    <x v="0"/>
    <s v="Nov"/>
    <n v="11"/>
    <x v="0"/>
    <s v="whatsapp"/>
    <s v="paid"/>
    <s v="shipment"/>
    <n v="1"/>
    <n v="300"/>
    <n v="300"/>
    <n v="240"/>
    <n v="60"/>
    <n v="60"/>
    <x v="0"/>
    <s v="Peshawer"/>
    <x v="5"/>
    <x v="5"/>
    <m/>
  </r>
  <r>
    <s v="SO21-59"/>
    <x v="0"/>
    <s v="Nov"/>
    <n v="12"/>
    <x v="0"/>
    <s v="whatsapp"/>
    <s v="paid"/>
    <s v="shipment"/>
    <n v="3"/>
    <n v="300"/>
    <n v="900"/>
    <n v="240"/>
    <n v="60"/>
    <n v="180"/>
    <x v="0"/>
    <s v="Peshawer"/>
    <x v="5"/>
    <x v="5"/>
    <m/>
  </r>
  <r>
    <s v="SO21-60"/>
    <x v="0"/>
    <s v="Nov"/>
    <n v="13"/>
    <x v="0"/>
    <s v="whatsapp"/>
    <s v="paid"/>
    <s v="shipment"/>
    <n v="6"/>
    <n v="300"/>
    <n v="1800"/>
    <n v="240"/>
    <n v="60"/>
    <n v="360"/>
    <x v="0"/>
    <s v="Peshawer"/>
    <x v="5"/>
    <x v="5"/>
    <m/>
  </r>
  <r>
    <s v="SO21-61"/>
    <x v="0"/>
    <s v="Nov"/>
    <n v="14"/>
    <x v="0"/>
    <s v="whatsapp"/>
    <s v="paid"/>
    <s v="shipment"/>
    <n v="16"/>
    <n v="300"/>
    <n v="4800"/>
    <n v="240"/>
    <n v="60"/>
    <n v="960"/>
    <x v="0"/>
    <s v="Peshawer"/>
    <x v="5"/>
    <x v="5"/>
    <m/>
  </r>
  <r>
    <s v="SO21-62"/>
    <x v="0"/>
    <s v="Nov"/>
    <n v="15"/>
    <x v="0"/>
    <s v="whatsapp"/>
    <s v="paid"/>
    <s v="shipment"/>
    <n v="14"/>
    <n v="300"/>
    <n v="4200"/>
    <n v="240"/>
    <n v="60"/>
    <n v="840"/>
    <x v="0"/>
    <s v="Peshawer"/>
    <x v="5"/>
    <x v="5"/>
    <m/>
  </r>
  <r>
    <s v="SO21-63"/>
    <x v="0"/>
    <s v="Nov"/>
    <n v="16"/>
    <x v="0"/>
    <s v="whatsapp"/>
    <s v="paid"/>
    <s v="shipment"/>
    <n v="3"/>
    <n v="300"/>
    <n v="900"/>
    <n v="240"/>
    <n v="60"/>
    <n v="180"/>
    <x v="0"/>
    <s v="Peshawer"/>
    <x v="5"/>
    <x v="5"/>
    <m/>
  </r>
  <r>
    <s v="SO21-64"/>
    <x v="0"/>
    <s v="Nov"/>
    <n v="20"/>
    <x v="0"/>
    <s v="whatsapp"/>
    <s v="paid"/>
    <s v="shipment"/>
    <n v="1"/>
    <n v="300"/>
    <n v="300"/>
    <n v="240"/>
    <n v="60"/>
    <n v="60"/>
    <x v="0"/>
    <s v="Peshawer"/>
    <x v="5"/>
    <x v="5"/>
    <m/>
  </r>
  <r>
    <s v="SO21-65"/>
    <x v="0"/>
    <s v="Dec"/>
    <n v="6"/>
    <x v="0"/>
    <s v="whatsapp"/>
    <s v="paid"/>
    <s v="shipment"/>
    <n v="72"/>
    <n v="300"/>
    <n v="21600"/>
    <n v="240"/>
    <n v="60"/>
    <n v="4320"/>
    <x v="0"/>
    <s v="Peshawer"/>
    <x v="5"/>
    <x v="5"/>
    <m/>
  </r>
  <r>
    <s v="SO21-66"/>
    <x v="0"/>
    <s v="Dec"/>
    <n v="7"/>
    <x v="0"/>
    <s v="whatsapp"/>
    <s v="paid"/>
    <s v="shipment"/>
    <n v="1"/>
    <n v="300"/>
    <n v="300"/>
    <n v="240"/>
    <n v="60"/>
    <n v="60"/>
    <x v="0"/>
    <s v="Peshawer"/>
    <x v="5"/>
    <x v="5"/>
    <m/>
  </r>
  <r>
    <s v="SO21-67"/>
    <x v="0"/>
    <s v="Dec"/>
    <n v="8"/>
    <x v="0"/>
    <s v="whatsapp"/>
    <s v="paid"/>
    <s v="shipment"/>
    <n v="6"/>
    <n v="300"/>
    <n v="1800"/>
    <n v="240"/>
    <n v="60"/>
    <n v="360"/>
    <x v="0"/>
    <s v="Peshawer"/>
    <x v="5"/>
    <x v="5"/>
    <m/>
  </r>
  <r>
    <s v="SO21-68"/>
    <x v="0"/>
    <s v="Dec"/>
    <n v="9"/>
    <x v="0"/>
    <s v="whatsapp"/>
    <s v="paid"/>
    <s v="shipment"/>
    <n v="6"/>
    <n v="300"/>
    <n v="1800"/>
    <n v="240"/>
    <n v="60"/>
    <n v="360"/>
    <x v="0"/>
    <s v="Peshawer"/>
    <x v="5"/>
    <x v="5"/>
    <m/>
  </r>
  <r>
    <s v="SO21-69"/>
    <x v="0"/>
    <s v="Dec"/>
    <n v="10"/>
    <x v="0"/>
    <s v="whatsapp"/>
    <s v="paid"/>
    <s v="shipment"/>
    <n v="6"/>
    <n v="300"/>
    <n v="1800"/>
    <n v="240"/>
    <n v="60"/>
    <n v="360"/>
    <x v="0"/>
    <s v="Peshawer"/>
    <x v="5"/>
    <x v="5"/>
    <m/>
  </r>
  <r>
    <s v="SO21-70"/>
    <x v="0"/>
    <s v="Dec"/>
    <n v="11"/>
    <x v="0"/>
    <s v="whatsapp"/>
    <s v="paid"/>
    <s v="shipment"/>
    <n v="6"/>
    <n v="300"/>
    <n v="1800"/>
    <n v="240"/>
    <n v="60"/>
    <n v="360"/>
    <x v="0"/>
    <s v="Peshawer"/>
    <x v="5"/>
    <x v="5"/>
    <m/>
  </r>
  <r>
    <s v="SO21-71"/>
    <x v="0"/>
    <s v="Dec"/>
    <n v="12"/>
    <x v="0"/>
    <s v="whatsapp"/>
    <s v="paid"/>
    <s v="shipment"/>
    <n v="6"/>
    <n v="300"/>
    <n v="1800"/>
    <n v="240"/>
    <n v="60"/>
    <n v="360"/>
    <x v="0"/>
    <s v="Peshawer"/>
    <x v="5"/>
    <x v="5"/>
    <m/>
  </r>
  <r>
    <s v="SO21-72"/>
    <x v="0"/>
    <s v="Dec"/>
    <n v="13"/>
    <x v="0"/>
    <s v="whatsapp"/>
    <s v="paid"/>
    <s v="shipment"/>
    <n v="12"/>
    <n v="300"/>
    <n v="3600"/>
    <n v="240"/>
    <n v="60"/>
    <n v="720"/>
    <x v="0"/>
    <s v="Peshawer"/>
    <x v="5"/>
    <x v="5"/>
    <m/>
  </r>
  <r>
    <s v="SO21-73"/>
    <x v="0"/>
    <s v="Dec"/>
    <n v="14"/>
    <x v="0"/>
    <s v="whatsapp"/>
    <s v="paid"/>
    <s v="shipment"/>
    <n v="12"/>
    <n v="300"/>
    <n v="3600"/>
    <n v="240"/>
    <n v="60"/>
    <n v="720"/>
    <x v="0"/>
    <s v="Peshawer"/>
    <x v="5"/>
    <x v="5"/>
    <m/>
  </r>
  <r>
    <s v="SO21-74"/>
    <x v="0"/>
    <s v="Dec"/>
    <n v="16"/>
    <x v="0"/>
    <s v="whatsapp"/>
    <s v="paid"/>
    <s v="shipment"/>
    <n v="48"/>
    <n v="300"/>
    <n v="14400"/>
    <n v="240"/>
    <n v="60"/>
    <n v="2880"/>
    <x v="0"/>
    <s v="Peshawer"/>
    <x v="5"/>
    <x v="5"/>
    <m/>
  </r>
  <r>
    <s v="SO21-75"/>
    <x v="0"/>
    <s v="Dec"/>
    <n v="18"/>
    <x v="0"/>
    <s v="whatsapp"/>
    <s v="paid"/>
    <s v="shipment"/>
    <n v="12"/>
    <n v="300"/>
    <n v="3600"/>
    <n v="240"/>
    <n v="60"/>
    <n v="720"/>
    <x v="0"/>
    <s v="Peshawer"/>
    <x v="5"/>
    <x v="5"/>
    <m/>
  </r>
  <r>
    <s v="SO21-76"/>
    <x v="0"/>
    <s v="Dec"/>
    <n v="21"/>
    <x v="0"/>
    <s v="whatsapp"/>
    <s v="paid"/>
    <s v="shipment"/>
    <n v="12"/>
    <n v="300"/>
    <n v="3600"/>
    <n v="240"/>
    <n v="60"/>
    <n v="720"/>
    <x v="0"/>
    <s v="Peshawer"/>
    <x v="5"/>
    <x v="5"/>
    <m/>
  </r>
  <r>
    <s v="SO21-77"/>
    <x v="0"/>
    <s v="Dec"/>
    <n v="22"/>
    <x v="0"/>
    <s v="whatsapp"/>
    <s v="paid"/>
    <s v="shipment"/>
    <n v="12"/>
    <n v="300"/>
    <n v="3600"/>
    <n v="240"/>
    <n v="60"/>
    <n v="720"/>
    <x v="0"/>
    <s v="Peshawer"/>
    <x v="5"/>
    <x v="5"/>
    <m/>
  </r>
  <r>
    <s v="SO21-78"/>
    <x v="0"/>
    <s v="Dec"/>
    <n v="23"/>
    <x v="0"/>
    <s v="whatsapp"/>
    <s v="paid"/>
    <s v="shipment"/>
    <n v="12"/>
    <n v="300"/>
    <n v="3600"/>
    <n v="240"/>
    <n v="60"/>
    <n v="720"/>
    <x v="0"/>
    <s v="Peshawer"/>
    <x v="5"/>
    <x v="5"/>
    <m/>
  </r>
  <r>
    <s v="SO21-79"/>
    <x v="0"/>
    <s v="Dec"/>
    <n v="24"/>
    <x v="0"/>
    <s v="whatsapp"/>
    <s v="paid"/>
    <s v="shipment"/>
    <n v="12"/>
    <n v="300"/>
    <n v="3600"/>
    <n v="240"/>
    <n v="60"/>
    <n v="720"/>
    <x v="0"/>
    <s v="Peshawer"/>
    <x v="5"/>
    <x v="5"/>
    <m/>
  </r>
  <r>
    <s v="SO21-80"/>
    <x v="0"/>
    <s v="Dec"/>
    <n v="25"/>
    <x v="0"/>
    <s v="whatsapp"/>
    <s v="paid"/>
    <s v="shipment"/>
    <n v="12"/>
    <n v="300"/>
    <n v="3600"/>
    <n v="240"/>
    <n v="60"/>
    <n v="720"/>
    <x v="0"/>
    <s v="Peshawer"/>
    <x v="5"/>
    <x v="5"/>
    <m/>
  </r>
  <r>
    <s v="SO21-81"/>
    <x v="0"/>
    <s v="Dec"/>
    <n v="26"/>
    <x v="0"/>
    <s v="whatsapp"/>
    <s v="paid"/>
    <s v="shipment"/>
    <n v="16"/>
    <n v="300"/>
    <n v="4800"/>
    <n v="240"/>
    <n v="60"/>
    <n v="960"/>
    <x v="0"/>
    <s v="Peshawer"/>
    <x v="5"/>
    <x v="5"/>
    <m/>
  </r>
  <r>
    <s v="SO21-82"/>
    <x v="0"/>
    <s v="Dec"/>
    <n v="29"/>
    <x v="0"/>
    <s v="whatsapp"/>
    <s v="paid"/>
    <s v="shipment"/>
    <n v="12"/>
    <n v="300"/>
    <n v="3600"/>
    <n v="240"/>
    <n v="60"/>
    <n v="720"/>
    <x v="0"/>
    <s v="Peshawer"/>
    <x v="5"/>
    <x v="5"/>
    <m/>
  </r>
  <r>
    <s v="SO21-83"/>
    <x v="0"/>
    <s v="Dec"/>
    <n v="30"/>
    <x v="0"/>
    <s v="whatsapp"/>
    <s v="paid"/>
    <s v="shipment"/>
    <n v="12"/>
    <n v="300"/>
    <n v="3600"/>
    <n v="240"/>
    <n v="60"/>
    <n v="720"/>
    <x v="0"/>
    <s v="Peshawer"/>
    <x v="5"/>
    <x v="5"/>
    <m/>
  </r>
  <r>
    <s v="SO21-84"/>
    <x v="0"/>
    <s v="Dec"/>
    <n v="31"/>
    <x v="0"/>
    <s v="whatsapp"/>
    <s v="paid"/>
    <s v="shipment"/>
    <n v="12"/>
    <n v="300"/>
    <n v="3600"/>
    <n v="240"/>
    <n v="60"/>
    <n v="720"/>
    <x v="0"/>
    <s v="Peshawer"/>
    <x v="5"/>
    <x v="5"/>
    <m/>
  </r>
  <r>
    <s v="SO21-85"/>
    <x v="1"/>
    <s v="March"/>
    <n v="18"/>
    <x v="0"/>
    <s v="Local Market "/>
    <s v="paid"/>
    <s v="shipment"/>
    <n v="180"/>
    <n v="350"/>
    <n v="63000"/>
    <n v="260"/>
    <n v="90"/>
    <n v="16200"/>
    <x v="1"/>
    <s v="Malakand"/>
    <x v="5"/>
    <x v="5"/>
    <m/>
  </r>
  <r>
    <s v="SO21-86"/>
    <x v="2"/>
    <s v="Feb"/>
    <n v="19"/>
    <x v="0"/>
    <s v="Local Market "/>
    <s v="paid"/>
    <s v="shipment"/>
    <n v="1200"/>
    <n v="350"/>
    <n v="420000"/>
    <n v="260"/>
    <n v="90"/>
    <n v="108000"/>
    <x v="1"/>
    <s v="Malakand"/>
    <x v="5"/>
    <x v="5"/>
    <m/>
  </r>
  <r>
    <s v="SO21-87"/>
    <x v="2"/>
    <s v="March"/>
    <n v="30"/>
    <x v="0"/>
    <s v="Local Market "/>
    <s v="paid"/>
    <s v="shipment"/>
    <n v="3000"/>
    <n v="360"/>
    <n v="1080000"/>
    <n v="260"/>
    <n v="100"/>
    <n v="300000"/>
    <x v="1"/>
    <s v="Lower Dair"/>
    <x v="5"/>
    <x v="5"/>
    <m/>
  </r>
  <r>
    <s v="SO21-88"/>
    <x v="2"/>
    <s v="june"/>
    <n v="1"/>
    <x v="0"/>
    <s v="Local Market "/>
    <s v="paid"/>
    <s v="shipment"/>
    <n v="1800"/>
    <n v="360"/>
    <n v="648000"/>
    <n v="260"/>
    <n v="100"/>
    <n v="180000"/>
    <x v="1"/>
    <s v="Kohat"/>
    <x v="5"/>
    <x v="5"/>
    <m/>
  </r>
  <r>
    <s v="SO21-89"/>
    <x v="2"/>
    <s v="Aug"/>
    <n v="13"/>
    <x v="0"/>
    <s v="Local Market "/>
    <s v="paid"/>
    <s v="shipment"/>
    <n v="3600"/>
    <n v="360"/>
    <n v="1296000"/>
    <n v="260"/>
    <n v="100"/>
    <n v="360000"/>
    <x v="1"/>
    <s v="Chatral"/>
    <x v="5"/>
    <x v="5"/>
    <m/>
  </r>
  <r>
    <s v="SO21-90"/>
    <x v="2"/>
    <s v="Oct"/>
    <n v="2"/>
    <x v="0"/>
    <s v="Local Market "/>
    <s v="paid"/>
    <s v="shipment"/>
    <n v="12000"/>
    <n v="365"/>
    <n v="4380000"/>
    <n v="260"/>
    <n v="105"/>
    <n v="1260000"/>
    <x v="1"/>
    <s v="Malakand"/>
    <x v="5"/>
    <x v="5"/>
    <m/>
  </r>
  <r>
    <s v="SO21-91"/>
    <x v="3"/>
    <s v="Jan"/>
    <n v="14"/>
    <x v="0"/>
    <s v="Local Market "/>
    <s v="paid"/>
    <s v="shipment"/>
    <n v="24000"/>
    <n v="400"/>
    <n v="9600000"/>
    <n v="295"/>
    <n v="105"/>
    <n v="2520000"/>
    <x v="1"/>
    <s v="Muzafrgarh"/>
    <x v="5"/>
    <x v="5"/>
    <m/>
  </r>
  <r>
    <s v="SO21-92"/>
    <x v="3"/>
    <s v="Feb"/>
    <n v="29"/>
    <x v="0"/>
    <s v="Local Market "/>
    <s v="paid"/>
    <s v="shipment"/>
    <n v="6000"/>
    <n v="400"/>
    <n v="2400000"/>
    <n v="295"/>
    <n v="105"/>
    <n v="630000"/>
    <x v="1"/>
    <s v="Chatral"/>
    <x v="5"/>
    <x v="5"/>
    <m/>
  </r>
  <r>
    <s v="SO21-93"/>
    <x v="3"/>
    <s v="March"/>
    <n v="10"/>
    <x v="0"/>
    <s v="Local Market "/>
    <s v="paid"/>
    <s v="shipment"/>
    <n v="18000"/>
    <n v="400"/>
    <n v="7200000"/>
    <n v="295"/>
    <n v="105"/>
    <n v="1890000"/>
    <x v="1"/>
    <s v="Muzafrgarh"/>
    <x v="5"/>
    <x v="5"/>
    <m/>
  </r>
  <r>
    <s v="SO21-94"/>
    <x v="3"/>
    <s v="May"/>
    <n v="19"/>
    <x v="0"/>
    <s v="Local Market "/>
    <s v="paid"/>
    <s v="shipment"/>
    <n v="12000"/>
    <n v="400"/>
    <n v="4800000"/>
    <n v="295"/>
    <n v="105"/>
    <n v="1260000"/>
    <x v="1"/>
    <s v="Kalam"/>
    <x v="5"/>
    <x v="5"/>
    <m/>
  </r>
  <r>
    <s v="SO21-95"/>
    <x v="3"/>
    <s v="june"/>
    <n v="28"/>
    <x v="0"/>
    <s v="Local Market "/>
    <s v="paid"/>
    <s v="shipment"/>
    <n v="3000"/>
    <n v="400"/>
    <n v="1200000"/>
    <n v="300"/>
    <n v="100"/>
    <n v="300000"/>
    <x v="1"/>
    <s v="Malakand"/>
    <x v="5"/>
    <x v="5"/>
    <m/>
  </r>
  <r>
    <s v="SO21-96"/>
    <x v="3"/>
    <s v="july"/>
    <n v="24"/>
    <x v="0"/>
    <s v="Local Market "/>
    <s v="paid"/>
    <s v="shipment"/>
    <n v="3000"/>
    <n v="400"/>
    <n v="1200000"/>
    <n v="360"/>
    <n v="40"/>
    <n v="120000"/>
    <x v="1"/>
    <s v="Kohat"/>
    <x v="5"/>
    <x v="5"/>
    <m/>
  </r>
  <r>
    <s v="SO21-97"/>
    <x v="3"/>
    <s v="Sep"/>
    <n v="13"/>
    <x v="0"/>
    <s v="Local Market "/>
    <s v="paid"/>
    <s v="shipment"/>
    <n v="48000"/>
    <n v="400"/>
    <n v="19200000"/>
    <n v="360"/>
    <n v="40"/>
    <n v="1920000"/>
    <x v="1"/>
    <s v="Peshawer"/>
    <x v="5"/>
    <x v="5"/>
    <m/>
  </r>
  <r>
    <s v="SO21-98"/>
    <x v="3"/>
    <s v="Oct"/>
    <n v="9"/>
    <x v="0"/>
    <s v="Local Market "/>
    <s v="paid"/>
    <s v="shipment"/>
    <n v="36000"/>
    <n v="420"/>
    <n v="15120000"/>
    <n v="360"/>
    <n v="60"/>
    <n v="2160000"/>
    <x v="1"/>
    <s v="Peshawer"/>
    <x v="5"/>
    <x v="5"/>
    <m/>
  </r>
  <r>
    <s v="SO21-99"/>
    <x v="3"/>
    <s v="Nov"/>
    <m/>
    <x v="0"/>
    <s v="Local Market "/>
    <s v="pending"/>
    <s v="pending"/>
    <n v="6000"/>
    <n v="420"/>
    <n v="2520000"/>
    <n v="360"/>
    <n v="60"/>
    <n v="360000"/>
    <x v="1"/>
    <s v="Lower Dair"/>
    <x v="5"/>
    <x v="5"/>
    <m/>
  </r>
  <r>
    <s v="SO21-100"/>
    <x v="3"/>
    <s v="Dec"/>
    <m/>
    <x v="0"/>
    <s v="Local Market "/>
    <s v="pending"/>
    <s v="pending"/>
    <n v="3000"/>
    <n v="420"/>
    <n v="1260000"/>
    <n v="360"/>
    <n v="60"/>
    <n v="180000"/>
    <x v="1"/>
    <s v="Chatral"/>
    <x v="5"/>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62">
  <location ref="Q17:V19" firstHeaderRow="0" firstDataRow="1" firstDataCol="1"/>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5">
        <item h="1" x="0"/>
        <item h="1" x="1"/>
        <item h="1" x="2"/>
        <item x="3"/>
        <item t="default"/>
      </items>
    </pivotField>
    <pivotField showAll="0"/>
    <pivotField showAll="0"/>
    <pivotField showAll="0"/>
    <pivotField showAll="0"/>
    <pivotField showAll="0"/>
    <pivotField showAll="0"/>
    <pivotField dataField="1" showAll="0"/>
    <pivotField dataField="1" numFmtId="44" showAll="0"/>
    <pivotField numFmtId="44" showAll="0"/>
    <pivotField dataField="1" numFmtId="44" showAll="0"/>
    <pivotField dataField="1" numFmtId="44" showAll="0"/>
    <pivotField numFmtId="44" showAll="0"/>
    <pivotField axis="axisRow" dataField="1" showAll="0">
      <items count="3">
        <item x="1"/>
        <item x="0"/>
        <item t="default"/>
      </items>
    </pivotField>
    <pivotField showAll="0">
      <items count="8">
        <item x="4"/>
        <item x="6"/>
        <item x="3"/>
        <item x="2"/>
        <item x="1"/>
        <item x="5"/>
        <item x="0"/>
        <item t="default"/>
      </items>
    </pivotField>
  </pivotFields>
  <rowFields count="1">
    <field x="14"/>
  </rowFields>
  <rowItems count="2">
    <i>
      <x/>
    </i>
    <i t="grand">
      <x/>
    </i>
  </rowItems>
  <colFields count="1">
    <field x="-2"/>
  </colFields>
  <colItems count="5">
    <i>
      <x/>
    </i>
    <i i="1">
      <x v="1"/>
    </i>
    <i i="2">
      <x v="2"/>
    </i>
    <i i="3">
      <x v="3"/>
    </i>
    <i i="4">
      <x v="4"/>
    </i>
  </colItems>
  <dataFields count="5">
    <dataField name="Count of Marketing Strategies" fld="14" subtotal="count" showDataAs="percentOfTotal" baseField="14" baseItem="0" numFmtId="10"/>
    <dataField name="Sum of Order" fld="8" baseField="0" baseItem="0"/>
    <dataField name="Average of Company_rate" fld="11" subtotal="average" baseField="14" baseItem="0"/>
    <dataField name="Average of Market _rate  per bottle" fld="9" subtotal="average" baseField="14" baseItem="0"/>
    <dataField name="Average of Profit per_bottle " fld="12" subtotal="average" baseField="14" baseItem="0"/>
  </dataFields>
  <formats count="15">
    <format dxfId="34">
      <pivotArea collapsedLevelsAreSubtotals="1" fieldPosition="0">
        <references count="2">
          <reference field="4294967294" count="1" selected="0">
            <x v="3"/>
          </reference>
          <reference field="14" count="1">
            <x v="0"/>
          </reference>
        </references>
      </pivotArea>
    </format>
    <format dxfId="33">
      <pivotArea collapsedLevelsAreSubtotals="1" fieldPosition="0">
        <references count="2">
          <reference field="4294967294" count="1" selected="0">
            <x v="2"/>
          </reference>
          <reference field="14" count="1">
            <x v="0"/>
          </reference>
        </references>
      </pivotArea>
    </format>
    <format dxfId="32">
      <pivotArea collapsedLevelsAreSubtotals="1" fieldPosition="0">
        <references count="2">
          <reference field="4294967294" count="1" selected="0">
            <x v="3"/>
          </reference>
          <reference field="14" count="1">
            <x v="0"/>
          </reference>
        </references>
      </pivotArea>
    </format>
    <format dxfId="31">
      <pivotArea collapsedLevelsAreSubtotals="1" fieldPosition="0">
        <references count="2">
          <reference field="4294967294" count="1" selected="0">
            <x v="3"/>
          </reference>
          <reference field="14" count="1">
            <x v="0"/>
          </reference>
        </references>
      </pivotArea>
    </format>
    <format dxfId="30">
      <pivotArea collapsedLevelsAreSubtotals="1" fieldPosition="0">
        <references count="2">
          <reference field="4294967294" count="1" selected="0">
            <x v="3"/>
          </reference>
          <reference field="14" count="1">
            <x v="0"/>
          </reference>
        </references>
      </pivotArea>
    </format>
    <format dxfId="29">
      <pivotArea collapsedLevelsAreSubtotals="1" fieldPosition="0">
        <references count="2">
          <reference field="4294967294" count="1" selected="0">
            <x v="2"/>
          </reference>
          <reference field="14" count="1">
            <x v="0"/>
          </reference>
        </references>
      </pivotArea>
    </format>
    <format dxfId="28">
      <pivotArea collapsedLevelsAreSubtotals="1" fieldPosition="0">
        <references count="2">
          <reference field="4294967294" count="1" selected="0">
            <x v="2"/>
          </reference>
          <reference field="14" count="1">
            <x v="0"/>
          </reference>
        </references>
      </pivotArea>
    </format>
    <format dxfId="27">
      <pivotArea collapsedLevelsAreSubtotals="1" fieldPosition="0">
        <references count="2">
          <reference field="4294967294" count="1" selected="0">
            <x v="2"/>
          </reference>
          <reference field="14" count="1">
            <x v="1"/>
          </reference>
        </references>
      </pivotArea>
    </format>
    <format dxfId="26">
      <pivotArea collapsedLevelsAreSubtotals="1" fieldPosition="0">
        <references count="2">
          <reference field="4294967294" count="1" selected="0">
            <x v="2"/>
          </reference>
          <reference field="14" count="1">
            <x v="1"/>
          </reference>
        </references>
      </pivotArea>
    </format>
    <format dxfId="25">
      <pivotArea collapsedLevelsAreSubtotals="1" fieldPosition="0">
        <references count="2">
          <reference field="4294967294" count="1" selected="0">
            <x v="2"/>
          </reference>
          <reference field="14" count="1">
            <x v="1"/>
          </reference>
        </references>
      </pivotArea>
    </format>
    <format dxfId="24">
      <pivotArea collapsedLevelsAreSubtotals="1" fieldPosition="0">
        <references count="2">
          <reference field="4294967294" count="1" selected="0">
            <x v="3"/>
          </reference>
          <reference field="14" count="1">
            <x v="1"/>
          </reference>
        </references>
      </pivotArea>
    </format>
    <format dxfId="23">
      <pivotArea collapsedLevelsAreSubtotals="1" fieldPosition="0">
        <references count="2">
          <reference field="4294967294" count="1" selected="0">
            <x v="3"/>
          </reference>
          <reference field="14" count="1">
            <x v="1"/>
          </reference>
        </references>
      </pivotArea>
    </format>
    <format dxfId="22">
      <pivotArea collapsedLevelsAreSubtotals="1" fieldPosition="0">
        <references count="2">
          <reference field="4294967294" count="1" selected="0">
            <x v="3"/>
          </reference>
          <reference field="14" count="1">
            <x v="1"/>
          </reference>
        </references>
      </pivotArea>
    </format>
    <format dxfId="21">
      <pivotArea collapsedLevelsAreSubtotals="1" fieldPosition="0">
        <references count="2">
          <reference field="4294967294" count="1" selected="0">
            <x v="4"/>
          </reference>
          <reference field="14" count="1">
            <x v="0"/>
          </reference>
        </references>
      </pivotArea>
    </format>
    <format dxfId="20">
      <pivotArea collapsedLevelsAreSubtotals="1" fieldPosition="0">
        <references count="2">
          <reference field="4294967294" count="1" selected="0">
            <x v="4"/>
          </reference>
          <reference field="14" count="1">
            <x v="0"/>
          </reference>
        </references>
      </pivotArea>
    </format>
  </formats>
  <chartFormats count="2">
    <chartFormat chart="59" format="1" series="1">
      <pivotArea type="data" outline="0" fieldPosition="0">
        <references count="1">
          <reference field="4294967294" count="1" selected="0">
            <x v="0"/>
          </reference>
        </references>
      </pivotArea>
    </chartFormat>
    <chartFormat chart="6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62">
  <location ref="Q12:R14" firstHeaderRow="1" firstDataRow="1" firstDataCol="1"/>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5">
        <item h="1" x="0"/>
        <item h="1" x="1"/>
        <item h="1" x="2"/>
        <item x="3"/>
        <item t="default"/>
      </items>
    </pivotField>
    <pivotField showAll="0"/>
    <pivotField showAll="0"/>
    <pivotField showAll="0"/>
    <pivotField showAll="0"/>
    <pivotField showAll="0"/>
    <pivotField showAll="0"/>
    <pivotField showAll="0"/>
    <pivotField numFmtId="44" showAll="0"/>
    <pivotField numFmtId="44" showAll="0"/>
    <pivotField numFmtId="44" showAll="0"/>
    <pivotField numFmtId="44" showAll="0"/>
    <pivotField numFmtId="44" showAll="0"/>
    <pivotField axis="axisRow" dataField="1" showAll="0">
      <items count="3">
        <item x="1"/>
        <item x="0"/>
        <item t="default"/>
      </items>
    </pivotField>
    <pivotField showAll="0">
      <items count="8">
        <item x="4"/>
        <item x="6"/>
        <item x="3"/>
        <item x="2"/>
        <item x="1"/>
        <item x="5"/>
        <item x="0"/>
        <item t="default"/>
      </items>
    </pivotField>
  </pivotFields>
  <rowFields count="1">
    <field x="14"/>
  </rowFields>
  <rowItems count="2">
    <i>
      <x/>
    </i>
    <i t="grand">
      <x/>
    </i>
  </rowItems>
  <colItems count="1">
    <i/>
  </colItems>
  <dataFields count="1">
    <dataField name="Count of Marketing Strategies" fld="14" subtotal="count" showDataAs="percentOfTotal" baseField="14" baseItem="0" numFmtId="10"/>
  </dataFields>
  <formats count="4">
    <format dxfId="38">
      <pivotArea collapsedLevelsAreSubtotals="1" fieldPosition="0">
        <references count="1">
          <reference field="14" count="1">
            <x v="0"/>
          </reference>
        </references>
      </pivotArea>
    </format>
    <format dxfId="37">
      <pivotArea collapsedLevelsAreSubtotals="1" fieldPosition="0">
        <references count="1">
          <reference field="14" count="1">
            <x v="0"/>
          </reference>
        </references>
      </pivotArea>
    </format>
    <format dxfId="36">
      <pivotArea collapsedLevelsAreSubtotals="1" fieldPosition="0">
        <references count="1">
          <reference field="14" count="1">
            <x v="1"/>
          </reference>
        </references>
      </pivotArea>
    </format>
    <format dxfId="35">
      <pivotArea collapsedLevelsAreSubtotals="1" fieldPosition="0">
        <references count="1">
          <reference field="14" count="1">
            <x v="1"/>
          </reference>
        </references>
      </pivotArea>
    </format>
  </formats>
  <chartFormats count="2">
    <chartFormat chart="61" format="4" series="1">
      <pivotArea type="data" outline="0" fieldPosition="0">
        <references count="1">
          <reference field="4294967294" count="1" selected="0">
            <x v="0"/>
          </reference>
        </references>
      </pivotArea>
    </chartFormat>
    <chartFormat chart="61" format="5">
      <pivotArea type="data" outline="0" fieldPosition="0">
        <references count="2">
          <reference field="4294967294" count="1" selected="0">
            <x v="0"/>
          </reference>
          <reference field="1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N3:O4" firstHeaderRow="0" firstDataRow="1" firstDataCol="0"/>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5">
        <item h="1" x="0"/>
        <item h="1" x="1"/>
        <item h="1" x="2"/>
        <item x="3"/>
        <item t="default"/>
      </items>
    </pivotField>
    <pivotField showAll="0"/>
    <pivotField showAll="0"/>
    <pivotField showAll="0"/>
    <pivotField showAll="0"/>
    <pivotField showAll="0"/>
    <pivotField showAll="0"/>
    <pivotField showAll="0"/>
    <pivotField numFmtId="44" showAll="0"/>
    <pivotField dataField="1" numFmtId="44" showAll="0"/>
    <pivotField numFmtId="44" showAll="0"/>
    <pivotField numFmtId="44" showAll="0"/>
    <pivotField dataField="1" numFmtId="44" showAll="0"/>
    <pivotField showAll="0"/>
    <pivotField showAll="0"/>
  </pivotFields>
  <rowItems count="1">
    <i/>
  </rowItems>
  <colFields count="1">
    <field x="-2"/>
  </colFields>
  <colItems count="2">
    <i>
      <x/>
    </i>
    <i i="1">
      <x v="1"/>
    </i>
  </colItems>
  <dataFields count="2">
    <dataField name="Sum of Total Amount " fld="10" baseField="0" baseItem="0"/>
    <dataField name="Sum of operating profit" fld="13" baseField="0" baseItem="0"/>
  </dataFields>
  <chartFormats count="2">
    <chartFormat chart="2"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7">
  <location ref="Q3:T10" firstHeaderRow="0" firstDataRow="1" firstDataCol="1"/>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5">
        <item h="1" x="0"/>
        <item h="1" x="1"/>
        <item h="1" x="2"/>
        <item x="3"/>
        <item t="default"/>
      </items>
    </pivotField>
    <pivotField showAll="0"/>
    <pivotField showAll="0"/>
    <pivotField showAll="0"/>
    <pivotField showAll="0"/>
    <pivotField showAll="0"/>
    <pivotField showAll="0"/>
    <pivotField dataField="1" showAll="0"/>
    <pivotField numFmtId="44" showAll="0"/>
    <pivotField dataField="1" numFmtId="44" showAll="0"/>
    <pivotField numFmtId="44" showAll="0"/>
    <pivotField numFmtId="44" showAll="0"/>
    <pivotField numFmtId="44" showAll="0"/>
    <pivotField showAll="0">
      <items count="3">
        <item x="1"/>
        <item x="0"/>
        <item t="default"/>
      </items>
    </pivotField>
    <pivotField axis="axisRow" showAll="0" sortType="ascending">
      <items count="8">
        <item x="4"/>
        <item x="6"/>
        <item x="3"/>
        <item x="2"/>
        <item x="1"/>
        <item x="5"/>
        <item x="0"/>
        <item t="default"/>
      </items>
      <autoSortScope>
        <pivotArea dataOnly="0" outline="0" fieldPosition="0">
          <references count="1">
            <reference field="4294967294" count="1" selected="0">
              <x v="0"/>
            </reference>
          </references>
        </pivotArea>
      </autoSortScope>
    </pivotField>
  </pivotFields>
  <rowFields count="1">
    <field x="15"/>
  </rowFields>
  <rowItems count="7">
    <i>
      <x v="2"/>
    </i>
    <i>
      <x v="4"/>
    </i>
    <i>
      <x/>
    </i>
    <i>
      <x v="1"/>
    </i>
    <i>
      <x v="5"/>
    </i>
    <i>
      <x v="6"/>
    </i>
    <i t="grand">
      <x/>
    </i>
  </rowItems>
  <colFields count="1">
    <field x="-2"/>
  </colFields>
  <colItems count="3">
    <i>
      <x/>
    </i>
    <i i="1">
      <x v="1"/>
    </i>
    <i i="2">
      <x v="2"/>
    </i>
  </colItems>
  <dataFields count="3">
    <dataField name="Sum of Total Amount " fld="10" baseField="0" baseItem="0"/>
    <dataField name="Sum of Order" fld="8" baseField="0" baseItem="0"/>
    <dataField name="Sum of Total Amount 2" fld="10" showDataAs="percentOfCol" baseField="15" baseItem="0" numFmtId="10"/>
  </dataFields>
  <chartFormats count="4">
    <chartFormat chart="2" format="1"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1"/>
          </reference>
        </references>
      </pivotArea>
    </chartFormat>
    <chartFormat chart="40"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I3:K8" firstHeaderRow="0" firstDataRow="1" firstDataCol="1"/>
  <pivotFields count="3">
    <pivotField axis="axisRow" showAll="0">
      <items count="5">
        <item x="0"/>
        <item x="1"/>
        <item x="2"/>
        <item x="3"/>
        <item t="default"/>
      </items>
    </pivotField>
    <pivotField dataField="1" showAll="0"/>
    <pivotField dataField="1" showAll="0">
      <items count="4">
        <item x="0"/>
        <item x="1"/>
        <item x="2"/>
        <item t="default"/>
      </items>
    </pivotField>
  </pivotFields>
  <rowFields count="1">
    <field x="0"/>
  </rowFields>
  <rowItems count="5">
    <i>
      <x/>
    </i>
    <i>
      <x v="1"/>
    </i>
    <i>
      <x v="2"/>
    </i>
    <i>
      <x v="3"/>
    </i>
    <i t="grand">
      <x/>
    </i>
  </rowItems>
  <colFields count="1">
    <field x="-2"/>
  </colFields>
  <colItems count="2">
    <i>
      <x/>
    </i>
    <i i="1">
      <x v="1"/>
    </i>
  </colItems>
  <dataFields count="2">
    <dataField name="Sum of target" fld="2" baseField="0" baseItem="0"/>
    <dataField name="Sum of ORDERS"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I12:J15" firstHeaderRow="1" firstDataRow="1" firstDataCol="1"/>
  <pivotFields count="19">
    <pivotField showAll="0"/>
    <pivotField showAll="0">
      <items count="5">
        <item x="0"/>
        <item x="1"/>
        <item x="2"/>
        <item x="3"/>
        <item t="default"/>
      </items>
    </pivotField>
    <pivotField showAll="0"/>
    <pivotField showAll="0"/>
    <pivotField showAll="0">
      <items count="2">
        <item x="0"/>
        <item t="default"/>
      </items>
    </pivotField>
    <pivotField showAll="0"/>
    <pivotField showAll="0"/>
    <pivotField showAll="0"/>
    <pivotField showAll="0"/>
    <pivotField numFmtId="44" showAll="0"/>
    <pivotField numFmtId="44" showAll="0"/>
    <pivotField numFmtId="44" showAll="0"/>
    <pivotField numFmtId="44" showAll="0"/>
    <pivotField numFmtId="44" showAll="0"/>
    <pivotField axis="axisRow" dataField="1"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4"/>
  </rowFields>
  <rowItems count="3">
    <i>
      <x v="1"/>
    </i>
    <i>
      <x/>
    </i>
    <i t="grand">
      <x/>
    </i>
  </rowItems>
  <colItems count="1">
    <i/>
  </colItems>
  <dataFields count="1">
    <dataField name="Count of Marketing Strategies" fld="14" subtotal="count" showDataAs="percentOfTotal" baseField="1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34">
  <location ref="D8:G17" firstHeaderRow="0" firstDataRow="1" firstDataCol="1"/>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showAll="0">
      <items count="5">
        <item h="1" x="0"/>
        <item h="1" x="1"/>
        <item h="1" x="2"/>
        <item x="3"/>
        <item t="default"/>
      </items>
    </pivotField>
    <pivotField axis="axisRow" showAll="0" nonAutoSortDefault="1" defaultSubtotal="0">
      <items count="11">
        <item x="9"/>
        <item x="8"/>
        <item x="7"/>
        <item x="10"/>
        <item x="0"/>
        <item x="1"/>
        <item x="2"/>
        <item x="3"/>
        <item x="4"/>
        <item x="5"/>
        <item x="6"/>
      </items>
    </pivotField>
    <pivotField showAll="0"/>
    <pivotField showAll="0"/>
    <pivotField showAll="0"/>
    <pivotField showAll="0"/>
    <pivotField showAll="0"/>
    <pivotField dataField="1" showAll="0"/>
    <pivotField numFmtId="44" showAll="0"/>
    <pivotField dataField="1" numFmtId="44" showAll="0"/>
    <pivotField numFmtId="44" showAll="0"/>
    <pivotField numFmtId="44" showAll="0"/>
    <pivotField dataField="1" numFmtId="44" showAll="0"/>
    <pivotField showAll="0"/>
    <pivotField showAll="0">
      <items count="8">
        <item x="4"/>
        <item x="6"/>
        <item x="3"/>
        <item x="2"/>
        <item x="1"/>
        <item x="5"/>
        <item x="0"/>
        <item t="default"/>
      </items>
    </pivotField>
  </pivotFields>
  <rowFields count="1">
    <field x="2"/>
  </rowFields>
  <rowItems count="9">
    <i>
      <x/>
    </i>
    <i>
      <x v="1"/>
    </i>
    <i>
      <x v="2"/>
    </i>
    <i>
      <x v="3"/>
    </i>
    <i>
      <x v="4"/>
    </i>
    <i>
      <x v="5"/>
    </i>
    <i>
      <x v="7"/>
    </i>
    <i>
      <x v="8"/>
    </i>
    <i t="grand">
      <x/>
    </i>
  </rowItems>
  <colFields count="1">
    <field x="-2"/>
  </colFields>
  <colItems count="3">
    <i>
      <x/>
    </i>
    <i i="1">
      <x v="1"/>
    </i>
    <i i="2">
      <x v="2"/>
    </i>
  </colItems>
  <dataFields count="3">
    <dataField name="Sum of Order" fld="8" baseField="0" baseItem="0"/>
    <dataField name="Sum of Total Amount " fld="10" baseField="0" baseItem="0"/>
    <dataField name="Sum of operating profit" fld="13" baseField="0" baseItem="0"/>
  </dataFields>
  <chartFormats count="20">
    <chartFormat chart="26" format="8" series="1">
      <pivotArea type="data" outline="0" fieldPosition="0">
        <references count="1">
          <reference field="4294967294" count="1" selected="0">
            <x v="0"/>
          </reference>
        </references>
      </pivotArea>
    </chartFormat>
    <chartFormat chart="21" format="14" series="1">
      <pivotArea type="data" outline="0" fieldPosition="0">
        <references count="1">
          <reference field="4294967294" count="1" selected="0">
            <x v="0"/>
          </reference>
        </references>
      </pivotArea>
    </chartFormat>
    <chartFormat chart="26" format="9" series="1">
      <pivotArea type="data" outline="0" fieldPosition="0">
        <references count="1">
          <reference field="4294967294" count="1" selected="0">
            <x v="1"/>
          </reference>
        </references>
      </pivotArea>
    </chartFormat>
    <chartFormat chart="21" format="15" series="1">
      <pivotArea type="data" outline="0" fieldPosition="0">
        <references count="1">
          <reference field="4294967294" count="1" selected="0">
            <x v="1"/>
          </reference>
        </references>
      </pivotArea>
    </chartFormat>
    <chartFormat chart="26" format="10" series="1">
      <pivotArea type="data" outline="0" fieldPosition="0">
        <references count="1">
          <reference field="4294967294" count="1" selected="0">
            <x v="2"/>
          </reference>
        </references>
      </pivotArea>
    </chartFormat>
    <chartFormat chart="21" format="16" series="1">
      <pivotArea type="data" outline="0" fieldPosition="0">
        <references count="1">
          <reference field="4294967294" count="1" selected="0">
            <x v="2"/>
          </reference>
        </references>
      </pivotArea>
    </chartFormat>
    <chartFormat chart="27" format="13" series="1">
      <pivotArea type="data" outline="0" fieldPosition="0">
        <references count="1">
          <reference field="4294967294" count="1" selected="0">
            <x v="0"/>
          </reference>
        </references>
      </pivotArea>
    </chartFormat>
    <chartFormat chart="27" format="14" series="1">
      <pivotArea type="data" outline="0" fieldPosition="0">
        <references count="1">
          <reference field="4294967294" count="1" selected="0">
            <x v="1"/>
          </reference>
        </references>
      </pivotArea>
    </chartFormat>
    <chartFormat chart="27" format="15" series="1">
      <pivotArea type="data" outline="0" fieldPosition="0">
        <references count="1">
          <reference field="4294967294" count="1" selected="0">
            <x v="2"/>
          </reference>
        </references>
      </pivotArea>
    </chartFormat>
    <chartFormat chart="21" format="18">
      <pivotArea type="data" outline="0" fieldPosition="0">
        <references count="2">
          <reference field="4294967294" count="1" selected="0">
            <x v="1"/>
          </reference>
          <reference field="2" count="1" selected="0">
            <x v="0"/>
          </reference>
        </references>
      </pivotArea>
    </chartFormat>
    <chartFormat chart="31" format="0" series="1">
      <pivotArea type="data" outline="0" fieldPosition="0">
        <references count="1">
          <reference field="4294967294" count="1" selected="0">
            <x v="0"/>
          </reference>
        </references>
      </pivotArea>
    </chartFormat>
    <chartFormat chart="31" format="1" series="1">
      <pivotArea type="data" outline="0" fieldPosition="0">
        <references count="1">
          <reference field="4294967294" count="1" selected="0">
            <x v="1"/>
          </reference>
        </references>
      </pivotArea>
    </chartFormat>
    <chartFormat chart="31" format="2" series="1">
      <pivotArea type="data" outline="0" fieldPosition="0">
        <references count="1">
          <reference field="4294967294" count="1" selected="0">
            <x v="2"/>
          </reference>
        </references>
      </pivotArea>
    </chartFormat>
    <chartFormat chart="32"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1"/>
          </reference>
        </references>
      </pivotArea>
    </chartFormat>
    <chartFormat chart="32" format="5" series="1">
      <pivotArea type="data" outline="0" fieldPosition="0">
        <references count="1">
          <reference field="4294967294" count="1" selected="0">
            <x v="2"/>
          </reference>
        </references>
      </pivotArea>
    </chartFormat>
    <chartFormat chart="33" format="9" series="1">
      <pivotArea type="data" outline="0" fieldPosition="0">
        <references count="1">
          <reference field="4294967294" count="1" selected="0">
            <x v="1"/>
          </reference>
        </references>
      </pivotArea>
    </chartFormat>
    <chartFormat chart="33" format="10" series="1">
      <pivotArea type="data" outline="0" fieldPosition="0">
        <references count="1">
          <reference field="4294967294" count="1" selected="0">
            <x v="0"/>
          </reference>
        </references>
      </pivotArea>
    </chartFormat>
    <chartFormat chart="33" format="11" series="1">
      <pivotArea type="data" outline="0" fieldPosition="0">
        <references count="1">
          <reference field="4294967294" count="1" selected="0">
            <x v="2"/>
          </reference>
        </references>
      </pivotArea>
    </chartFormat>
    <chartFormat chart="21" format="19">
      <pivotArea type="data" outline="0" fieldPosition="0">
        <references count="2">
          <reference field="4294967294" count="1" selected="0">
            <x v="1"/>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D20:F25" firstHeaderRow="0" firstDataRow="1" firstDataCol="1"/>
  <pivotFields count="19">
    <pivotField showAll="0"/>
    <pivotField showAll="0"/>
    <pivotField showAll="0"/>
    <pivotField showAll="0"/>
    <pivotField showAll="0"/>
    <pivotField showAll="0"/>
    <pivotField showAll="0"/>
    <pivotField showAll="0"/>
    <pivotField showAll="0"/>
    <pivotField numFmtId="44" showAll="0"/>
    <pivotField numFmtId="44" showAll="0"/>
    <pivotField numFmtId="44" showAll="0"/>
    <pivotField numFmtId="44" showAll="0"/>
    <pivotField numFmtId="44" showAll="0"/>
    <pivotField showAll="0"/>
    <pivotField showAll="0"/>
    <pivotField axis="axisRow" showAll="0">
      <items count="7">
        <item x="0"/>
        <item x="1"/>
        <item x="2"/>
        <item x="3"/>
        <item h="1" x="4"/>
        <item h="1" x="5"/>
        <item t="default"/>
      </items>
    </pivotField>
    <pivotField dataField="1" showAll="0">
      <items count="7">
        <item x="1"/>
        <item x="0"/>
        <item x="2"/>
        <item x="3"/>
        <item x="4"/>
        <item x="5"/>
        <item t="default"/>
      </items>
    </pivotField>
    <pivotField dataField="1" showAll="0"/>
  </pivotFields>
  <rowFields count="1">
    <field x="16"/>
  </rowFields>
  <rowItems count="5">
    <i>
      <x/>
    </i>
    <i>
      <x v="1"/>
    </i>
    <i>
      <x v="2"/>
    </i>
    <i>
      <x v="3"/>
    </i>
    <i t="grand">
      <x/>
    </i>
  </rowItems>
  <colFields count="1">
    <field x="-2"/>
  </colFields>
  <colItems count="2">
    <i>
      <x/>
    </i>
    <i i="1">
      <x v="1"/>
    </i>
  </colItems>
  <dataFields count="2">
    <dataField name="Sum of ORDERS" fld="17" baseField="16" baseItem="0"/>
    <dataField name="Sum of target" fld="18" baseField="1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13">
  <location ref="D3:G5" firstHeaderRow="0" firstDataRow="1" firstDataCol="1"/>
  <pivotFields count="16">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 axis="axisRow" showAll="0">
      <items count="5">
        <item h="1" x="0"/>
        <item h="1" x="1"/>
        <item h="1" x="2"/>
        <item x="3"/>
        <item t="default"/>
      </items>
    </pivotField>
    <pivotField showAll="0"/>
    <pivotField showAll="0"/>
    <pivotField showAll="0"/>
    <pivotField showAll="0"/>
    <pivotField showAll="0"/>
    <pivotField showAll="0"/>
    <pivotField dataField="1" showAll="0"/>
    <pivotField numFmtId="44" showAll="0"/>
    <pivotField dataField="1" numFmtId="44" showAll="0"/>
    <pivotField numFmtId="44" showAll="0"/>
    <pivotField numFmtId="44" showAll="0"/>
    <pivotField dataField="1" numFmtId="44" showAll="0"/>
    <pivotField showAll="0"/>
    <pivotField showAll="0"/>
  </pivotFields>
  <rowFields count="1">
    <field x="1"/>
  </rowFields>
  <rowItems count="2">
    <i>
      <x v="3"/>
    </i>
    <i t="grand">
      <x/>
    </i>
  </rowItems>
  <colFields count="1">
    <field x="-2"/>
  </colFields>
  <colItems count="3">
    <i>
      <x/>
    </i>
    <i i="1">
      <x v="1"/>
    </i>
    <i i="2">
      <x v="2"/>
    </i>
  </colItems>
  <dataFields count="3">
    <dataField name="Sum of Order" fld="8" baseField="0" baseItem="0"/>
    <dataField name="Sum of Total Amount " fld="10" baseField="0" baseItem="0" numFmtId="44"/>
    <dataField name="Sum of operating profit" fld="13" baseField="0" baseItem="0" numFmtId="44"/>
  </dataFields>
  <formats count="1">
    <format dxfId="39">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3"/>
    <pivotTable tabId="2" name="PivotTable1"/>
    <pivotTable tabId="2" name="PivotTable2"/>
    <pivotTable tabId="2" name="PivotTable4"/>
    <pivotTable tabId="2" name="PivotTable7"/>
    <pivotTable tabId="2" name="PivotTable8"/>
  </pivotTables>
  <data>
    <tabular pivotCacheId="2">
      <items count="4">
        <i x="0"/>
        <i x="1"/>
        <i x="2"/>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columnCount="4" showCaption="0" style="Slicer Style 1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howCaption="0" style="Slicer Style 12"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 caption="Year" columnCount="4" showCaption="0" style="Slicer Style 1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topLeftCell="A70" zoomScale="80" zoomScaleNormal="80" workbookViewId="0">
      <selection activeCell="E103" sqref="E103"/>
    </sheetView>
  </sheetViews>
  <sheetFormatPr defaultRowHeight="15" x14ac:dyDescent="0.25"/>
  <cols>
    <col min="1" max="1" width="17.42578125" customWidth="1"/>
    <col min="2" max="2" width="12" customWidth="1"/>
    <col min="4" max="4" width="4.7109375" bestFit="1" customWidth="1"/>
    <col min="5" max="5" width="16.7109375" bestFit="1" customWidth="1"/>
    <col min="6" max="6" width="16.28515625" bestFit="1" customWidth="1"/>
    <col min="7" max="7" width="19" bestFit="1" customWidth="1"/>
    <col min="8" max="8" width="16" customWidth="1"/>
    <col min="9" max="9" width="13.7109375" bestFit="1" customWidth="1"/>
    <col min="10" max="10" width="16.85546875" customWidth="1"/>
    <col min="11" max="11" width="17.7109375" customWidth="1"/>
    <col min="12" max="12" width="18.5703125" customWidth="1"/>
    <col min="13" max="13" width="15.5703125" bestFit="1" customWidth="1"/>
    <col min="14" max="14" width="21.140625" customWidth="1"/>
    <col min="15" max="15" width="20.140625" bestFit="1" customWidth="1"/>
    <col min="16" max="16" width="13.28515625" customWidth="1"/>
  </cols>
  <sheetData>
    <row r="1" spans="1:20" ht="28.5" x14ac:dyDescent="0.25">
      <c r="A1" s="2" t="s">
        <v>0</v>
      </c>
      <c r="B1" s="1" t="s">
        <v>1</v>
      </c>
      <c r="C1" s="1" t="s">
        <v>2</v>
      </c>
      <c r="D1" s="1" t="s">
        <v>8</v>
      </c>
      <c r="E1" s="1" t="s">
        <v>3</v>
      </c>
      <c r="F1" s="1" t="s">
        <v>31</v>
      </c>
      <c r="G1" s="1" t="s">
        <v>4</v>
      </c>
      <c r="H1" s="1" t="s">
        <v>5</v>
      </c>
      <c r="I1" s="1" t="s">
        <v>35</v>
      </c>
      <c r="J1" s="5" t="s">
        <v>119</v>
      </c>
      <c r="K1" s="1" t="s">
        <v>36</v>
      </c>
      <c r="L1" s="1" t="s">
        <v>120</v>
      </c>
      <c r="M1" s="1" t="s">
        <v>121</v>
      </c>
      <c r="N1" s="5" t="s">
        <v>135</v>
      </c>
      <c r="O1" s="2" t="s">
        <v>132</v>
      </c>
      <c r="P1" s="1" t="s">
        <v>136</v>
      </c>
      <c r="Q1" s="1" t="s">
        <v>152</v>
      </c>
      <c r="R1" s="1" t="s">
        <v>153</v>
      </c>
      <c r="S1" s="1" t="s">
        <v>154</v>
      </c>
    </row>
    <row r="2" spans="1:20" x14ac:dyDescent="0.25">
      <c r="A2" t="s">
        <v>6</v>
      </c>
      <c r="B2" s="32">
        <v>2021</v>
      </c>
      <c r="C2" t="s">
        <v>7</v>
      </c>
      <c r="D2" s="3">
        <v>18</v>
      </c>
      <c r="E2" t="s">
        <v>30</v>
      </c>
      <c r="F2" t="s">
        <v>32</v>
      </c>
      <c r="G2" t="s">
        <v>33</v>
      </c>
      <c r="H2" t="s">
        <v>34</v>
      </c>
      <c r="I2" s="3">
        <v>10</v>
      </c>
      <c r="J2" s="4">
        <v>300</v>
      </c>
      <c r="K2" s="4">
        <f>J2*I2</f>
        <v>3000</v>
      </c>
      <c r="L2" s="4">
        <v>240</v>
      </c>
      <c r="M2" s="7">
        <v>60</v>
      </c>
      <c r="N2" s="7">
        <f>M2*I2</f>
        <v>600</v>
      </c>
      <c r="O2" s="17" t="s">
        <v>133</v>
      </c>
      <c r="P2" t="s">
        <v>137</v>
      </c>
      <c r="Q2">
        <v>2021</v>
      </c>
      <c r="R2">
        <v>1000</v>
      </c>
      <c r="S2" s="3">
        <v>1000</v>
      </c>
    </row>
    <row r="3" spans="1:20" x14ac:dyDescent="0.25">
      <c r="A3" t="s">
        <v>10</v>
      </c>
      <c r="B3" s="32">
        <v>2021</v>
      </c>
      <c r="C3" t="s">
        <v>7</v>
      </c>
      <c r="D3" s="3">
        <v>21</v>
      </c>
      <c r="E3" t="s">
        <v>30</v>
      </c>
      <c r="F3" t="s">
        <v>32</v>
      </c>
      <c r="G3" t="s">
        <v>33</v>
      </c>
      <c r="H3" t="s">
        <v>34</v>
      </c>
      <c r="I3" s="3">
        <v>6</v>
      </c>
      <c r="J3" s="4">
        <v>300</v>
      </c>
      <c r="K3" s="4">
        <f t="shared" ref="K3:K100" si="0">J3*I3</f>
        <v>1800</v>
      </c>
      <c r="L3" s="4">
        <v>240</v>
      </c>
      <c r="M3" s="7">
        <v>60</v>
      </c>
      <c r="N3" s="7">
        <f t="shared" ref="N3:N66" si="1">M3*I3</f>
        <v>360</v>
      </c>
      <c r="O3" s="17" t="s">
        <v>133</v>
      </c>
      <c r="P3" t="s">
        <v>137</v>
      </c>
      <c r="Q3">
        <v>2022</v>
      </c>
      <c r="R3">
        <v>180</v>
      </c>
      <c r="S3" s="3">
        <v>10000</v>
      </c>
    </row>
    <row r="4" spans="1:20" x14ac:dyDescent="0.25">
      <c r="A4" t="s">
        <v>11</v>
      </c>
      <c r="B4" s="32">
        <v>2021</v>
      </c>
      <c r="C4" t="s">
        <v>7</v>
      </c>
      <c r="D4" s="3">
        <v>22</v>
      </c>
      <c r="E4" t="s">
        <v>30</v>
      </c>
      <c r="F4" t="s">
        <v>32</v>
      </c>
      <c r="G4" t="s">
        <v>33</v>
      </c>
      <c r="H4" t="s">
        <v>34</v>
      </c>
      <c r="I4" s="3">
        <v>12</v>
      </c>
      <c r="J4" s="4">
        <v>300</v>
      </c>
      <c r="K4" s="4">
        <f t="shared" si="0"/>
        <v>3600</v>
      </c>
      <c r="L4" s="4">
        <v>240</v>
      </c>
      <c r="M4" s="7">
        <v>60</v>
      </c>
      <c r="N4" s="7">
        <f t="shared" si="1"/>
        <v>720</v>
      </c>
      <c r="O4" s="17" t="s">
        <v>133</v>
      </c>
      <c r="P4" t="s">
        <v>137</v>
      </c>
      <c r="Q4">
        <v>2023</v>
      </c>
      <c r="R4">
        <v>21600</v>
      </c>
      <c r="S4" s="3">
        <v>10000</v>
      </c>
    </row>
    <row r="5" spans="1:20" x14ac:dyDescent="0.25">
      <c r="A5" t="s">
        <v>12</v>
      </c>
      <c r="B5" s="32">
        <v>2021</v>
      </c>
      <c r="C5" t="s">
        <v>7</v>
      </c>
      <c r="D5" s="3">
        <v>28</v>
      </c>
      <c r="E5" t="s">
        <v>30</v>
      </c>
      <c r="F5" t="s">
        <v>32</v>
      </c>
      <c r="G5" t="s">
        <v>33</v>
      </c>
      <c r="H5" t="s">
        <v>34</v>
      </c>
      <c r="I5" s="3">
        <v>7</v>
      </c>
      <c r="J5" s="4">
        <v>300</v>
      </c>
      <c r="K5" s="4">
        <f t="shared" si="0"/>
        <v>2100</v>
      </c>
      <c r="L5" s="4">
        <v>240</v>
      </c>
      <c r="M5" s="7">
        <v>60</v>
      </c>
      <c r="N5" s="7">
        <f t="shared" si="1"/>
        <v>420</v>
      </c>
      <c r="O5" s="17" t="s">
        <v>133</v>
      </c>
      <c r="P5" t="s">
        <v>137</v>
      </c>
      <c r="Q5">
        <v>2024</v>
      </c>
      <c r="R5">
        <v>150000</v>
      </c>
      <c r="S5" s="3">
        <v>100000</v>
      </c>
    </row>
    <row r="6" spans="1:20" x14ac:dyDescent="0.25">
      <c r="A6" t="s">
        <v>13</v>
      </c>
      <c r="B6" s="32">
        <v>2021</v>
      </c>
      <c r="C6" t="s">
        <v>7</v>
      </c>
      <c r="D6" s="3">
        <v>29</v>
      </c>
      <c r="E6" t="s">
        <v>30</v>
      </c>
      <c r="F6" t="s">
        <v>32</v>
      </c>
      <c r="G6" t="s">
        <v>33</v>
      </c>
      <c r="H6" t="s">
        <v>34</v>
      </c>
      <c r="I6" s="3">
        <v>2</v>
      </c>
      <c r="J6" s="4">
        <v>300</v>
      </c>
      <c r="K6" s="4">
        <f t="shared" si="0"/>
        <v>600</v>
      </c>
      <c r="L6" s="4">
        <v>240</v>
      </c>
      <c r="M6" s="7">
        <v>60</v>
      </c>
      <c r="N6" s="7">
        <f t="shared" si="1"/>
        <v>120</v>
      </c>
      <c r="O6" s="17" t="s">
        <v>133</v>
      </c>
      <c r="P6" t="s">
        <v>137</v>
      </c>
      <c r="Q6">
        <v>2025</v>
      </c>
      <c r="R6" s="27" t="s">
        <v>158</v>
      </c>
      <c r="S6" s="3">
        <v>1000000</v>
      </c>
      <c r="T6" s="3"/>
    </row>
    <row r="7" spans="1:20" x14ac:dyDescent="0.25">
      <c r="A7" t="s">
        <v>14</v>
      </c>
      <c r="B7" s="32">
        <v>2021</v>
      </c>
      <c r="C7" t="s">
        <v>9</v>
      </c>
      <c r="D7" s="3">
        <v>3</v>
      </c>
      <c r="E7" t="s">
        <v>30</v>
      </c>
      <c r="F7" t="s">
        <v>32</v>
      </c>
      <c r="G7" t="s">
        <v>33</v>
      </c>
      <c r="H7" t="s">
        <v>34</v>
      </c>
      <c r="I7" s="3">
        <v>6</v>
      </c>
      <c r="J7" s="4">
        <v>300</v>
      </c>
      <c r="K7" s="4">
        <f t="shared" si="0"/>
        <v>1800</v>
      </c>
      <c r="L7" s="4">
        <v>240</v>
      </c>
      <c r="M7" s="7">
        <v>60</v>
      </c>
      <c r="N7" s="7">
        <f t="shared" si="1"/>
        <v>360</v>
      </c>
      <c r="O7" s="17" t="s">
        <v>133</v>
      </c>
      <c r="P7" t="s">
        <v>137</v>
      </c>
      <c r="T7" s="3"/>
    </row>
    <row r="8" spans="1:20" x14ac:dyDescent="0.25">
      <c r="A8" t="s">
        <v>15</v>
      </c>
      <c r="B8" s="32">
        <v>2021</v>
      </c>
      <c r="C8" t="s">
        <v>9</v>
      </c>
      <c r="D8" s="3">
        <v>5</v>
      </c>
      <c r="E8" t="s">
        <v>30</v>
      </c>
      <c r="F8" t="s">
        <v>32</v>
      </c>
      <c r="G8" t="s">
        <v>33</v>
      </c>
      <c r="H8" t="s">
        <v>34</v>
      </c>
      <c r="I8" s="3">
        <v>2</v>
      </c>
      <c r="J8" s="4">
        <v>300</v>
      </c>
      <c r="K8" s="4">
        <f t="shared" si="0"/>
        <v>600</v>
      </c>
      <c r="L8" s="4">
        <v>240</v>
      </c>
      <c r="M8" s="7">
        <v>60</v>
      </c>
      <c r="N8" s="7">
        <f t="shared" si="1"/>
        <v>120</v>
      </c>
      <c r="O8" s="17" t="s">
        <v>133</v>
      </c>
      <c r="P8" t="s">
        <v>137</v>
      </c>
      <c r="T8" s="3"/>
    </row>
    <row r="9" spans="1:20" x14ac:dyDescent="0.25">
      <c r="A9" t="s">
        <v>16</v>
      </c>
      <c r="B9" s="32">
        <v>2021</v>
      </c>
      <c r="C9" t="s">
        <v>9</v>
      </c>
      <c r="D9" s="3">
        <v>7</v>
      </c>
      <c r="E9" t="s">
        <v>30</v>
      </c>
      <c r="F9" t="s">
        <v>32</v>
      </c>
      <c r="G9" t="s">
        <v>33</v>
      </c>
      <c r="H9" t="s">
        <v>34</v>
      </c>
      <c r="I9" s="3">
        <v>4</v>
      </c>
      <c r="J9" s="4">
        <v>300</v>
      </c>
      <c r="K9" s="4">
        <f t="shared" si="0"/>
        <v>1200</v>
      </c>
      <c r="L9" s="4">
        <v>240</v>
      </c>
      <c r="M9" s="7">
        <v>60</v>
      </c>
      <c r="N9" s="7">
        <f t="shared" si="1"/>
        <v>240</v>
      </c>
      <c r="O9" s="17" t="s">
        <v>133</v>
      </c>
      <c r="P9" t="s">
        <v>137</v>
      </c>
      <c r="T9" s="3"/>
    </row>
    <row r="10" spans="1:20" x14ac:dyDescent="0.25">
      <c r="A10" t="s">
        <v>17</v>
      </c>
      <c r="B10" s="32">
        <v>2021</v>
      </c>
      <c r="C10" t="s">
        <v>9</v>
      </c>
      <c r="D10" s="3">
        <v>8</v>
      </c>
      <c r="E10" t="s">
        <v>30</v>
      </c>
      <c r="F10" t="s">
        <v>32</v>
      </c>
      <c r="G10" t="s">
        <v>33</v>
      </c>
      <c r="H10" t="s">
        <v>34</v>
      </c>
      <c r="I10" s="3">
        <v>4</v>
      </c>
      <c r="J10" s="4">
        <v>300</v>
      </c>
      <c r="K10" s="4">
        <f t="shared" si="0"/>
        <v>1200</v>
      </c>
      <c r="L10" s="4">
        <v>240</v>
      </c>
      <c r="M10" s="7">
        <v>60</v>
      </c>
      <c r="N10" s="7">
        <f t="shared" si="1"/>
        <v>240</v>
      </c>
      <c r="O10" s="17" t="s">
        <v>133</v>
      </c>
      <c r="P10" t="s">
        <v>137</v>
      </c>
      <c r="T10" s="3"/>
    </row>
    <row r="11" spans="1:20" x14ac:dyDescent="0.25">
      <c r="A11" t="s">
        <v>18</v>
      </c>
      <c r="B11" s="32">
        <v>2021</v>
      </c>
      <c r="C11" t="s">
        <v>9</v>
      </c>
      <c r="D11" s="3">
        <v>9</v>
      </c>
      <c r="E11" t="s">
        <v>30</v>
      </c>
      <c r="F11" t="s">
        <v>32</v>
      </c>
      <c r="G11" t="s">
        <v>33</v>
      </c>
      <c r="H11" t="s">
        <v>34</v>
      </c>
      <c r="I11" s="3">
        <v>2</v>
      </c>
      <c r="J11" s="4">
        <v>300</v>
      </c>
      <c r="K11" s="4">
        <f t="shared" si="0"/>
        <v>600</v>
      </c>
      <c r="L11" s="4">
        <v>240</v>
      </c>
      <c r="M11" s="7">
        <v>60</v>
      </c>
      <c r="N11" s="7">
        <f t="shared" si="1"/>
        <v>120</v>
      </c>
      <c r="O11" s="17" t="s">
        <v>133</v>
      </c>
      <c r="P11" t="s">
        <v>137</v>
      </c>
      <c r="T11" s="3"/>
    </row>
    <row r="12" spans="1:20" x14ac:dyDescent="0.25">
      <c r="A12" t="s">
        <v>19</v>
      </c>
      <c r="B12" s="32">
        <v>2021</v>
      </c>
      <c r="C12" t="s">
        <v>9</v>
      </c>
      <c r="D12" s="3">
        <v>13</v>
      </c>
      <c r="E12" t="s">
        <v>30</v>
      </c>
      <c r="F12" t="s">
        <v>32</v>
      </c>
      <c r="G12" t="s">
        <v>33</v>
      </c>
      <c r="H12" t="s">
        <v>34</v>
      </c>
      <c r="I12" s="3">
        <v>24</v>
      </c>
      <c r="J12" s="4">
        <v>300</v>
      </c>
      <c r="K12" s="4">
        <f t="shared" si="0"/>
        <v>7200</v>
      </c>
      <c r="L12" s="4">
        <v>240</v>
      </c>
      <c r="M12" s="7">
        <v>60</v>
      </c>
      <c r="N12" s="7">
        <f t="shared" si="1"/>
        <v>1440</v>
      </c>
      <c r="O12" s="17" t="s">
        <v>133</v>
      </c>
      <c r="P12" t="s">
        <v>137</v>
      </c>
      <c r="T12" s="3"/>
    </row>
    <row r="13" spans="1:20" x14ac:dyDescent="0.25">
      <c r="A13" t="s">
        <v>20</v>
      </c>
      <c r="B13" s="32">
        <v>2021</v>
      </c>
      <c r="C13" t="s">
        <v>9</v>
      </c>
      <c r="D13" s="3">
        <v>15</v>
      </c>
      <c r="E13" t="s">
        <v>30</v>
      </c>
      <c r="F13" t="s">
        <v>32</v>
      </c>
      <c r="G13" t="s">
        <v>33</v>
      </c>
      <c r="H13" t="s">
        <v>34</v>
      </c>
      <c r="I13" s="3">
        <v>12</v>
      </c>
      <c r="J13" s="4">
        <v>300</v>
      </c>
      <c r="K13" s="4">
        <f t="shared" si="0"/>
        <v>3600</v>
      </c>
      <c r="L13" s="4">
        <v>240</v>
      </c>
      <c r="M13" s="7">
        <v>60</v>
      </c>
      <c r="N13" s="7">
        <f t="shared" si="1"/>
        <v>720</v>
      </c>
      <c r="O13" s="17" t="s">
        <v>133</v>
      </c>
      <c r="P13" t="s">
        <v>137</v>
      </c>
      <c r="T13" s="3"/>
    </row>
    <row r="14" spans="1:20" x14ac:dyDescent="0.25">
      <c r="A14" t="s">
        <v>21</v>
      </c>
      <c r="B14" s="32">
        <v>2021</v>
      </c>
      <c r="C14" t="s">
        <v>9</v>
      </c>
      <c r="D14" s="3">
        <v>17</v>
      </c>
      <c r="E14" t="s">
        <v>30</v>
      </c>
      <c r="F14" t="s">
        <v>32</v>
      </c>
      <c r="G14" t="s">
        <v>33</v>
      </c>
      <c r="H14" t="s">
        <v>34</v>
      </c>
      <c r="I14" s="3">
        <v>12</v>
      </c>
      <c r="J14" s="4">
        <v>300</v>
      </c>
      <c r="K14" s="4">
        <f t="shared" si="0"/>
        <v>3600</v>
      </c>
      <c r="L14" s="4">
        <v>240</v>
      </c>
      <c r="M14" s="7">
        <v>60</v>
      </c>
      <c r="N14" s="7">
        <f t="shared" si="1"/>
        <v>720</v>
      </c>
      <c r="O14" s="17" t="s">
        <v>133</v>
      </c>
      <c r="P14" t="s">
        <v>137</v>
      </c>
      <c r="T14" s="3"/>
    </row>
    <row r="15" spans="1:20" x14ac:dyDescent="0.25">
      <c r="A15" t="s">
        <v>22</v>
      </c>
      <c r="B15" s="32">
        <v>2021</v>
      </c>
      <c r="C15" t="s">
        <v>9</v>
      </c>
      <c r="D15" s="3">
        <v>18</v>
      </c>
      <c r="E15" t="s">
        <v>30</v>
      </c>
      <c r="F15" t="s">
        <v>32</v>
      </c>
      <c r="G15" t="s">
        <v>33</v>
      </c>
      <c r="H15" t="s">
        <v>34</v>
      </c>
      <c r="I15" s="3">
        <v>24</v>
      </c>
      <c r="J15" s="4">
        <v>300</v>
      </c>
      <c r="K15" s="4">
        <f t="shared" si="0"/>
        <v>7200</v>
      </c>
      <c r="L15" s="4">
        <v>240</v>
      </c>
      <c r="M15" s="7">
        <v>60</v>
      </c>
      <c r="N15" s="7">
        <f t="shared" si="1"/>
        <v>1440</v>
      </c>
      <c r="O15" s="17" t="s">
        <v>133</v>
      </c>
      <c r="P15" t="s">
        <v>137</v>
      </c>
      <c r="T15" s="3"/>
    </row>
    <row r="16" spans="1:20" x14ac:dyDescent="0.25">
      <c r="A16" t="s">
        <v>23</v>
      </c>
      <c r="B16" s="32">
        <v>2021</v>
      </c>
      <c r="C16" t="s">
        <v>9</v>
      </c>
      <c r="D16" s="3">
        <v>20</v>
      </c>
      <c r="E16" t="s">
        <v>30</v>
      </c>
      <c r="F16" t="s">
        <v>32</v>
      </c>
      <c r="G16" t="s">
        <v>33</v>
      </c>
      <c r="H16" t="s">
        <v>34</v>
      </c>
      <c r="I16" s="3">
        <v>6</v>
      </c>
      <c r="J16" s="4">
        <v>300</v>
      </c>
      <c r="K16" s="4">
        <f t="shared" si="0"/>
        <v>1800</v>
      </c>
      <c r="L16" s="4">
        <v>240</v>
      </c>
      <c r="M16" s="7">
        <v>60</v>
      </c>
      <c r="N16" s="7">
        <f t="shared" si="1"/>
        <v>360</v>
      </c>
      <c r="O16" s="17" t="s">
        <v>133</v>
      </c>
      <c r="P16" t="s">
        <v>137</v>
      </c>
      <c r="T16" s="3"/>
    </row>
    <row r="17" spans="1:20" x14ac:dyDescent="0.25">
      <c r="A17" t="s">
        <v>24</v>
      </c>
      <c r="B17" s="32">
        <v>2021</v>
      </c>
      <c r="C17" t="s">
        <v>9</v>
      </c>
      <c r="D17" s="3">
        <v>21</v>
      </c>
      <c r="E17" t="s">
        <v>30</v>
      </c>
      <c r="F17" t="s">
        <v>32</v>
      </c>
      <c r="G17" t="s">
        <v>33</v>
      </c>
      <c r="H17" t="s">
        <v>34</v>
      </c>
      <c r="I17" s="3">
        <v>36</v>
      </c>
      <c r="J17" s="4">
        <v>300</v>
      </c>
      <c r="K17" s="4">
        <f t="shared" si="0"/>
        <v>10800</v>
      </c>
      <c r="L17" s="4">
        <v>240</v>
      </c>
      <c r="M17" s="7">
        <v>60</v>
      </c>
      <c r="N17" s="7">
        <f t="shared" si="1"/>
        <v>2160</v>
      </c>
      <c r="O17" s="17" t="s">
        <v>133</v>
      </c>
      <c r="P17" t="s">
        <v>137</v>
      </c>
      <c r="T17" s="3"/>
    </row>
    <row r="18" spans="1:20" x14ac:dyDescent="0.25">
      <c r="A18" t="s">
        <v>25</v>
      </c>
      <c r="B18" s="32">
        <v>2021</v>
      </c>
      <c r="C18" t="s">
        <v>9</v>
      </c>
      <c r="D18" s="3">
        <v>22</v>
      </c>
      <c r="E18" t="s">
        <v>30</v>
      </c>
      <c r="F18" t="s">
        <v>32</v>
      </c>
      <c r="G18" t="s">
        <v>33</v>
      </c>
      <c r="H18" t="s">
        <v>34</v>
      </c>
      <c r="I18" s="3">
        <v>24</v>
      </c>
      <c r="J18" s="4">
        <v>300</v>
      </c>
      <c r="K18" s="4">
        <f t="shared" si="0"/>
        <v>7200</v>
      </c>
      <c r="L18" s="4">
        <v>240</v>
      </c>
      <c r="M18" s="7">
        <v>60</v>
      </c>
      <c r="N18" s="7">
        <f t="shared" si="1"/>
        <v>1440</v>
      </c>
      <c r="O18" s="17" t="s">
        <v>133</v>
      </c>
      <c r="P18" t="s">
        <v>137</v>
      </c>
      <c r="T18" s="3"/>
    </row>
    <row r="19" spans="1:20" x14ac:dyDescent="0.25">
      <c r="A19" t="s">
        <v>26</v>
      </c>
      <c r="B19" s="32">
        <v>2021</v>
      </c>
      <c r="C19" t="s">
        <v>9</v>
      </c>
      <c r="D19" s="3">
        <v>28</v>
      </c>
      <c r="E19" t="s">
        <v>30</v>
      </c>
      <c r="F19" t="s">
        <v>32</v>
      </c>
      <c r="G19" t="s">
        <v>33</v>
      </c>
      <c r="H19" t="s">
        <v>34</v>
      </c>
      <c r="I19" s="3">
        <v>12</v>
      </c>
      <c r="J19" s="4">
        <v>300</v>
      </c>
      <c r="K19" s="4">
        <f t="shared" si="0"/>
        <v>3600</v>
      </c>
      <c r="L19" s="4">
        <v>240</v>
      </c>
      <c r="M19" s="7">
        <v>60</v>
      </c>
      <c r="N19" s="7">
        <f t="shared" si="1"/>
        <v>720</v>
      </c>
      <c r="O19" s="17" t="s">
        <v>133</v>
      </c>
      <c r="P19" t="s">
        <v>137</v>
      </c>
      <c r="T19" s="3"/>
    </row>
    <row r="20" spans="1:20" x14ac:dyDescent="0.25">
      <c r="A20" t="s">
        <v>27</v>
      </c>
      <c r="B20" s="32">
        <v>2021</v>
      </c>
      <c r="C20" t="s">
        <v>9</v>
      </c>
      <c r="D20" s="3">
        <v>29</v>
      </c>
      <c r="E20" t="s">
        <v>30</v>
      </c>
      <c r="F20" t="s">
        <v>32</v>
      </c>
      <c r="G20" t="s">
        <v>33</v>
      </c>
      <c r="H20" t="s">
        <v>34</v>
      </c>
      <c r="I20" s="3">
        <v>6</v>
      </c>
      <c r="J20" s="4">
        <v>300</v>
      </c>
      <c r="K20" s="4">
        <f t="shared" si="0"/>
        <v>1800</v>
      </c>
      <c r="L20" s="4">
        <v>240</v>
      </c>
      <c r="M20" s="7">
        <v>60</v>
      </c>
      <c r="N20" s="7">
        <f t="shared" si="1"/>
        <v>360</v>
      </c>
      <c r="O20" s="17" t="s">
        <v>133</v>
      </c>
      <c r="P20" t="s">
        <v>137</v>
      </c>
      <c r="T20" s="3"/>
    </row>
    <row r="21" spans="1:20" x14ac:dyDescent="0.25">
      <c r="A21" t="s">
        <v>28</v>
      </c>
      <c r="B21" s="32">
        <v>2021</v>
      </c>
      <c r="C21" t="s">
        <v>9</v>
      </c>
      <c r="D21" s="3">
        <v>30</v>
      </c>
      <c r="E21" t="s">
        <v>30</v>
      </c>
      <c r="F21" t="s">
        <v>32</v>
      </c>
      <c r="G21" t="s">
        <v>33</v>
      </c>
      <c r="H21" t="s">
        <v>34</v>
      </c>
      <c r="I21" s="3">
        <v>7</v>
      </c>
      <c r="J21" s="4">
        <v>300</v>
      </c>
      <c r="K21" s="4">
        <f t="shared" si="0"/>
        <v>2100</v>
      </c>
      <c r="L21" s="4">
        <v>240</v>
      </c>
      <c r="M21" s="7">
        <v>60</v>
      </c>
      <c r="N21" s="7">
        <f t="shared" si="1"/>
        <v>420</v>
      </c>
      <c r="O21" s="17" t="s">
        <v>133</v>
      </c>
      <c r="P21" t="s">
        <v>137</v>
      </c>
      <c r="T21" s="3"/>
    </row>
    <row r="22" spans="1:20" x14ac:dyDescent="0.25">
      <c r="A22" t="s">
        <v>29</v>
      </c>
      <c r="B22" s="32">
        <v>2021</v>
      </c>
      <c r="C22" t="s">
        <v>9</v>
      </c>
      <c r="D22" s="3">
        <v>31</v>
      </c>
      <c r="E22" t="s">
        <v>30</v>
      </c>
      <c r="F22" t="s">
        <v>32</v>
      </c>
      <c r="G22" t="s">
        <v>33</v>
      </c>
      <c r="H22" t="s">
        <v>34</v>
      </c>
      <c r="I22" s="3">
        <v>16</v>
      </c>
      <c r="J22" s="4">
        <v>300</v>
      </c>
      <c r="K22" s="4">
        <f t="shared" si="0"/>
        <v>4800</v>
      </c>
      <c r="L22" s="4">
        <v>240</v>
      </c>
      <c r="M22" s="7">
        <v>60</v>
      </c>
      <c r="N22" s="7">
        <f t="shared" si="1"/>
        <v>960</v>
      </c>
      <c r="O22" s="17" t="s">
        <v>133</v>
      </c>
      <c r="P22" t="s">
        <v>137</v>
      </c>
      <c r="T22" s="3"/>
    </row>
    <row r="23" spans="1:20" x14ac:dyDescent="0.25">
      <c r="A23" t="s">
        <v>37</v>
      </c>
      <c r="B23" s="32">
        <v>2021</v>
      </c>
      <c r="C23" t="s">
        <v>114</v>
      </c>
      <c r="D23" s="3">
        <v>1</v>
      </c>
      <c r="E23" t="s">
        <v>30</v>
      </c>
      <c r="F23" t="s">
        <v>32</v>
      </c>
      <c r="G23" t="s">
        <v>33</v>
      </c>
      <c r="H23" t="s">
        <v>34</v>
      </c>
      <c r="I23" s="3">
        <v>5</v>
      </c>
      <c r="J23" s="4">
        <v>300</v>
      </c>
      <c r="K23" s="4">
        <f t="shared" si="0"/>
        <v>1500</v>
      </c>
      <c r="L23" s="4">
        <v>240</v>
      </c>
      <c r="M23" s="7">
        <v>60</v>
      </c>
      <c r="N23" s="7">
        <f t="shared" si="1"/>
        <v>300</v>
      </c>
      <c r="O23" s="17" t="s">
        <v>133</v>
      </c>
      <c r="P23" t="s">
        <v>137</v>
      </c>
      <c r="T23" s="3"/>
    </row>
    <row r="24" spans="1:20" x14ac:dyDescent="0.25">
      <c r="A24" t="s">
        <v>38</v>
      </c>
      <c r="B24" s="32">
        <v>2021</v>
      </c>
      <c r="C24" t="s">
        <v>114</v>
      </c>
      <c r="D24" s="3">
        <v>2</v>
      </c>
      <c r="E24" t="s">
        <v>30</v>
      </c>
      <c r="F24" t="s">
        <v>32</v>
      </c>
      <c r="G24" t="s">
        <v>33</v>
      </c>
      <c r="H24" t="s">
        <v>34</v>
      </c>
      <c r="I24" s="3">
        <v>48</v>
      </c>
      <c r="J24" s="4">
        <v>300</v>
      </c>
      <c r="K24" s="4">
        <f t="shared" si="0"/>
        <v>14400</v>
      </c>
      <c r="L24" s="4">
        <v>240</v>
      </c>
      <c r="M24" s="7">
        <v>60</v>
      </c>
      <c r="N24" s="7">
        <f t="shared" si="1"/>
        <v>2880</v>
      </c>
      <c r="O24" s="17" t="s">
        <v>133</v>
      </c>
      <c r="P24" t="s">
        <v>137</v>
      </c>
      <c r="T24" s="3"/>
    </row>
    <row r="25" spans="1:20" x14ac:dyDescent="0.25">
      <c r="A25" t="s">
        <v>39</v>
      </c>
      <c r="B25" s="32">
        <v>2021</v>
      </c>
      <c r="C25" t="s">
        <v>114</v>
      </c>
      <c r="D25" s="3">
        <v>3</v>
      </c>
      <c r="E25" t="s">
        <v>30</v>
      </c>
      <c r="F25" t="s">
        <v>32</v>
      </c>
      <c r="G25" t="s">
        <v>33</v>
      </c>
      <c r="H25" t="s">
        <v>34</v>
      </c>
      <c r="I25" s="3">
        <v>12</v>
      </c>
      <c r="J25" s="4">
        <v>300</v>
      </c>
      <c r="K25" s="4">
        <f t="shared" si="0"/>
        <v>3600</v>
      </c>
      <c r="L25" s="4">
        <v>240</v>
      </c>
      <c r="M25" s="7">
        <v>60</v>
      </c>
      <c r="N25" s="7">
        <f t="shared" si="1"/>
        <v>720</v>
      </c>
      <c r="O25" s="17" t="s">
        <v>133</v>
      </c>
      <c r="P25" t="s">
        <v>137</v>
      </c>
      <c r="T25" s="3"/>
    </row>
    <row r="26" spans="1:20" x14ac:dyDescent="0.25">
      <c r="A26" t="s">
        <v>40</v>
      </c>
      <c r="B26" s="32">
        <v>2021</v>
      </c>
      <c r="C26" t="s">
        <v>114</v>
      </c>
      <c r="D26" s="3">
        <v>4</v>
      </c>
      <c r="E26" t="s">
        <v>30</v>
      </c>
      <c r="F26" t="s">
        <v>32</v>
      </c>
      <c r="G26" t="s">
        <v>33</v>
      </c>
      <c r="H26" t="s">
        <v>34</v>
      </c>
      <c r="I26" s="3">
        <v>6</v>
      </c>
      <c r="J26" s="4">
        <v>300</v>
      </c>
      <c r="K26" s="4">
        <f t="shared" si="0"/>
        <v>1800</v>
      </c>
      <c r="L26" s="4">
        <v>240</v>
      </c>
      <c r="M26" s="7">
        <v>60</v>
      </c>
      <c r="N26" s="7">
        <f t="shared" si="1"/>
        <v>360</v>
      </c>
      <c r="O26" s="17" t="s">
        <v>133</v>
      </c>
      <c r="P26" t="s">
        <v>137</v>
      </c>
      <c r="T26" s="3"/>
    </row>
    <row r="27" spans="1:20" x14ac:dyDescent="0.25">
      <c r="A27" t="s">
        <v>41</v>
      </c>
      <c r="B27" s="32">
        <v>2021</v>
      </c>
      <c r="C27" t="s">
        <v>114</v>
      </c>
      <c r="D27" s="3">
        <v>5</v>
      </c>
      <c r="E27" t="s">
        <v>30</v>
      </c>
      <c r="F27" t="s">
        <v>32</v>
      </c>
      <c r="G27" t="s">
        <v>33</v>
      </c>
      <c r="H27" t="s">
        <v>34</v>
      </c>
      <c r="I27" s="3">
        <v>6</v>
      </c>
      <c r="J27" s="4">
        <v>300</v>
      </c>
      <c r="K27" s="4">
        <f t="shared" si="0"/>
        <v>1800</v>
      </c>
      <c r="L27" s="4">
        <v>240</v>
      </c>
      <c r="M27" s="7">
        <v>60</v>
      </c>
      <c r="N27" s="7">
        <f t="shared" si="1"/>
        <v>360</v>
      </c>
      <c r="O27" s="17" t="s">
        <v>133</v>
      </c>
      <c r="P27" t="s">
        <v>137</v>
      </c>
      <c r="T27" s="3"/>
    </row>
    <row r="28" spans="1:20" x14ac:dyDescent="0.25">
      <c r="A28" t="s">
        <v>42</v>
      </c>
      <c r="B28" s="32">
        <v>2021</v>
      </c>
      <c r="C28" t="s">
        <v>114</v>
      </c>
      <c r="D28" s="3">
        <v>6</v>
      </c>
      <c r="E28" t="s">
        <v>30</v>
      </c>
      <c r="F28" t="s">
        <v>32</v>
      </c>
      <c r="G28" t="s">
        <v>33</v>
      </c>
      <c r="H28" t="s">
        <v>34</v>
      </c>
      <c r="I28" s="3">
        <v>6</v>
      </c>
      <c r="J28" s="4">
        <v>300</v>
      </c>
      <c r="K28" s="4">
        <f t="shared" si="0"/>
        <v>1800</v>
      </c>
      <c r="L28" s="4">
        <v>240</v>
      </c>
      <c r="M28" s="7">
        <v>60</v>
      </c>
      <c r="N28" s="7">
        <f t="shared" si="1"/>
        <v>360</v>
      </c>
      <c r="O28" s="17" t="s">
        <v>133</v>
      </c>
      <c r="P28" t="s">
        <v>137</v>
      </c>
      <c r="T28" s="3"/>
    </row>
    <row r="29" spans="1:20" x14ac:dyDescent="0.25">
      <c r="A29" t="s">
        <v>43</v>
      </c>
      <c r="B29" s="32">
        <v>2021</v>
      </c>
      <c r="C29" t="s">
        <v>114</v>
      </c>
      <c r="D29" s="3">
        <v>7</v>
      </c>
      <c r="E29" t="s">
        <v>30</v>
      </c>
      <c r="F29" t="s">
        <v>32</v>
      </c>
      <c r="G29" t="s">
        <v>33</v>
      </c>
      <c r="H29" t="s">
        <v>34</v>
      </c>
      <c r="I29" s="3">
        <v>6</v>
      </c>
      <c r="J29" s="4">
        <v>300</v>
      </c>
      <c r="K29" s="4">
        <f t="shared" si="0"/>
        <v>1800</v>
      </c>
      <c r="L29" s="4">
        <v>240</v>
      </c>
      <c r="M29" s="7">
        <v>60</v>
      </c>
      <c r="N29" s="7">
        <f t="shared" si="1"/>
        <v>360</v>
      </c>
      <c r="O29" s="17" t="s">
        <v>133</v>
      </c>
      <c r="P29" t="s">
        <v>137</v>
      </c>
      <c r="T29" s="3"/>
    </row>
    <row r="30" spans="1:20" x14ac:dyDescent="0.25">
      <c r="A30" t="s">
        <v>44</v>
      </c>
      <c r="B30" s="32">
        <v>2021</v>
      </c>
      <c r="C30" t="s">
        <v>114</v>
      </c>
      <c r="D30" s="3">
        <v>8</v>
      </c>
      <c r="E30" t="s">
        <v>30</v>
      </c>
      <c r="F30" t="s">
        <v>32</v>
      </c>
      <c r="G30" t="s">
        <v>33</v>
      </c>
      <c r="H30" t="s">
        <v>34</v>
      </c>
      <c r="I30" s="3">
        <v>6</v>
      </c>
      <c r="J30" s="4">
        <v>300</v>
      </c>
      <c r="K30" s="4">
        <f t="shared" si="0"/>
        <v>1800</v>
      </c>
      <c r="L30" s="4">
        <v>240</v>
      </c>
      <c r="M30" s="7">
        <v>60</v>
      </c>
      <c r="N30" s="7">
        <f t="shared" si="1"/>
        <v>360</v>
      </c>
      <c r="O30" s="17" t="s">
        <v>133</v>
      </c>
      <c r="P30" t="s">
        <v>137</v>
      </c>
      <c r="T30" s="3"/>
    </row>
    <row r="31" spans="1:20" x14ac:dyDescent="0.25">
      <c r="A31" t="s">
        <v>45</v>
      </c>
      <c r="B31" s="32">
        <v>2021</v>
      </c>
      <c r="C31" t="s">
        <v>114</v>
      </c>
      <c r="D31" s="3">
        <v>9</v>
      </c>
      <c r="E31" t="s">
        <v>30</v>
      </c>
      <c r="F31" t="s">
        <v>32</v>
      </c>
      <c r="G31" t="s">
        <v>33</v>
      </c>
      <c r="H31" t="s">
        <v>34</v>
      </c>
      <c r="I31" s="3">
        <v>6</v>
      </c>
      <c r="J31" s="4">
        <v>300</v>
      </c>
      <c r="K31" s="4">
        <f t="shared" si="0"/>
        <v>1800</v>
      </c>
      <c r="L31" s="4">
        <v>240</v>
      </c>
      <c r="M31" s="7">
        <v>60</v>
      </c>
      <c r="N31" s="7">
        <f t="shared" si="1"/>
        <v>360</v>
      </c>
      <c r="O31" s="17" t="s">
        <v>133</v>
      </c>
      <c r="P31" t="s">
        <v>137</v>
      </c>
      <c r="T31" s="3"/>
    </row>
    <row r="32" spans="1:20" x14ac:dyDescent="0.25">
      <c r="A32" t="s">
        <v>46</v>
      </c>
      <c r="B32" s="32">
        <v>2021</v>
      </c>
      <c r="C32" t="s">
        <v>114</v>
      </c>
      <c r="D32" s="3">
        <v>19</v>
      </c>
      <c r="E32" t="s">
        <v>30</v>
      </c>
      <c r="F32" t="s">
        <v>32</v>
      </c>
      <c r="G32" t="s">
        <v>33</v>
      </c>
      <c r="H32" t="s">
        <v>34</v>
      </c>
      <c r="I32" s="3">
        <v>6</v>
      </c>
      <c r="J32" s="4">
        <v>300</v>
      </c>
      <c r="K32" s="4">
        <f t="shared" si="0"/>
        <v>1800</v>
      </c>
      <c r="L32" s="4">
        <v>240</v>
      </c>
      <c r="M32" s="7">
        <v>60</v>
      </c>
      <c r="N32" s="7">
        <f t="shared" si="1"/>
        <v>360</v>
      </c>
      <c r="O32" s="17" t="s">
        <v>133</v>
      </c>
      <c r="P32" t="s">
        <v>137</v>
      </c>
      <c r="T32" s="3"/>
    </row>
    <row r="33" spans="1:20" x14ac:dyDescent="0.25">
      <c r="A33" t="s">
        <v>47</v>
      </c>
      <c r="B33" s="32">
        <v>2021</v>
      </c>
      <c r="C33" t="s">
        <v>114</v>
      </c>
      <c r="D33" s="3">
        <v>21</v>
      </c>
      <c r="E33" t="s">
        <v>30</v>
      </c>
      <c r="F33" t="s">
        <v>32</v>
      </c>
      <c r="G33" t="s">
        <v>33</v>
      </c>
      <c r="H33" t="s">
        <v>34</v>
      </c>
      <c r="I33" s="3">
        <v>6</v>
      </c>
      <c r="J33" s="4">
        <v>300</v>
      </c>
      <c r="K33" s="6">
        <f t="shared" si="0"/>
        <v>1800</v>
      </c>
      <c r="L33" s="4">
        <v>240</v>
      </c>
      <c r="M33" s="7">
        <v>60</v>
      </c>
      <c r="N33" s="7">
        <f t="shared" si="1"/>
        <v>360</v>
      </c>
      <c r="O33" s="17" t="s">
        <v>133</v>
      </c>
      <c r="P33" t="s">
        <v>137</v>
      </c>
      <c r="T33" s="3"/>
    </row>
    <row r="34" spans="1:20" x14ac:dyDescent="0.25">
      <c r="A34" t="s">
        <v>48</v>
      </c>
      <c r="B34" s="32">
        <v>2021</v>
      </c>
      <c r="C34" t="s">
        <v>114</v>
      </c>
      <c r="D34" s="3">
        <v>25</v>
      </c>
      <c r="E34" t="s">
        <v>30</v>
      </c>
      <c r="F34" t="s">
        <v>32</v>
      </c>
      <c r="G34" t="s">
        <v>33</v>
      </c>
      <c r="H34" t="s">
        <v>34</v>
      </c>
      <c r="I34" s="3">
        <v>6</v>
      </c>
      <c r="J34" s="4">
        <v>300</v>
      </c>
      <c r="K34" s="6">
        <f t="shared" si="0"/>
        <v>1800</v>
      </c>
      <c r="L34" s="4">
        <v>240</v>
      </c>
      <c r="M34" s="7">
        <v>60</v>
      </c>
      <c r="N34" s="7">
        <f t="shared" si="1"/>
        <v>360</v>
      </c>
      <c r="O34" s="17" t="s">
        <v>133</v>
      </c>
      <c r="P34" t="s">
        <v>137</v>
      </c>
      <c r="T34" s="3"/>
    </row>
    <row r="35" spans="1:20" x14ac:dyDescent="0.25">
      <c r="A35" t="s">
        <v>49</v>
      </c>
      <c r="B35" s="32">
        <v>2021</v>
      </c>
      <c r="C35" t="s">
        <v>114</v>
      </c>
      <c r="D35" s="3">
        <v>27</v>
      </c>
      <c r="E35" t="s">
        <v>30</v>
      </c>
      <c r="F35" t="s">
        <v>32</v>
      </c>
      <c r="G35" t="s">
        <v>33</v>
      </c>
      <c r="H35" t="s">
        <v>34</v>
      </c>
      <c r="I35" s="3">
        <v>6</v>
      </c>
      <c r="J35" s="4">
        <v>300</v>
      </c>
      <c r="K35" s="6">
        <f t="shared" si="0"/>
        <v>1800</v>
      </c>
      <c r="L35" s="4">
        <v>240</v>
      </c>
      <c r="M35" s="7">
        <v>60</v>
      </c>
      <c r="N35" s="7">
        <f t="shared" si="1"/>
        <v>360</v>
      </c>
      <c r="O35" s="17" t="s">
        <v>133</v>
      </c>
      <c r="P35" t="s">
        <v>137</v>
      </c>
      <c r="T35" s="3"/>
    </row>
    <row r="36" spans="1:20" x14ac:dyDescent="0.25">
      <c r="A36" t="s">
        <v>50</v>
      </c>
      <c r="B36" s="32">
        <v>2021</v>
      </c>
      <c r="C36" t="s">
        <v>114</v>
      </c>
      <c r="D36" s="3">
        <v>28</v>
      </c>
      <c r="E36" t="s">
        <v>30</v>
      </c>
      <c r="F36" t="s">
        <v>32</v>
      </c>
      <c r="G36" t="s">
        <v>33</v>
      </c>
      <c r="H36" t="s">
        <v>34</v>
      </c>
      <c r="I36" s="3">
        <v>6</v>
      </c>
      <c r="J36" s="4">
        <v>300</v>
      </c>
      <c r="K36" s="6">
        <f t="shared" si="0"/>
        <v>1800</v>
      </c>
      <c r="L36" s="4">
        <v>240</v>
      </c>
      <c r="M36" s="7">
        <v>60</v>
      </c>
      <c r="N36" s="7">
        <f t="shared" si="1"/>
        <v>360</v>
      </c>
      <c r="O36" s="17" t="s">
        <v>133</v>
      </c>
      <c r="P36" t="s">
        <v>137</v>
      </c>
      <c r="T36" s="3"/>
    </row>
    <row r="37" spans="1:20" x14ac:dyDescent="0.25">
      <c r="A37" t="s">
        <v>51</v>
      </c>
      <c r="B37" s="32">
        <v>2021</v>
      </c>
      <c r="C37" t="s">
        <v>115</v>
      </c>
      <c r="D37" s="3">
        <v>8</v>
      </c>
      <c r="E37" t="s">
        <v>30</v>
      </c>
      <c r="F37" t="s">
        <v>32</v>
      </c>
      <c r="G37" t="s">
        <v>33</v>
      </c>
      <c r="H37" t="s">
        <v>34</v>
      </c>
      <c r="I37" s="3">
        <v>6</v>
      </c>
      <c r="J37" s="4">
        <v>300</v>
      </c>
      <c r="K37" s="6">
        <f t="shared" si="0"/>
        <v>1800</v>
      </c>
      <c r="L37" s="4">
        <v>240</v>
      </c>
      <c r="M37" s="7">
        <v>60</v>
      </c>
      <c r="N37" s="7">
        <f t="shared" si="1"/>
        <v>360</v>
      </c>
      <c r="O37" s="17" t="s">
        <v>133</v>
      </c>
      <c r="P37" t="s">
        <v>137</v>
      </c>
      <c r="T37" s="3"/>
    </row>
    <row r="38" spans="1:20" x14ac:dyDescent="0.25">
      <c r="A38" t="s">
        <v>52</v>
      </c>
      <c r="B38" s="32">
        <v>2021</v>
      </c>
      <c r="C38" t="s">
        <v>115</v>
      </c>
      <c r="D38" s="3">
        <v>12</v>
      </c>
      <c r="E38" t="s">
        <v>30</v>
      </c>
      <c r="F38" t="s">
        <v>32</v>
      </c>
      <c r="G38" t="s">
        <v>33</v>
      </c>
      <c r="H38" t="s">
        <v>34</v>
      </c>
      <c r="I38" s="3">
        <v>6</v>
      </c>
      <c r="J38" s="4">
        <v>300</v>
      </c>
      <c r="K38" s="6">
        <f t="shared" si="0"/>
        <v>1800</v>
      </c>
      <c r="L38" s="4">
        <v>240</v>
      </c>
      <c r="M38" s="7">
        <v>60</v>
      </c>
      <c r="N38" s="7">
        <f t="shared" si="1"/>
        <v>360</v>
      </c>
      <c r="O38" s="17" t="s">
        <v>133</v>
      </c>
      <c r="P38" t="s">
        <v>137</v>
      </c>
      <c r="T38" s="3"/>
    </row>
    <row r="39" spans="1:20" x14ac:dyDescent="0.25">
      <c r="A39" t="s">
        <v>53</v>
      </c>
      <c r="B39" s="32">
        <v>2021</v>
      </c>
      <c r="C39" t="s">
        <v>115</v>
      </c>
      <c r="D39" s="3">
        <v>15</v>
      </c>
      <c r="E39" t="s">
        <v>30</v>
      </c>
      <c r="F39" t="s">
        <v>32</v>
      </c>
      <c r="G39" t="s">
        <v>33</v>
      </c>
      <c r="H39" t="s">
        <v>34</v>
      </c>
      <c r="I39" s="3">
        <v>6</v>
      </c>
      <c r="J39" s="4">
        <v>300</v>
      </c>
      <c r="K39" s="6">
        <f t="shared" si="0"/>
        <v>1800</v>
      </c>
      <c r="L39" s="4">
        <v>240</v>
      </c>
      <c r="M39" s="7">
        <v>60</v>
      </c>
      <c r="N39" s="7">
        <f t="shared" si="1"/>
        <v>360</v>
      </c>
      <c r="O39" s="17" t="s">
        <v>133</v>
      </c>
      <c r="P39" t="s">
        <v>137</v>
      </c>
      <c r="T39" s="3"/>
    </row>
    <row r="40" spans="1:20" x14ac:dyDescent="0.25">
      <c r="A40" t="s">
        <v>54</v>
      </c>
      <c r="B40" s="32">
        <v>2021</v>
      </c>
      <c r="C40" t="s">
        <v>115</v>
      </c>
      <c r="D40" s="3">
        <v>17</v>
      </c>
      <c r="E40" t="s">
        <v>30</v>
      </c>
      <c r="F40" t="s">
        <v>32</v>
      </c>
      <c r="G40" t="s">
        <v>33</v>
      </c>
      <c r="H40" t="s">
        <v>34</v>
      </c>
      <c r="I40" s="3">
        <v>10</v>
      </c>
      <c r="J40" s="4">
        <v>300</v>
      </c>
      <c r="K40" s="6">
        <f t="shared" si="0"/>
        <v>3000</v>
      </c>
      <c r="L40" s="4">
        <v>240</v>
      </c>
      <c r="M40" s="7">
        <v>60</v>
      </c>
      <c r="N40" s="7">
        <f t="shared" si="1"/>
        <v>600</v>
      </c>
      <c r="O40" s="17" t="s">
        <v>133</v>
      </c>
      <c r="P40" t="s">
        <v>137</v>
      </c>
      <c r="T40" s="3"/>
    </row>
    <row r="41" spans="1:20" x14ac:dyDescent="0.25">
      <c r="A41" t="s">
        <v>55</v>
      </c>
      <c r="B41" s="32">
        <v>2021</v>
      </c>
      <c r="C41" t="s">
        <v>115</v>
      </c>
      <c r="D41" s="3">
        <v>22</v>
      </c>
      <c r="E41" t="s">
        <v>30</v>
      </c>
      <c r="F41" t="s">
        <v>32</v>
      </c>
      <c r="G41" t="s">
        <v>33</v>
      </c>
      <c r="H41" t="s">
        <v>34</v>
      </c>
      <c r="I41" s="3">
        <v>10</v>
      </c>
      <c r="J41" s="4">
        <v>300</v>
      </c>
      <c r="K41" s="6">
        <f t="shared" si="0"/>
        <v>3000</v>
      </c>
      <c r="L41" s="4">
        <v>240</v>
      </c>
      <c r="M41" s="7">
        <v>60</v>
      </c>
      <c r="N41" s="7">
        <f t="shared" si="1"/>
        <v>600</v>
      </c>
      <c r="O41" s="17" t="s">
        <v>133</v>
      </c>
      <c r="P41" t="s">
        <v>137</v>
      </c>
      <c r="T41" s="3"/>
    </row>
    <row r="42" spans="1:20" x14ac:dyDescent="0.25">
      <c r="A42" t="s">
        <v>56</v>
      </c>
      <c r="B42" s="32">
        <v>2021</v>
      </c>
      <c r="C42" t="s">
        <v>115</v>
      </c>
      <c r="D42" s="3">
        <v>23</v>
      </c>
      <c r="E42" t="s">
        <v>30</v>
      </c>
      <c r="F42" t="s">
        <v>32</v>
      </c>
      <c r="G42" t="s">
        <v>33</v>
      </c>
      <c r="H42" t="s">
        <v>34</v>
      </c>
      <c r="I42" s="3">
        <v>10</v>
      </c>
      <c r="J42" s="4">
        <v>300</v>
      </c>
      <c r="K42" s="6">
        <f t="shared" si="0"/>
        <v>3000</v>
      </c>
      <c r="L42" s="4">
        <v>240</v>
      </c>
      <c r="M42" s="7">
        <v>60</v>
      </c>
      <c r="N42" s="7">
        <f t="shared" si="1"/>
        <v>600</v>
      </c>
      <c r="O42" s="17" t="s">
        <v>133</v>
      </c>
      <c r="P42" t="s">
        <v>137</v>
      </c>
      <c r="T42" s="3"/>
    </row>
    <row r="43" spans="1:20" x14ac:dyDescent="0.25">
      <c r="A43" t="s">
        <v>57</v>
      </c>
      <c r="B43" s="32">
        <v>2021</v>
      </c>
      <c r="C43" t="s">
        <v>115</v>
      </c>
      <c r="D43" s="3">
        <v>24</v>
      </c>
      <c r="E43" t="s">
        <v>30</v>
      </c>
      <c r="F43" t="s">
        <v>32</v>
      </c>
      <c r="G43" t="s">
        <v>33</v>
      </c>
      <c r="H43" t="s">
        <v>34</v>
      </c>
      <c r="I43" s="3">
        <v>4</v>
      </c>
      <c r="J43" s="4">
        <v>300</v>
      </c>
      <c r="K43" s="6">
        <f t="shared" si="0"/>
        <v>1200</v>
      </c>
      <c r="L43" s="4">
        <v>240</v>
      </c>
      <c r="M43" s="7">
        <v>60</v>
      </c>
      <c r="N43" s="7">
        <f t="shared" si="1"/>
        <v>240</v>
      </c>
      <c r="O43" s="17" t="s">
        <v>133</v>
      </c>
      <c r="P43" t="s">
        <v>137</v>
      </c>
      <c r="T43" s="3"/>
    </row>
    <row r="44" spans="1:20" x14ac:dyDescent="0.25">
      <c r="A44" t="s">
        <v>58</v>
      </c>
      <c r="B44" s="32">
        <v>2021</v>
      </c>
      <c r="C44" t="s">
        <v>115</v>
      </c>
      <c r="D44" s="3">
        <v>25</v>
      </c>
      <c r="E44" t="s">
        <v>30</v>
      </c>
      <c r="F44" t="s">
        <v>32</v>
      </c>
      <c r="G44" t="s">
        <v>33</v>
      </c>
      <c r="H44" t="s">
        <v>34</v>
      </c>
      <c r="I44" s="3">
        <v>36</v>
      </c>
      <c r="J44" s="4">
        <v>300</v>
      </c>
      <c r="K44" s="6">
        <f t="shared" si="0"/>
        <v>10800</v>
      </c>
      <c r="L44" s="4">
        <v>240</v>
      </c>
      <c r="M44" s="7">
        <v>60</v>
      </c>
      <c r="N44" s="7">
        <f t="shared" si="1"/>
        <v>2160</v>
      </c>
      <c r="O44" s="17" t="s">
        <v>133</v>
      </c>
      <c r="P44" t="s">
        <v>137</v>
      </c>
      <c r="T44" s="3"/>
    </row>
    <row r="45" spans="1:20" x14ac:dyDescent="0.25">
      <c r="A45" t="s">
        <v>59</v>
      </c>
      <c r="B45" s="32">
        <v>2021</v>
      </c>
      <c r="C45" t="s">
        <v>115</v>
      </c>
      <c r="D45" s="3">
        <v>26</v>
      </c>
      <c r="E45" t="s">
        <v>30</v>
      </c>
      <c r="F45" t="s">
        <v>32</v>
      </c>
      <c r="G45" t="s">
        <v>33</v>
      </c>
      <c r="H45" t="s">
        <v>34</v>
      </c>
      <c r="I45" s="3">
        <v>6</v>
      </c>
      <c r="J45" s="4">
        <v>300</v>
      </c>
      <c r="K45" s="6">
        <f t="shared" si="0"/>
        <v>1800</v>
      </c>
      <c r="L45" s="4">
        <v>240</v>
      </c>
      <c r="M45" s="7">
        <v>60</v>
      </c>
      <c r="N45" s="7">
        <f t="shared" si="1"/>
        <v>360</v>
      </c>
      <c r="O45" s="17" t="s">
        <v>133</v>
      </c>
      <c r="P45" t="s">
        <v>137</v>
      </c>
      <c r="T45" s="3"/>
    </row>
    <row r="46" spans="1:20" x14ac:dyDescent="0.25">
      <c r="A46" t="s">
        <v>60</v>
      </c>
      <c r="B46" s="32">
        <v>2021</v>
      </c>
      <c r="C46" t="s">
        <v>116</v>
      </c>
      <c r="D46" s="3">
        <v>2</v>
      </c>
      <c r="E46" t="s">
        <v>30</v>
      </c>
      <c r="F46" t="s">
        <v>32</v>
      </c>
      <c r="G46" t="s">
        <v>33</v>
      </c>
      <c r="H46" t="s">
        <v>34</v>
      </c>
      <c r="I46" s="3">
        <v>6</v>
      </c>
      <c r="J46" s="4">
        <v>300</v>
      </c>
      <c r="K46" s="6">
        <f t="shared" si="0"/>
        <v>1800</v>
      </c>
      <c r="L46" s="4">
        <v>240</v>
      </c>
      <c r="M46" s="7">
        <v>60</v>
      </c>
      <c r="N46" s="7">
        <f t="shared" si="1"/>
        <v>360</v>
      </c>
      <c r="O46" s="17" t="s">
        <v>133</v>
      </c>
      <c r="P46" t="s">
        <v>137</v>
      </c>
      <c r="T46" s="3"/>
    </row>
    <row r="47" spans="1:20" x14ac:dyDescent="0.25">
      <c r="A47" t="s">
        <v>61</v>
      </c>
      <c r="B47" s="32">
        <v>2021</v>
      </c>
      <c r="C47" t="s">
        <v>116</v>
      </c>
      <c r="D47" s="3">
        <v>3</v>
      </c>
      <c r="E47" t="s">
        <v>30</v>
      </c>
      <c r="F47" t="s">
        <v>32</v>
      </c>
      <c r="G47" t="s">
        <v>33</v>
      </c>
      <c r="H47" t="s">
        <v>34</v>
      </c>
      <c r="I47" s="3">
        <v>6</v>
      </c>
      <c r="J47" s="4">
        <v>300</v>
      </c>
      <c r="K47" s="6">
        <f t="shared" si="0"/>
        <v>1800</v>
      </c>
      <c r="L47" s="4">
        <v>240</v>
      </c>
      <c r="M47" s="7">
        <v>60</v>
      </c>
      <c r="N47" s="7">
        <f t="shared" si="1"/>
        <v>360</v>
      </c>
      <c r="O47" s="17" t="s">
        <v>133</v>
      </c>
      <c r="P47" t="s">
        <v>137</v>
      </c>
      <c r="T47" s="3"/>
    </row>
    <row r="48" spans="1:20" x14ac:dyDescent="0.25">
      <c r="A48" t="s">
        <v>62</v>
      </c>
      <c r="B48" s="32">
        <v>2021</v>
      </c>
      <c r="C48" t="s">
        <v>116</v>
      </c>
      <c r="D48" s="3">
        <v>4</v>
      </c>
      <c r="E48" t="s">
        <v>30</v>
      </c>
      <c r="F48" t="s">
        <v>32</v>
      </c>
      <c r="G48" t="s">
        <v>33</v>
      </c>
      <c r="H48" t="s">
        <v>34</v>
      </c>
      <c r="I48" s="3">
        <v>6</v>
      </c>
      <c r="J48" s="4">
        <v>300</v>
      </c>
      <c r="K48" s="6">
        <f t="shared" si="0"/>
        <v>1800</v>
      </c>
      <c r="L48" s="4">
        <v>240</v>
      </c>
      <c r="M48" s="7">
        <v>60</v>
      </c>
      <c r="N48" s="7">
        <f t="shared" si="1"/>
        <v>360</v>
      </c>
      <c r="O48" s="17" t="s">
        <v>133</v>
      </c>
      <c r="P48" t="s">
        <v>137</v>
      </c>
      <c r="T48" s="3"/>
    </row>
    <row r="49" spans="1:20" x14ac:dyDescent="0.25">
      <c r="A49" t="s">
        <v>63</v>
      </c>
      <c r="B49" s="32">
        <v>2021</v>
      </c>
      <c r="C49" t="s">
        <v>116</v>
      </c>
      <c r="D49" s="3">
        <v>5</v>
      </c>
      <c r="E49" t="s">
        <v>30</v>
      </c>
      <c r="F49" t="s">
        <v>32</v>
      </c>
      <c r="G49" t="s">
        <v>33</v>
      </c>
      <c r="H49" t="s">
        <v>34</v>
      </c>
      <c r="I49" s="3">
        <v>60</v>
      </c>
      <c r="J49" s="4">
        <v>300</v>
      </c>
      <c r="K49" s="6">
        <f t="shared" si="0"/>
        <v>18000</v>
      </c>
      <c r="L49" s="4">
        <v>240</v>
      </c>
      <c r="M49" s="7">
        <v>60</v>
      </c>
      <c r="N49" s="7">
        <f t="shared" si="1"/>
        <v>3600</v>
      </c>
      <c r="O49" s="17" t="s">
        <v>133</v>
      </c>
      <c r="P49" t="s">
        <v>137</v>
      </c>
      <c r="T49" s="3"/>
    </row>
    <row r="50" spans="1:20" x14ac:dyDescent="0.25">
      <c r="A50" t="s">
        <v>64</v>
      </c>
      <c r="B50" s="32">
        <v>2021</v>
      </c>
      <c r="C50" t="s">
        <v>116</v>
      </c>
      <c r="D50" s="3">
        <v>6</v>
      </c>
      <c r="E50" t="s">
        <v>30</v>
      </c>
      <c r="F50" t="s">
        <v>32</v>
      </c>
      <c r="G50" t="s">
        <v>33</v>
      </c>
      <c r="H50" t="s">
        <v>34</v>
      </c>
      <c r="I50" s="3">
        <v>12</v>
      </c>
      <c r="J50" s="4">
        <v>300</v>
      </c>
      <c r="K50" s="6">
        <f t="shared" si="0"/>
        <v>3600</v>
      </c>
      <c r="L50" s="4">
        <v>240</v>
      </c>
      <c r="M50" s="7">
        <v>60</v>
      </c>
      <c r="N50" s="7">
        <f t="shared" si="1"/>
        <v>720</v>
      </c>
      <c r="O50" s="17" t="s">
        <v>133</v>
      </c>
      <c r="P50" t="s">
        <v>137</v>
      </c>
      <c r="T50" s="3"/>
    </row>
    <row r="51" spans="1:20" x14ac:dyDescent="0.25">
      <c r="A51" t="s">
        <v>65</v>
      </c>
      <c r="B51" s="32">
        <v>2021</v>
      </c>
      <c r="C51" t="s">
        <v>116</v>
      </c>
      <c r="D51" s="3">
        <v>7</v>
      </c>
      <c r="E51" t="s">
        <v>30</v>
      </c>
      <c r="F51" t="s">
        <v>32</v>
      </c>
      <c r="G51" t="s">
        <v>33</v>
      </c>
      <c r="H51" t="s">
        <v>34</v>
      </c>
      <c r="I51" s="3">
        <v>10</v>
      </c>
      <c r="J51" s="4">
        <v>300</v>
      </c>
      <c r="K51" s="6">
        <f t="shared" si="0"/>
        <v>3000</v>
      </c>
      <c r="L51" s="4">
        <v>240</v>
      </c>
      <c r="M51" s="7">
        <v>60</v>
      </c>
      <c r="N51" s="7">
        <f t="shared" si="1"/>
        <v>600</v>
      </c>
      <c r="O51" s="17" t="s">
        <v>133</v>
      </c>
      <c r="P51" t="s">
        <v>137</v>
      </c>
      <c r="T51" s="3"/>
    </row>
    <row r="52" spans="1:20" x14ac:dyDescent="0.25">
      <c r="A52" t="s">
        <v>66</v>
      </c>
      <c r="B52" s="32">
        <v>2021</v>
      </c>
      <c r="C52" t="s">
        <v>116</v>
      </c>
      <c r="D52" s="3">
        <v>19</v>
      </c>
      <c r="E52" t="s">
        <v>30</v>
      </c>
      <c r="F52" t="s">
        <v>32</v>
      </c>
      <c r="G52" t="s">
        <v>33</v>
      </c>
      <c r="H52" t="s">
        <v>34</v>
      </c>
      <c r="I52" s="3">
        <v>4</v>
      </c>
      <c r="J52" s="4">
        <v>300</v>
      </c>
      <c r="K52" s="6">
        <f t="shared" si="0"/>
        <v>1200</v>
      </c>
      <c r="L52" s="4">
        <v>240</v>
      </c>
      <c r="M52" s="7">
        <v>60</v>
      </c>
      <c r="N52" s="7">
        <f t="shared" si="1"/>
        <v>240</v>
      </c>
      <c r="O52" s="17" t="s">
        <v>133</v>
      </c>
      <c r="P52" t="s">
        <v>137</v>
      </c>
      <c r="T52" s="3"/>
    </row>
    <row r="53" spans="1:20" x14ac:dyDescent="0.25">
      <c r="A53" t="s">
        <v>67</v>
      </c>
      <c r="B53" s="32">
        <v>2021</v>
      </c>
      <c r="C53" t="s">
        <v>116</v>
      </c>
      <c r="D53" s="3">
        <v>24</v>
      </c>
      <c r="E53" t="s">
        <v>30</v>
      </c>
      <c r="F53" t="s">
        <v>32</v>
      </c>
      <c r="G53" t="s">
        <v>33</v>
      </c>
      <c r="H53" t="s">
        <v>34</v>
      </c>
      <c r="I53" s="3">
        <v>2</v>
      </c>
      <c r="J53" s="4">
        <v>300</v>
      </c>
      <c r="K53" s="6">
        <f t="shared" si="0"/>
        <v>600</v>
      </c>
      <c r="L53" s="4">
        <v>240</v>
      </c>
      <c r="M53" s="7">
        <v>60</v>
      </c>
      <c r="N53" s="7">
        <f t="shared" si="1"/>
        <v>120</v>
      </c>
      <c r="O53" s="17" t="s">
        <v>133</v>
      </c>
      <c r="P53" t="s">
        <v>137</v>
      </c>
      <c r="T53" s="3"/>
    </row>
    <row r="54" spans="1:20" x14ac:dyDescent="0.25">
      <c r="A54" t="s">
        <v>68</v>
      </c>
      <c r="B54" s="32">
        <v>2021</v>
      </c>
      <c r="C54" t="s">
        <v>116</v>
      </c>
      <c r="D54" s="3">
        <v>27</v>
      </c>
      <c r="E54" t="s">
        <v>30</v>
      </c>
      <c r="F54" t="s">
        <v>32</v>
      </c>
      <c r="G54" t="s">
        <v>33</v>
      </c>
      <c r="H54" t="s">
        <v>34</v>
      </c>
      <c r="I54" s="3">
        <v>2</v>
      </c>
      <c r="J54" s="4">
        <v>300</v>
      </c>
      <c r="K54" s="6">
        <f t="shared" si="0"/>
        <v>600</v>
      </c>
      <c r="L54" s="4">
        <v>240</v>
      </c>
      <c r="M54" s="7">
        <v>60</v>
      </c>
      <c r="N54" s="7">
        <f t="shared" si="1"/>
        <v>120</v>
      </c>
      <c r="O54" s="17" t="s">
        <v>133</v>
      </c>
      <c r="P54" t="s">
        <v>137</v>
      </c>
      <c r="T54" s="3"/>
    </row>
    <row r="55" spans="1:20" x14ac:dyDescent="0.25">
      <c r="A55" t="s">
        <v>69</v>
      </c>
      <c r="B55" s="32">
        <v>2021</v>
      </c>
      <c r="C55" t="s">
        <v>116</v>
      </c>
      <c r="D55" s="3">
        <v>29</v>
      </c>
      <c r="E55" t="s">
        <v>30</v>
      </c>
      <c r="F55" t="s">
        <v>32</v>
      </c>
      <c r="G55" t="s">
        <v>33</v>
      </c>
      <c r="H55" t="s">
        <v>34</v>
      </c>
      <c r="I55" s="3">
        <v>18</v>
      </c>
      <c r="J55" s="4">
        <v>300</v>
      </c>
      <c r="K55" s="6">
        <f t="shared" si="0"/>
        <v>5400</v>
      </c>
      <c r="L55" s="4">
        <v>240</v>
      </c>
      <c r="M55" s="7">
        <v>60</v>
      </c>
      <c r="N55" s="7">
        <f t="shared" si="1"/>
        <v>1080</v>
      </c>
      <c r="O55" s="17" t="s">
        <v>133</v>
      </c>
      <c r="P55" t="s">
        <v>137</v>
      </c>
      <c r="T55" s="3"/>
    </row>
    <row r="56" spans="1:20" x14ac:dyDescent="0.25">
      <c r="A56" t="s">
        <v>70</v>
      </c>
      <c r="B56" s="32">
        <v>2021</v>
      </c>
      <c r="C56" t="s">
        <v>117</v>
      </c>
      <c r="D56" s="3">
        <v>1</v>
      </c>
      <c r="E56" t="s">
        <v>30</v>
      </c>
      <c r="F56" t="s">
        <v>32</v>
      </c>
      <c r="G56" t="s">
        <v>33</v>
      </c>
      <c r="H56" t="s">
        <v>34</v>
      </c>
      <c r="I56" s="3">
        <v>24</v>
      </c>
      <c r="J56" s="4">
        <v>300</v>
      </c>
      <c r="K56" s="6">
        <f t="shared" si="0"/>
        <v>7200</v>
      </c>
      <c r="L56" s="4">
        <v>240</v>
      </c>
      <c r="M56" s="7">
        <v>60</v>
      </c>
      <c r="N56" s="7">
        <f t="shared" si="1"/>
        <v>1440</v>
      </c>
      <c r="O56" s="17" t="s">
        <v>133</v>
      </c>
      <c r="P56" t="s">
        <v>137</v>
      </c>
      <c r="T56" s="3"/>
    </row>
    <row r="57" spans="1:20" x14ac:dyDescent="0.25">
      <c r="A57" t="s">
        <v>71</v>
      </c>
      <c r="B57" s="32">
        <v>2021</v>
      </c>
      <c r="C57" t="s">
        <v>117</v>
      </c>
      <c r="D57" s="3">
        <v>6</v>
      </c>
      <c r="E57" t="s">
        <v>30</v>
      </c>
      <c r="F57" t="s">
        <v>32</v>
      </c>
      <c r="G57" t="s">
        <v>33</v>
      </c>
      <c r="H57" t="s">
        <v>34</v>
      </c>
      <c r="I57" s="3">
        <v>36</v>
      </c>
      <c r="J57" s="4">
        <v>300</v>
      </c>
      <c r="K57" s="6">
        <f t="shared" si="0"/>
        <v>10800</v>
      </c>
      <c r="L57" s="4">
        <v>240</v>
      </c>
      <c r="M57" s="7">
        <v>60</v>
      </c>
      <c r="N57" s="7">
        <f t="shared" si="1"/>
        <v>2160</v>
      </c>
      <c r="O57" s="17" t="s">
        <v>133</v>
      </c>
      <c r="P57" t="s">
        <v>137</v>
      </c>
      <c r="T57" s="3"/>
    </row>
    <row r="58" spans="1:20" x14ac:dyDescent="0.25">
      <c r="A58" t="s">
        <v>72</v>
      </c>
      <c r="B58" s="32">
        <v>2021</v>
      </c>
      <c r="C58" t="s">
        <v>117</v>
      </c>
      <c r="D58" s="3">
        <v>9</v>
      </c>
      <c r="E58" t="s">
        <v>30</v>
      </c>
      <c r="F58" t="s">
        <v>32</v>
      </c>
      <c r="G58" t="s">
        <v>33</v>
      </c>
      <c r="H58" t="s">
        <v>34</v>
      </c>
      <c r="I58" s="3">
        <v>12</v>
      </c>
      <c r="J58" s="4">
        <v>300</v>
      </c>
      <c r="K58" s="6">
        <f t="shared" si="0"/>
        <v>3600</v>
      </c>
      <c r="L58" s="4">
        <v>240</v>
      </c>
      <c r="M58" s="7">
        <v>60</v>
      </c>
      <c r="N58" s="7">
        <f t="shared" si="1"/>
        <v>720</v>
      </c>
      <c r="O58" s="17" t="s">
        <v>133</v>
      </c>
      <c r="P58" t="s">
        <v>137</v>
      </c>
      <c r="T58" s="3"/>
    </row>
    <row r="59" spans="1:20" x14ac:dyDescent="0.25">
      <c r="A59" t="s">
        <v>73</v>
      </c>
      <c r="B59" s="32">
        <v>2021</v>
      </c>
      <c r="C59" t="s">
        <v>117</v>
      </c>
      <c r="D59" s="3">
        <v>11</v>
      </c>
      <c r="E59" t="s">
        <v>30</v>
      </c>
      <c r="F59" t="s">
        <v>32</v>
      </c>
      <c r="G59" t="s">
        <v>33</v>
      </c>
      <c r="H59" t="s">
        <v>34</v>
      </c>
      <c r="I59" s="3">
        <v>1</v>
      </c>
      <c r="J59" s="4">
        <v>300</v>
      </c>
      <c r="K59" s="6">
        <f t="shared" si="0"/>
        <v>300</v>
      </c>
      <c r="L59" s="4">
        <v>240</v>
      </c>
      <c r="M59" s="7">
        <v>60</v>
      </c>
      <c r="N59" s="7">
        <f t="shared" si="1"/>
        <v>60</v>
      </c>
      <c r="O59" s="17" t="s">
        <v>133</v>
      </c>
      <c r="P59" t="s">
        <v>137</v>
      </c>
      <c r="T59" s="3"/>
    </row>
    <row r="60" spans="1:20" x14ac:dyDescent="0.25">
      <c r="A60" t="s">
        <v>74</v>
      </c>
      <c r="B60" s="32">
        <v>2021</v>
      </c>
      <c r="C60" t="s">
        <v>117</v>
      </c>
      <c r="D60" s="3">
        <v>12</v>
      </c>
      <c r="E60" t="s">
        <v>30</v>
      </c>
      <c r="F60" t="s">
        <v>32</v>
      </c>
      <c r="G60" t="s">
        <v>33</v>
      </c>
      <c r="H60" t="s">
        <v>34</v>
      </c>
      <c r="I60" s="3">
        <v>3</v>
      </c>
      <c r="J60" s="4">
        <v>300</v>
      </c>
      <c r="K60" s="6">
        <f t="shared" si="0"/>
        <v>900</v>
      </c>
      <c r="L60" s="4">
        <v>240</v>
      </c>
      <c r="M60" s="7">
        <v>60</v>
      </c>
      <c r="N60" s="7">
        <f t="shared" si="1"/>
        <v>180</v>
      </c>
      <c r="O60" s="17" t="s">
        <v>133</v>
      </c>
      <c r="P60" t="s">
        <v>137</v>
      </c>
      <c r="T60" s="3"/>
    </row>
    <row r="61" spans="1:20" x14ac:dyDescent="0.25">
      <c r="A61" t="s">
        <v>75</v>
      </c>
      <c r="B61" s="32">
        <v>2021</v>
      </c>
      <c r="C61" t="s">
        <v>117</v>
      </c>
      <c r="D61" s="3">
        <v>13</v>
      </c>
      <c r="E61" t="s">
        <v>30</v>
      </c>
      <c r="F61" t="s">
        <v>32</v>
      </c>
      <c r="G61" t="s">
        <v>33</v>
      </c>
      <c r="H61" t="s">
        <v>34</v>
      </c>
      <c r="I61" s="3">
        <v>6</v>
      </c>
      <c r="J61" s="4">
        <v>300</v>
      </c>
      <c r="K61" s="6">
        <f t="shared" si="0"/>
        <v>1800</v>
      </c>
      <c r="L61" s="4">
        <v>240</v>
      </c>
      <c r="M61" s="7">
        <v>60</v>
      </c>
      <c r="N61" s="7">
        <f t="shared" si="1"/>
        <v>360</v>
      </c>
      <c r="O61" s="17" t="s">
        <v>133</v>
      </c>
      <c r="P61" t="s">
        <v>137</v>
      </c>
      <c r="T61" s="3"/>
    </row>
    <row r="62" spans="1:20" x14ac:dyDescent="0.25">
      <c r="A62" t="s">
        <v>76</v>
      </c>
      <c r="B62" s="32">
        <v>2021</v>
      </c>
      <c r="C62" t="s">
        <v>117</v>
      </c>
      <c r="D62" s="3">
        <v>14</v>
      </c>
      <c r="E62" t="s">
        <v>30</v>
      </c>
      <c r="F62" t="s">
        <v>32</v>
      </c>
      <c r="G62" t="s">
        <v>33</v>
      </c>
      <c r="H62" t="s">
        <v>34</v>
      </c>
      <c r="I62" s="3">
        <v>16</v>
      </c>
      <c r="J62" s="4">
        <v>300</v>
      </c>
      <c r="K62" s="6">
        <f t="shared" si="0"/>
        <v>4800</v>
      </c>
      <c r="L62" s="4">
        <v>240</v>
      </c>
      <c r="M62" s="7">
        <v>60</v>
      </c>
      <c r="N62" s="7">
        <f t="shared" si="1"/>
        <v>960</v>
      </c>
      <c r="O62" s="17" t="s">
        <v>133</v>
      </c>
      <c r="P62" t="s">
        <v>137</v>
      </c>
      <c r="T62" s="3"/>
    </row>
    <row r="63" spans="1:20" x14ac:dyDescent="0.25">
      <c r="A63" t="s">
        <v>77</v>
      </c>
      <c r="B63" s="32">
        <v>2021</v>
      </c>
      <c r="C63" t="s">
        <v>117</v>
      </c>
      <c r="D63" s="3">
        <v>15</v>
      </c>
      <c r="E63" t="s">
        <v>30</v>
      </c>
      <c r="F63" t="s">
        <v>32</v>
      </c>
      <c r="G63" t="s">
        <v>33</v>
      </c>
      <c r="H63" t="s">
        <v>34</v>
      </c>
      <c r="I63" s="3">
        <v>14</v>
      </c>
      <c r="J63" s="4">
        <v>300</v>
      </c>
      <c r="K63" s="6">
        <f t="shared" si="0"/>
        <v>4200</v>
      </c>
      <c r="L63" s="4">
        <v>240</v>
      </c>
      <c r="M63" s="7">
        <v>60</v>
      </c>
      <c r="N63" s="7">
        <f t="shared" si="1"/>
        <v>840</v>
      </c>
      <c r="O63" s="17" t="s">
        <v>133</v>
      </c>
      <c r="P63" t="s">
        <v>137</v>
      </c>
      <c r="T63" s="3"/>
    </row>
    <row r="64" spans="1:20" x14ac:dyDescent="0.25">
      <c r="A64" t="s">
        <v>78</v>
      </c>
      <c r="B64" s="32">
        <v>2021</v>
      </c>
      <c r="C64" t="s">
        <v>117</v>
      </c>
      <c r="D64" s="3">
        <v>16</v>
      </c>
      <c r="E64" t="s">
        <v>30</v>
      </c>
      <c r="F64" t="s">
        <v>32</v>
      </c>
      <c r="G64" t="s">
        <v>33</v>
      </c>
      <c r="H64" t="s">
        <v>34</v>
      </c>
      <c r="I64" s="3">
        <v>3</v>
      </c>
      <c r="J64" s="4">
        <v>300</v>
      </c>
      <c r="K64" s="6">
        <f t="shared" si="0"/>
        <v>900</v>
      </c>
      <c r="L64" s="4">
        <v>240</v>
      </c>
      <c r="M64" s="7">
        <v>60</v>
      </c>
      <c r="N64" s="7">
        <f t="shared" si="1"/>
        <v>180</v>
      </c>
      <c r="O64" s="17" t="s">
        <v>133</v>
      </c>
      <c r="P64" t="s">
        <v>137</v>
      </c>
      <c r="T64" s="3"/>
    </row>
    <row r="65" spans="1:20" x14ac:dyDescent="0.25">
      <c r="A65" t="s">
        <v>79</v>
      </c>
      <c r="B65" s="32">
        <v>2021</v>
      </c>
      <c r="C65" t="s">
        <v>117</v>
      </c>
      <c r="D65" s="3">
        <v>20</v>
      </c>
      <c r="E65" t="s">
        <v>30</v>
      </c>
      <c r="F65" t="s">
        <v>32</v>
      </c>
      <c r="G65" t="s">
        <v>33</v>
      </c>
      <c r="H65" t="s">
        <v>34</v>
      </c>
      <c r="I65" s="3">
        <v>1</v>
      </c>
      <c r="J65" s="4">
        <v>300</v>
      </c>
      <c r="K65" s="6">
        <f t="shared" si="0"/>
        <v>300</v>
      </c>
      <c r="L65" s="4">
        <v>240</v>
      </c>
      <c r="M65" s="7">
        <v>60</v>
      </c>
      <c r="N65" s="7">
        <f t="shared" si="1"/>
        <v>60</v>
      </c>
      <c r="O65" s="17" t="s">
        <v>133</v>
      </c>
      <c r="P65" t="s">
        <v>137</v>
      </c>
      <c r="T65" s="3"/>
    </row>
    <row r="66" spans="1:20" x14ac:dyDescent="0.25">
      <c r="A66" t="s">
        <v>80</v>
      </c>
      <c r="B66" s="32">
        <v>2021</v>
      </c>
      <c r="C66" t="s">
        <v>118</v>
      </c>
      <c r="D66" s="3">
        <v>6</v>
      </c>
      <c r="E66" t="s">
        <v>30</v>
      </c>
      <c r="F66" t="s">
        <v>32</v>
      </c>
      <c r="G66" t="s">
        <v>33</v>
      </c>
      <c r="H66" t="s">
        <v>34</v>
      </c>
      <c r="I66" s="3">
        <v>72</v>
      </c>
      <c r="J66" s="4">
        <v>300</v>
      </c>
      <c r="K66" s="6">
        <f t="shared" si="0"/>
        <v>21600</v>
      </c>
      <c r="L66" s="4">
        <v>240</v>
      </c>
      <c r="M66" s="7">
        <v>60</v>
      </c>
      <c r="N66" s="7">
        <f t="shared" si="1"/>
        <v>4320</v>
      </c>
      <c r="O66" s="17" t="s">
        <v>133</v>
      </c>
      <c r="P66" t="s">
        <v>137</v>
      </c>
      <c r="T66" s="3"/>
    </row>
    <row r="67" spans="1:20" x14ac:dyDescent="0.25">
      <c r="A67" t="s">
        <v>81</v>
      </c>
      <c r="B67" s="32">
        <v>2021</v>
      </c>
      <c r="C67" t="s">
        <v>118</v>
      </c>
      <c r="D67" s="3">
        <v>7</v>
      </c>
      <c r="E67" t="s">
        <v>30</v>
      </c>
      <c r="F67" t="s">
        <v>32</v>
      </c>
      <c r="G67" t="s">
        <v>33</v>
      </c>
      <c r="H67" t="s">
        <v>34</v>
      </c>
      <c r="I67" s="3">
        <v>1</v>
      </c>
      <c r="J67" s="4">
        <v>300</v>
      </c>
      <c r="K67" s="6">
        <f t="shared" si="0"/>
        <v>300</v>
      </c>
      <c r="L67" s="4">
        <v>240</v>
      </c>
      <c r="M67" s="7">
        <v>60</v>
      </c>
      <c r="N67" s="7">
        <f t="shared" ref="N67:N101" si="2">M67*I67</f>
        <v>60</v>
      </c>
      <c r="O67" s="17" t="s">
        <v>133</v>
      </c>
      <c r="P67" t="s">
        <v>137</v>
      </c>
      <c r="T67" s="3"/>
    </row>
    <row r="68" spans="1:20" x14ac:dyDescent="0.25">
      <c r="A68" t="s">
        <v>82</v>
      </c>
      <c r="B68" s="32">
        <v>2021</v>
      </c>
      <c r="C68" t="s">
        <v>118</v>
      </c>
      <c r="D68" s="3">
        <v>8</v>
      </c>
      <c r="E68" t="s">
        <v>30</v>
      </c>
      <c r="F68" t="s">
        <v>32</v>
      </c>
      <c r="G68" t="s">
        <v>33</v>
      </c>
      <c r="H68" t="s">
        <v>34</v>
      </c>
      <c r="I68" s="3">
        <v>6</v>
      </c>
      <c r="J68" s="4">
        <v>300</v>
      </c>
      <c r="K68" s="6">
        <f t="shared" si="0"/>
        <v>1800</v>
      </c>
      <c r="L68" s="4">
        <v>240</v>
      </c>
      <c r="M68" s="7">
        <v>60</v>
      </c>
      <c r="N68" s="7">
        <f t="shared" si="2"/>
        <v>360</v>
      </c>
      <c r="O68" s="17" t="s">
        <v>133</v>
      </c>
      <c r="P68" t="s">
        <v>137</v>
      </c>
      <c r="T68" s="3"/>
    </row>
    <row r="69" spans="1:20" x14ac:dyDescent="0.25">
      <c r="A69" t="s">
        <v>83</v>
      </c>
      <c r="B69" s="32">
        <v>2021</v>
      </c>
      <c r="C69" t="s">
        <v>118</v>
      </c>
      <c r="D69" s="3">
        <v>9</v>
      </c>
      <c r="E69" t="s">
        <v>30</v>
      </c>
      <c r="F69" t="s">
        <v>32</v>
      </c>
      <c r="G69" t="s">
        <v>33</v>
      </c>
      <c r="H69" t="s">
        <v>34</v>
      </c>
      <c r="I69" s="3">
        <v>6</v>
      </c>
      <c r="J69" s="4">
        <v>300</v>
      </c>
      <c r="K69" s="6">
        <f t="shared" si="0"/>
        <v>1800</v>
      </c>
      <c r="L69" s="4">
        <v>240</v>
      </c>
      <c r="M69" s="7">
        <v>60</v>
      </c>
      <c r="N69" s="7">
        <f t="shared" si="2"/>
        <v>360</v>
      </c>
      <c r="O69" s="17" t="s">
        <v>133</v>
      </c>
      <c r="P69" t="s">
        <v>137</v>
      </c>
      <c r="T69" s="3"/>
    </row>
    <row r="70" spans="1:20" x14ac:dyDescent="0.25">
      <c r="A70" t="s">
        <v>84</v>
      </c>
      <c r="B70" s="32">
        <v>2021</v>
      </c>
      <c r="C70" t="s">
        <v>118</v>
      </c>
      <c r="D70" s="3">
        <v>10</v>
      </c>
      <c r="E70" t="s">
        <v>30</v>
      </c>
      <c r="F70" t="s">
        <v>32</v>
      </c>
      <c r="G70" t="s">
        <v>33</v>
      </c>
      <c r="H70" t="s">
        <v>34</v>
      </c>
      <c r="I70" s="3">
        <v>6</v>
      </c>
      <c r="J70" s="4">
        <v>300</v>
      </c>
      <c r="K70" s="6">
        <f t="shared" si="0"/>
        <v>1800</v>
      </c>
      <c r="L70" s="4">
        <v>240</v>
      </c>
      <c r="M70" s="7">
        <v>60</v>
      </c>
      <c r="N70" s="7">
        <f t="shared" si="2"/>
        <v>360</v>
      </c>
      <c r="O70" s="17" t="s">
        <v>133</v>
      </c>
      <c r="P70" t="s">
        <v>137</v>
      </c>
      <c r="T70" s="3"/>
    </row>
    <row r="71" spans="1:20" x14ac:dyDescent="0.25">
      <c r="A71" t="s">
        <v>85</v>
      </c>
      <c r="B71" s="32">
        <v>2021</v>
      </c>
      <c r="C71" t="s">
        <v>118</v>
      </c>
      <c r="D71" s="3">
        <v>11</v>
      </c>
      <c r="E71" t="s">
        <v>30</v>
      </c>
      <c r="F71" t="s">
        <v>32</v>
      </c>
      <c r="G71" t="s">
        <v>33</v>
      </c>
      <c r="H71" t="s">
        <v>34</v>
      </c>
      <c r="I71" s="3">
        <v>6</v>
      </c>
      <c r="J71" s="4">
        <v>300</v>
      </c>
      <c r="K71" s="6">
        <f t="shared" si="0"/>
        <v>1800</v>
      </c>
      <c r="L71" s="4">
        <v>240</v>
      </c>
      <c r="M71" s="7">
        <v>60</v>
      </c>
      <c r="N71" s="7">
        <f t="shared" si="2"/>
        <v>360</v>
      </c>
      <c r="O71" s="17" t="s">
        <v>133</v>
      </c>
      <c r="P71" t="s">
        <v>137</v>
      </c>
      <c r="T71" s="3"/>
    </row>
    <row r="72" spans="1:20" x14ac:dyDescent="0.25">
      <c r="A72" t="s">
        <v>86</v>
      </c>
      <c r="B72" s="32">
        <v>2021</v>
      </c>
      <c r="C72" t="s">
        <v>118</v>
      </c>
      <c r="D72" s="3">
        <v>12</v>
      </c>
      <c r="E72" t="s">
        <v>30</v>
      </c>
      <c r="F72" t="s">
        <v>32</v>
      </c>
      <c r="G72" t="s">
        <v>33</v>
      </c>
      <c r="H72" t="s">
        <v>34</v>
      </c>
      <c r="I72" s="3">
        <v>6</v>
      </c>
      <c r="J72" s="4">
        <v>300</v>
      </c>
      <c r="K72" s="6">
        <f t="shared" si="0"/>
        <v>1800</v>
      </c>
      <c r="L72" s="4">
        <v>240</v>
      </c>
      <c r="M72" s="7">
        <v>60</v>
      </c>
      <c r="N72" s="7">
        <f t="shared" si="2"/>
        <v>360</v>
      </c>
      <c r="O72" s="17" t="s">
        <v>133</v>
      </c>
      <c r="P72" t="s">
        <v>137</v>
      </c>
      <c r="T72" s="3"/>
    </row>
    <row r="73" spans="1:20" x14ac:dyDescent="0.25">
      <c r="A73" t="s">
        <v>87</v>
      </c>
      <c r="B73" s="32">
        <v>2021</v>
      </c>
      <c r="C73" t="s">
        <v>118</v>
      </c>
      <c r="D73" s="3">
        <v>13</v>
      </c>
      <c r="E73" t="s">
        <v>30</v>
      </c>
      <c r="F73" t="s">
        <v>32</v>
      </c>
      <c r="G73" t="s">
        <v>33</v>
      </c>
      <c r="H73" t="s">
        <v>34</v>
      </c>
      <c r="I73" s="3">
        <v>12</v>
      </c>
      <c r="J73" s="4">
        <v>300</v>
      </c>
      <c r="K73" s="6">
        <f t="shared" si="0"/>
        <v>3600</v>
      </c>
      <c r="L73" s="4">
        <v>240</v>
      </c>
      <c r="M73" s="7">
        <v>60</v>
      </c>
      <c r="N73" s="7">
        <f t="shared" si="2"/>
        <v>720</v>
      </c>
      <c r="O73" s="17" t="s">
        <v>133</v>
      </c>
      <c r="P73" t="s">
        <v>137</v>
      </c>
      <c r="T73" s="3"/>
    </row>
    <row r="74" spans="1:20" x14ac:dyDescent="0.25">
      <c r="A74" t="s">
        <v>88</v>
      </c>
      <c r="B74" s="32">
        <v>2021</v>
      </c>
      <c r="C74" t="s">
        <v>118</v>
      </c>
      <c r="D74" s="3">
        <v>14</v>
      </c>
      <c r="E74" t="s">
        <v>30</v>
      </c>
      <c r="F74" t="s">
        <v>32</v>
      </c>
      <c r="G74" t="s">
        <v>33</v>
      </c>
      <c r="H74" t="s">
        <v>34</v>
      </c>
      <c r="I74" s="3">
        <v>12</v>
      </c>
      <c r="J74" s="4">
        <v>300</v>
      </c>
      <c r="K74" s="6">
        <f t="shared" si="0"/>
        <v>3600</v>
      </c>
      <c r="L74" s="4">
        <v>240</v>
      </c>
      <c r="M74" s="7">
        <v>60</v>
      </c>
      <c r="N74" s="7">
        <f t="shared" si="2"/>
        <v>720</v>
      </c>
      <c r="O74" s="17" t="s">
        <v>133</v>
      </c>
      <c r="P74" t="s">
        <v>137</v>
      </c>
      <c r="T74" s="3"/>
    </row>
    <row r="75" spans="1:20" x14ac:dyDescent="0.25">
      <c r="A75" t="s">
        <v>89</v>
      </c>
      <c r="B75" s="32">
        <v>2021</v>
      </c>
      <c r="C75" t="s">
        <v>118</v>
      </c>
      <c r="D75" s="3">
        <v>16</v>
      </c>
      <c r="E75" t="s">
        <v>30</v>
      </c>
      <c r="F75" t="s">
        <v>32</v>
      </c>
      <c r="G75" t="s">
        <v>33</v>
      </c>
      <c r="H75" t="s">
        <v>34</v>
      </c>
      <c r="I75" s="3">
        <v>48</v>
      </c>
      <c r="J75" s="4">
        <v>300</v>
      </c>
      <c r="K75" s="6">
        <f t="shared" si="0"/>
        <v>14400</v>
      </c>
      <c r="L75" s="4">
        <v>240</v>
      </c>
      <c r="M75" s="7">
        <v>60</v>
      </c>
      <c r="N75" s="7">
        <f t="shared" si="2"/>
        <v>2880</v>
      </c>
      <c r="O75" s="17" t="s">
        <v>133</v>
      </c>
      <c r="P75" t="s">
        <v>137</v>
      </c>
      <c r="T75" s="3"/>
    </row>
    <row r="76" spans="1:20" x14ac:dyDescent="0.25">
      <c r="A76" t="s">
        <v>90</v>
      </c>
      <c r="B76" s="32">
        <v>2021</v>
      </c>
      <c r="C76" t="s">
        <v>118</v>
      </c>
      <c r="D76" s="3">
        <v>18</v>
      </c>
      <c r="E76" t="s">
        <v>30</v>
      </c>
      <c r="F76" t="s">
        <v>32</v>
      </c>
      <c r="G76" t="s">
        <v>33</v>
      </c>
      <c r="H76" t="s">
        <v>34</v>
      </c>
      <c r="I76" s="3">
        <v>12</v>
      </c>
      <c r="J76" s="4">
        <v>300</v>
      </c>
      <c r="K76" s="6">
        <f t="shared" si="0"/>
        <v>3600</v>
      </c>
      <c r="L76" s="4">
        <v>240</v>
      </c>
      <c r="M76" s="7">
        <v>60</v>
      </c>
      <c r="N76" s="7">
        <f t="shared" si="2"/>
        <v>720</v>
      </c>
      <c r="O76" s="17" t="s">
        <v>133</v>
      </c>
      <c r="P76" t="s">
        <v>137</v>
      </c>
      <c r="T76" s="3"/>
    </row>
    <row r="77" spans="1:20" x14ac:dyDescent="0.25">
      <c r="A77" t="s">
        <v>91</v>
      </c>
      <c r="B77" s="32">
        <v>2021</v>
      </c>
      <c r="C77" t="s">
        <v>118</v>
      </c>
      <c r="D77" s="3">
        <v>21</v>
      </c>
      <c r="E77" t="s">
        <v>30</v>
      </c>
      <c r="F77" t="s">
        <v>32</v>
      </c>
      <c r="G77" t="s">
        <v>33</v>
      </c>
      <c r="H77" t="s">
        <v>34</v>
      </c>
      <c r="I77" s="3">
        <v>12</v>
      </c>
      <c r="J77" s="4">
        <v>300</v>
      </c>
      <c r="K77" s="6">
        <f t="shared" si="0"/>
        <v>3600</v>
      </c>
      <c r="L77" s="4">
        <v>240</v>
      </c>
      <c r="M77" s="7">
        <v>60</v>
      </c>
      <c r="N77" s="7">
        <f t="shared" si="2"/>
        <v>720</v>
      </c>
      <c r="O77" s="17" t="s">
        <v>133</v>
      </c>
      <c r="P77" t="s">
        <v>137</v>
      </c>
      <c r="T77" s="3"/>
    </row>
    <row r="78" spans="1:20" x14ac:dyDescent="0.25">
      <c r="A78" t="s">
        <v>92</v>
      </c>
      <c r="B78" s="32">
        <v>2021</v>
      </c>
      <c r="C78" t="s">
        <v>118</v>
      </c>
      <c r="D78" s="3">
        <v>22</v>
      </c>
      <c r="E78" t="s">
        <v>30</v>
      </c>
      <c r="F78" t="s">
        <v>32</v>
      </c>
      <c r="G78" t="s">
        <v>33</v>
      </c>
      <c r="H78" t="s">
        <v>34</v>
      </c>
      <c r="I78" s="3">
        <v>12</v>
      </c>
      <c r="J78" s="4">
        <v>300</v>
      </c>
      <c r="K78" s="6">
        <f t="shared" si="0"/>
        <v>3600</v>
      </c>
      <c r="L78" s="4">
        <v>240</v>
      </c>
      <c r="M78" s="7">
        <v>60</v>
      </c>
      <c r="N78" s="7">
        <f t="shared" si="2"/>
        <v>720</v>
      </c>
      <c r="O78" s="17" t="s">
        <v>133</v>
      </c>
      <c r="P78" t="s">
        <v>137</v>
      </c>
      <c r="T78" s="3"/>
    </row>
    <row r="79" spans="1:20" x14ac:dyDescent="0.25">
      <c r="A79" t="s">
        <v>93</v>
      </c>
      <c r="B79" s="32">
        <v>2021</v>
      </c>
      <c r="C79" t="s">
        <v>118</v>
      </c>
      <c r="D79" s="3">
        <v>23</v>
      </c>
      <c r="E79" t="s">
        <v>30</v>
      </c>
      <c r="F79" t="s">
        <v>32</v>
      </c>
      <c r="G79" t="s">
        <v>33</v>
      </c>
      <c r="H79" t="s">
        <v>34</v>
      </c>
      <c r="I79" s="3">
        <v>12</v>
      </c>
      <c r="J79" s="4">
        <v>300</v>
      </c>
      <c r="K79" s="6">
        <f t="shared" si="0"/>
        <v>3600</v>
      </c>
      <c r="L79" s="4">
        <v>240</v>
      </c>
      <c r="M79" s="7">
        <v>60</v>
      </c>
      <c r="N79" s="7">
        <f t="shared" si="2"/>
        <v>720</v>
      </c>
      <c r="O79" s="17" t="s">
        <v>133</v>
      </c>
      <c r="P79" t="s">
        <v>137</v>
      </c>
      <c r="T79" s="3"/>
    </row>
    <row r="80" spans="1:20" x14ac:dyDescent="0.25">
      <c r="A80" t="s">
        <v>94</v>
      </c>
      <c r="B80" s="32">
        <v>2021</v>
      </c>
      <c r="C80" t="s">
        <v>118</v>
      </c>
      <c r="D80" s="3">
        <v>24</v>
      </c>
      <c r="E80" t="s">
        <v>30</v>
      </c>
      <c r="F80" t="s">
        <v>32</v>
      </c>
      <c r="G80" t="s">
        <v>33</v>
      </c>
      <c r="H80" t="s">
        <v>34</v>
      </c>
      <c r="I80" s="3">
        <v>12</v>
      </c>
      <c r="J80" s="4">
        <v>300</v>
      </c>
      <c r="K80" s="6">
        <f t="shared" si="0"/>
        <v>3600</v>
      </c>
      <c r="L80" s="4">
        <v>240</v>
      </c>
      <c r="M80" s="7">
        <v>60</v>
      </c>
      <c r="N80" s="7">
        <f t="shared" si="2"/>
        <v>720</v>
      </c>
      <c r="O80" s="17" t="s">
        <v>133</v>
      </c>
      <c r="P80" t="s">
        <v>137</v>
      </c>
      <c r="T80" s="3"/>
    </row>
    <row r="81" spans="1:20" x14ac:dyDescent="0.25">
      <c r="A81" t="s">
        <v>95</v>
      </c>
      <c r="B81" s="32">
        <v>2021</v>
      </c>
      <c r="C81" t="s">
        <v>118</v>
      </c>
      <c r="D81" s="3">
        <v>25</v>
      </c>
      <c r="E81" t="s">
        <v>30</v>
      </c>
      <c r="F81" t="s">
        <v>32</v>
      </c>
      <c r="G81" t="s">
        <v>33</v>
      </c>
      <c r="H81" t="s">
        <v>34</v>
      </c>
      <c r="I81" s="3">
        <v>12</v>
      </c>
      <c r="J81" s="4">
        <v>300</v>
      </c>
      <c r="K81" s="6">
        <f t="shared" si="0"/>
        <v>3600</v>
      </c>
      <c r="L81" s="4">
        <v>240</v>
      </c>
      <c r="M81" s="7">
        <v>60</v>
      </c>
      <c r="N81" s="7">
        <f t="shared" si="2"/>
        <v>720</v>
      </c>
      <c r="O81" s="17" t="s">
        <v>133</v>
      </c>
      <c r="P81" t="s">
        <v>137</v>
      </c>
      <c r="T81" s="3"/>
    </row>
    <row r="82" spans="1:20" x14ac:dyDescent="0.25">
      <c r="A82" t="s">
        <v>96</v>
      </c>
      <c r="B82" s="32">
        <v>2021</v>
      </c>
      <c r="C82" t="s">
        <v>118</v>
      </c>
      <c r="D82" s="3">
        <v>26</v>
      </c>
      <c r="E82" t="s">
        <v>30</v>
      </c>
      <c r="F82" t="s">
        <v>32</v>
      </c>
      <c r="G82" t="s">
        <v>33</v>
      </c>
      <c r="H82" t="s">
        <v>34</v>
      </c>
      <c r="I82" s="3">
        <v>16</v>
      </c>
      <c r="J82" s="4">
        <v>300</v>
      </c>
      <c r="K82" s="6">
        <f t="shared" si="0"/>
        <v>4800</v>
      </c>
      <c r="L82" s="4">
        <v>240</v>
      </c>
      <c r="M82" s="7">
        <v>60</v>
      </c>
      <c r="N82" s="7">
        <f t="shared" si="2"/>
        <v>960</v>
      </c>
      <c r="O82" s="17" t="s">
        <v>133</v>
      </c>
      <c r="P82" t="s">
        <v>137</v>
      </c>
      <c r="T82" s="3"/>
    </row>
    <row r="83" spans="1:20" x14ac:dyDescent="0.25">
      <c r="A83" t="s">
        <v>97</v>
      </c>
      <c r="B83" s="32">
        <v>2021</v>
      </c>
      <c r="C83" t="s">
        <v>118</v>
      </c>
      <c r="D83" s="3">
        <v>29</v>
      </c>
      <c r="E83" t="s">
        <v>30</v>
      </c>
      <c r="F83" t="s">
        <v>32</v>
      </c>
      <c r="G83" t="s">
        <v>33</v>
      </c>
      <c r="H83" t="s">
        <v>34</v>
      </c>
      <c r="I83" s="3">
        <v>12</v>
      </c>
      <c r="J83" s="4">
        <v>300</v>
      </c>
      <c r="K83" s="6">
        <f t="shared" si="0"/>
        <v>3600</v>
      </c>
      <c r="L83" s="4">
        <v>240</v>
      </c>
      <c r="M83" s="7">
        <v>60</v>
      </c>
      <c r="N83" s="7">
        <f t="shared" si="2"/>
        <v>720</v>
      </c>
      <c r="O83" s="17" t="s">
        <v>133</v>
      </c>
      <c r="P83" t="s">
        <v>137</v>
      </c>
      <c r="T83" s="3"/>
    </row>
    <row r="84" spans="1:20" x14ac:dyDescent="0.25">
      <c r="A84" t="s">
        <v>98</v>
      </c>
      <c r="B84" s="32">
        <v>2021</v>
      </c>
      <c r="C84" t="s">
        <v>118</v>
      </c>
      <c r="D84" s="3">
        <v>30</v>
      </c>
      <c r="E84" t="s">
        <v>30</v>
      </c>
      <c r="F84" t="s">
        <v>32</v>
      </c>
      <c r="G84" t="s">
        <v>33</v>
      </c>
      <c r="H84" t="s">
        <v>34</v>
      </c>
      <c r="I84" s="3">
        <v>12</v>
      </c>
      <c r="J84" s="4">
        <v>300</v>
      </c>
      <c r="K84" s="6">
        <f t="shared" si="0"/>
        <v>3600</v>
      </c>
      <c r="L84" s="4">
        <v>240</v>
      </c>
      <c r="M84" s="7">
        <v>60</v>
      </c>
      <c r="N84" s="7">
        <f t="shared" si="2"/>
        <v>720</v>
      </c>
      <c r="O84" s="17" t="s">
        <v>133</v>
      </c>
      <c r="P84" t="s">
        <v>137</v>
      </c>
      <c r="T84" s="3"/>
    </row>
    <row r="85" spans="1:20" x14ac:dyDescent="0.25">
      <c r="A85" t="s">
        <v>99</v>
      </c>
      <c r="B85" s="32">
        <v>2021</v>
      </c>
      <c r="C85" t="s">
        <v>118</v>
      </c>
      <c r="D85" s="3">
        <v>31</v>
      </c>
      <c r="E85" t="s">
        <v>30</v>
      </c>
      <c r="F85" t="s">
        <v>32</v>
      </c>
      <c r="G85" t="s">
        <v>33</v>
      </c>
      <c r="H85" t="s">
        <v>34</v>
      </c>
      <c r="I85" s="3">
        <v>12</v>
      </c>
      <c r="J85" s="4">
        <v>300</v>
      </c>
      <c r="K85" s="6">
        <f t="shared" si="0"/>
        <v>3600</v>
      </c>
      <c r="L85" s="4">
        <v>240</v>
      </c>
      <c r="M85" s="7">
        <v>60</v>
      </c>
      <c r="N85" s="7">
        <f t="shared" si="2"/>
        <v>720</v>
      </c>
      <c r="O85" s="17" t="s">
        <v>133</v>
      </c>
      <c r="P85" t="s">
        <v>137</v>
      </c>
      <c r="T85" s="3"/>
    </row>
    <row r="86" spans="1:20" x14ac:dyDescent="0.25">
      <c r="A86" s="8" t="s">
        <v>100</v>
      </c>
      <c r="B86" s="8">
        <v>2022</v>
      </c>
      <c r="C86" s="8" t="s">
        <v>122</v>
      </c>
      <c r="D86" s="9">
        <v>18</v>
      </c>
      <c r="E86" s="8" t="s">
        <v>30</v>
      </c>
      <c r="F86" s="8" t="s">
        <v>123</v>
      </c>
      <c r="G86" s="8" t="s">
        <v>124</v>
      </c>
      <c r="H86" s="8" t="s">
        <v>34</v>
      </c>
      <c r="I86" s="9">
        <v>180</v>
      </c>
      <c r="J86" s="10">
        <v>350</v>
      </c>
      <c r="K86" s="11">
        <f t="shared" si="0"/>
        <v>63000</v>
      </c>
      <c r="L86" s="10">
        <v>260</v>
      </c>
      <c r="M86" s="12">
        <v>90</v>
      </c>
      <c r="N86" s="12">
        <f t="shared" si="2"/>
        <v>16200</v>
      </c>
      <c r="O86" s="18" t="s">
        <v>134</v>
      </c>
      <c r="P86" s="8" t="s">
        <v>138</v>
      </c>
    </row>
    <row r="87" spans="1:20" x14ac:dyDescent="0.25">
      <c r="A87" t="s">
        <v>101</v>
      </c>
      <c r="B87" s="33">
        <v>2023</v>
      </c>
      <c r="C87" t="s">
        <v>126</v>
      </c>
      <c r="D87" s="3">
        <v>19</v>
      </c>
      <c r="E87" t="s">
        <v>164</v>
      </c>
      <c r="F87" s="13" t="s">
        <v>123</v>
      </c>
      <c r="G87" s="13" t="s">
        <v>124</v>
      </c>
      <c r="H87" s="13" t="s">
        <v>34</v>
      </c>
      <c r="I87" s="3">
        <v>1200</v>
      </c>
      <c r="J87" s="14">
        <v>350</v>
      </c>
      <c r="K87" s="15">
        <f t="shared" si="0"/>
        <v>420000</v>
      </c>
      <c r="L87" s="14">
        <v>260</v>
      </c>
      <c r="M87" s="16">
        <v>90</v>
      </c>
      <c r="N87" s="16">
        <f t="shared" si="2"/>
        <v>108000</v>
      </c>
      <c r="O87" s="17" t="s">
        <v>134</v>
      </c>
      <c r="P87" t="s">
        <v>138</v>
      </c>
    </row>
    <row r="88" spans="1:20" x14ac:dyDescent="0.25">
      <c r="A88" t="s">
        <v>102</v>
      </c>
      <c r="B88" s="33">
        <v>2023</v>
      </c>
      <c r="C88" t="s">
        <v>127</v>
      </c>
      <c r="D88" s="3">
        <v>30</v>
      </c>
      <c r="E88" t="s">
        <v>164</v>
      </c>
      <c r="F88" s="13" t="s">
        <v>123</v>
      </c>
      <c r="G88" s="13" t="s">
        <v>124</v>
      </c>
      <c r="H88" s="13" t="s">
        <v>34</v>
      </c>
      <c r="I88" s="3">
        <v>3000</v>
      </c>
      <c r="J88" s="14">
        <v>360</v>
      </c>
      <c r="K88" s="15">
        <f t="shared" si="0"/>
        <v>1080000</v>
      </c>
      <c r="L88" s="14">
        <v>260</v>
      </c>
      <c r="M88" s="16">
        <v>100</v>
      </c>
      <c r="N88" s="16">
        <f t="shared" si="2"/>
        <v>300000</v>
      </c>
      <c r="O88" s="17" t="s">
        <v>134</v>
      </c>
      <c r="P88" t="s">
        <v>139</v>
      </c>
    </row>
    <row r="89" spans="1:20" x14ac:dyDescent="0.25">
      <c r="A89" t="s">
        <v>103</v>
      </c>
      <c r="B89" s="33">
        <v>2023</v>
      </c>
      <c r="C89" t="s">
        <v>7</v>
      </c>
      <c r="D89" s="3">
        <v>1</v>
      </c>
      <c r="E89" t="s">
        <v>164</v>
      </c>
      <c r="F89" s="13" t="s">
        <v>123</v>
      </c>
      <c r="G89" s="13" t="s">
        <v>124</v>
      </c>
      <c r="H89" s="13" t="s">
        <v>34</v>
      </c>
      <c r="I89" s="3">
        <v>1800</v>
      </c>
      <c r="J89" s="14">
        <v>360</v>
      </c>
      <c r="K89" s="15">
        <f t="shared" si="0"/>
        <v>648000</v>
      </c>
      <c r="L89" s="14">
        <v>260</v>
      </c>
      <c r="M89" s="16">
        <v>100</v>
      </c>
      <c r="N89" s="16">
        <f t="shared" si="2"/>
        <v>180000</v>
      </c>
      <c r="O89" s="17" t="s">
        <v>134</v>
      </c>
      <c r="P89" t="s">
        <v>140</v>
      </c>
    </row>
    <row r="90" spans="1:20" x14ac:dyDescent="0.25">
      <c r="A90" t="s">
        <v>104</v>
      </c>
      <c r="B90" s="33">
        <v>2023</v>
      </c>
      <c r="C90" t="s">
        <v>114</v>
      </c>
      <c r="D90" s="3">
        <v>13</v>
      </c>
      <c r="E90" t="s">
        <v>164</v>
      </c>
      <c r="F90" s="13" t="s">
        <v>123</v>
      </c>
      <c r="G90" s="13" t="s">
        <v>124</v>
      </c>
      <c r="H90" s="13" t="s">
        <v>34</v>
      </c>
      <c r="I90" s="3">
        <v>3600</v>
      </c>
      <c r="J90" s="14">
        <v>360</v>
      </c>
      <c r="K90" s="15">
        <f t="shared" si="0"/>
        <v>1296000</v>
      </c>
      <c r="L90" s="14">
        <v>260</v>
      </c>
      <c r="M90" s="16">
        <v>100</v>
      </c>
      <c r="N90" s="16">
        <f t="shared" si="2"/>
        <v>360000</v>
      </c>
      <c r="O90" s="17" t="s">
        <v>134</v>
      </c>
      <c r="P90" t="s">
        <v>163</v>
      </c>
    </row>
    <row r="91" spans="1:20" x14ac:dyDescent="0.25">
      <c r="A91" t="s">
        <v>105</v>
      </c>
      <c r="B91" s="33">
        <v>2023</v>
      </c>
      <c r="C91" t="s">
        <v>116</v>
      </c>
      <c r="D91" s="3">
        <v>2</v>
      </c>
      <c r="E91" t="s">
        <v>164</v>
      </c>
      <c r="F91" s="13" t="s">
        <v>123</v>
      </c>
      <c r="G91" s="13" t="s">
        <v>124</v>
      </c>
      <c r="H91" s="13" t="s">
        <v>34</v>
      </c>
      <c r="I91" s="3">
        <v>12000</v>
      </c>
      <c r="J91" s="14">
        <v>365</v>
      </c>
      <c r="K91" s="15">
        <f t="shared" si="0"/>
        <v>4380000</v>
      </c>
      <c r="L91" s="14">
        <v>260</v>
      </c>
      <c r="M91" s="16">
        <v>105</v>
      </c>
      <c r="N91" s="16">
        <f t="shared" si="2"/>
        <v>1260000</v>
      </c>
      <c r="O91" s="17" t="s">
        <v>134</v>
      </c>
      <c r="P91" t="s">
        <v>138</v>
      </c>
    </row>
    <row r="92" spans="1:20" x14ac:dyDescent="0.25">
      <c r="A92" t="s">
        <v>106</v>
      </c>
      <c r="B92" s="34">
        <v>2024</v>
      </c>
      <c r="C92" t="s">
        <v>125</v>
      </c>
      <c r="D92" s="3">
        <v>14</v>
      </c>
      <c r="E92" t="s">
        <v>164</v>
      </c>
      <c r="F92" s="13" t="s">
        <v>123</v>
      </c>
      <c r="G92" s="13" t="s">
        <v>124</v>
      </c>
      <c r="H92" s="13" t="s">
        <v>34</v>
      </c>
      <c r="I92" s="3">
        <v>24000</v>
      </c>
      <c r="J92" s="14">
        <v>400</v>
      </c>
      <c r="K92" s="15">
        <f t="shared" si="0"/>
        <v>9600000</v>
      </c>
      <c r="L92" s="14">
        <v>295</v>
      </c>
      <c r="M92" s="16">
        <v>105</v>
      </c>
      <c r="N92" s="16">
        <f t="shared" si="2"/>
        <v>2520000</v>
      </c>
      <c r="O92" s="17" t="s">
        <v>134</v>
      </c>
      <c r="P92" t="s">
        <v>142</v>
      </c>
    </row>
    <row r="93" spans="1:20" x14ac:dyDescent="0.25">
      <c r="A93" t="s">
        <v>107</v>
      </c>
      <c r="B93" s="34">
        <v>2024</v>
      </c>
      <c r="C93" t="s">
        <v>126</v>
      </c>
      <c r="D93" s="3">
        <v>29</v>
      </c>
      <c r="E93" t="s">
        <v>164</v>
      </c>
      <c r="F93" s="13" t="s">
        <v>123</v>
      </c>
      <c r="G93" s="13" t="s">
        <v>124</v>
      </c>
      <c r="H93" s="13" t="s">
        <v>34</v>
      </c>
      <c r="I93" s="3">
        <v>6000</v>
      </c>
      <c r="J93" s="14">
        <v>400</v>
      </c>
      <c r="K93" s="15">
        <f t="shared" si="0"/>
        <v>2400000</v>
      </c>
      <c r="L93" s="14">
        <v>295</v>
      </c>
      <c r="M93" s="16">
        <v>105</v>
      </c>
      <c r="N93" s="16">
        <f t="shared" si="2"/>
        <v>630000</v>
      </c>
      <c r="O93" s="17" t="s">
        <v>134</v>
      </c>
      <c r="P93" t="s">
        <v>163</v>
      </c>
    </row>
    <row r="94" spans="1:20" x14ac:dyDescent="0.25">
      <c r="A94" t="s">
        <v>108</v>
      </c>
      <c r="B94" s="34">
        <v>2024</v>
      </c>
      <c r="C94" t="s">
        <v>122</v>
      </c>
      <c r="D94" s="3">
        <v>10</v>
      </c>
      <c r="E94" t="s">
        <v>164</v>
      </c>
      <c r="F94" s="13" t="s">
        <v>123</v>
      </c>
      <c r="G94" s="13" t="s">
        <v>124</v>
      </c>
      <c r="H94" s="13" t="s">
        <v>34</v>
      </c>
      <c r="I94" s="3">
        <v>18000</v>
      </c>
      <c r="J94" s="14">
        <v>400</v>
      </c>
      <c r="K94" s="15">
        <f t="shared" si="0"/>
        <v>7200000</v>
      </c>
      <c r="L94" s="14">
        <v>295</v>
      </c>
      <c r="M94" s="16">
        <v>105</v>
      </c>
      <c r="N94" s="16">
        <f t="shared" si="2"/>
        <v>1890000</v>
      </c>
      <c r="O94" s="17" t="s">
        <v>134</v>
      </c>
      <c r="P94" t="s">
        <v>142</v>
      </c>
    </row>
    <row r="95" spans="1:20" x14ac:dyDescent="0.25">
      <c r="A95" t="s">
        <v>109</v>
      </c>
      <c r="B95" s="34">
        <v>2024</v>
      </c>
      <c r="C95" t="s">
        <v>128</v>
      </c>
      <c r="D95" s="3">
        <v>19</v>
      </c>
      <c r="E95" t="s">
        <v>164</v>
      </c>
      <c r="F95" s="13" t="s">
        <v>123</v>
      </c>
      <c r="G95" s="13" t="s">
        <v>124</v>
      </c>
      <c r="H95" s="13" t="s">
        <v>34</v>
      </c>
      <c r="I95" s="3">
        <v>12000</v>
      </c>
      <c r="J95" s="14">
        <v>400</v>
      </c>
      <c r="K95" s="15">
        <f t="shared" si="0"/>
        <v>4800000</v>
      </c>
      <c r="L95" s="14">
        <v>295</v>
      </c>
      <c r="M95" s="16">
        <v>105</v>
      </c>
      <c r="N95" s="16">
        <f t="shared" si="2"/>
        <v>1260000</v>
      </c>
      <c r="O95" s="17" t="s">
        <v>134</v>
      </c>
      <c r="P95" t="s">
        <v>143</v>
      </c>
    </row>
    <row r="96" spans="1:20" x14ac:dyDescent="0.25">
      <c r="A96" t="s">
        <v>110</v>
      </c>
      <c r="B96" s="34">
        <v>2024</v>
      </c>
      <c r="C96" t="s">
        <v>7</v>
      </c>
      <c r="D96" s="3">
        <v>28</v>
      </c>
      <c r="E96" t="s">
        <v>164</v>
      </c>
      <c r="F96" s="13" t="s">
        <v>123</v>
      </c>
      <c r="G96" s="13" t="s">
        <v>124</v>
      </c>
      <c r="H96" s="13" t="s">
        <v>34</v>
      </c>
      <c r="I96" s="3">
        <v>3000</v>
      </c>
      <c r="J96" s="14">
        <v>400</v>
      </c>
      <c r="K96" s="15">
        <f t="shared" si="0"/>
        <v>1200000</v>
      </c>
      <c r="L96" s="14">
        <v>300</v>
      </c>
      <c r="M96" s="16">
        <v>100</v>
      </c>
      <c r="N96" s="16">
        <f t="shared" si="2"/>
        <v>300000</v>
      </c>
      <c r="O96" s="17" t="s">
        <v>134</v>
      </c>
      <c r="P96" t="s">
        <v>138</v>
      </c>
    </row>
    <row r="97" spans="1:16" x14ac:dyDescent="0.25">
      <c r="A97" t="s">
        <v>111</v>
      </c>
      <c r="B97" s="34">
        <v>2024</v>
      </c>
      <c r="C97" t="s">
        <v>9</v>
      </c>
      <c r="D97" s="3">
        <v>24</v>
      </c>
      <c r="E97" t="s">
        <v>164</v>
      </c>
      <c r="F97" s="13" t="s">
        <v>123</v>
      </c>
      <c r="G97" s="13" t="s">
        <v>124</v>
      </c>
      <c r="H97" s="13" t="s">
        <v>34</v>
      </c>
      <c r="I97" s="3">
        <v>3000</v>
      </c>
      <c r="J97" s="14">
        <v>400</v>
      </c>
      <c r="K97" s="15">
        <f t="shared" si="0"/>
        <v>1200000</v>
      </c>
      <c r="L97" s="14">
        <v>360</v>
      </c>
      <c r="M97" s="16">
        <v>40</v>
      </c>
      <c r="N97" s="16">
        <f t="shared" si="2"/>
        <v>120000</v>
      </c>
      <c r="O97" s="17" t="s">
        <v>134</v>
      </c>
      <c r="P97" t="s">
        <v>140</v>
      </c>
    </row>
    <row r="98" spans="1:16" x14ac:dyDescent="0.25">
      <c r="A98" t="s">
        <v>112</v>
      </c>
      <c r="B98" s="34">
        <v>2024</v>
      </c>
      <c r="C98" t="s">
        <v>129</v>
      </c>
      <c r="D98" s="3">
        <v>13</v>
      </c>
      <c r="E98" t="s">
        <v>164</v>
      </c>
      <c r="F98" s="13" t="s">
        <v>123</v>
      </c>
      <c r="G98" s="13" t="s">
        <v>124</v>
      </c>
      <c r="H98" s="13" t="s">
        <v>34</v>
      </c>
      <c r="I98" s="3">
        <v>48000</v>
      </c>
      <c r="J98" s="14">
        <v>400</v>
      </c>
      <c r="K98" s="15">
        <f t="shared" si="0"/>
        <v>19200000</v>
      </c>
      <c r="L98" s="14">
        <v>360</v>
      </c>
      <c r="M98" s="16">
        <v>40</v>
      </c>
      <c r="N98" s="16">
        <f t="shared" si="2"/>
        <v>1920000</v>
      </c>
      <c r="O98" s="17" t="s">
        <v>134</v>
      </c>
      <c r="P98" t="s">
        <v>137</v>
      </c>
    </row>
    <row r="99" spans="1:16" x14ac:dyDescent="0.25">
      <c r="A99" t="s">
        <v>113</v>
      </c>
      <c r="B99" s="34">
        <v>2024</v>
      </c>
      <c r="C99" t="s">
        <v>130</v>
      </c>
      <c r="D99" s="3">
        <v>9</v>
      </c>
      <c r="E99" t="s">
        <v>164</v>
      </c>
      <c r="F99" s="13" t="s">
        <v>123</v>
      </c>
      <c r="G99" s="13" t="s">
        <v>33</v>
      </c>
      <c r="H99" s="13" t="s">
        <v>34</v>
      </c>
      <c r="I99" s="3">
        <v>36000</v>
      </c>
      <c r="J99" s="14">
        <v>420</v>
      </c>
      <c r="K99" s="15">
        <f t="shared" si="0"/>
        <v>15120000</v>
      </c>
      <c r="L99" s="14">
        <v>360</v>
      </c>
      <c r="M99" s="16">
        <v>60</v>
      </c>
      <c r="N99" s="16">
        <f t="shared" si="2"/>
        <v>2160000</v>
      </c>
      <c r="O99" s="17" t="s">
        <v>134</v>
      </c>
      <c r="P99" t="s">
        <v>137</v>
      </c>
    </row>
    <row r="100" spans="1:16" x14ac:dyDescent="0.25">
      <c r="A100" s="38" t="s">
        <v>156</v>
      </c>
      <c r="B100" s="38">
        <v>2024</v>
      </c>
      <c r="C100" s="38" t="s">
        <v>117</v>
      </c>
      <c r="D100" s="38"/>
      <c r="E100" s="38" t="s">
        <v>30</v>
      </c>
      <c r="F100" s="38" t="s">
        <v>123</v>
      </c>
      <c r="G100" s="38" t="s">
        <v>131</v>
      </c>
      <c r="H100" s="38" t="s">
        <v>131</v>
      </c>
      <c r="I100" s="39">
        <v>6000</v>
      </c>
      <c r="J100" s="40">
        <v>420</v>
      </c>
      <c r="K100" s="41">
        <f t="shared" si="0"/>
        <v>2520000</v>
      </c>
      <c r="L100" s="40">
        <v>360</v>
      </c>
      <c r="M100" s="42">
        <v>60</v>
      </c>
      <c r="N100" s="42">
        <f t="shared" si="2"/>
        <v>360000</v>
      </c>
      <c r="O100" s="43" t="s">
        <v>134</v>
      </c>
      <c r="P100" s="38" t="s">
        <v>139</v>
      </c>
    </row>
    <row r="101" spans="1:16" x14ac:dyDescent="0.25">
      <c r="A101" s="38" t="s">
        <v>157</v>
      </c>
      <c r="B101" s="38">
        <v>2024</v>
      </c>
      <c r="C101" s="38" t="s">
        <v>118</v>
      </c>
      <c r="D101" s="38"/>
      <c r="E101" s="38" t="s">
        <v>30</v>
      </c>
      <c r="F101" s="38" t="s">
        <v>123</v>
      </c>
      <c r="G101" s="38" t="s">
        <v>131</v>
      </c>
      <c r="H101" s="38" t="s">
        <v>131</v>
      </c>
      <c r="I101" s="39">
        <v>3000</v>
      </c>
      <c r="J101" s="40">
        <v>420</v>
      </c>
      <c r="K101" s="41">
        <f>J101*I101</f>
        <v>1260000</v>
      </c>
      <c r="L101" s="40">
        <v>360</v>
      </c>
      <c r="M101" s="42">
        <v>60</v>
      </c>
      <c r="N101" s="42">
        <f t="shared" si="2"/>
        <v>180000</v>
      </c>
      <c r="O101" s="43" t="s">
        <v>134</v>
      </c>
      <c r="P101" s="38" t="s">
        <v>163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AD34"/>
  <sheetViews>
    <sheetView topLeftCell="Q1" zoomScale="80" zoomScaleNormal="80" workbookViewId="0">
      <selection activeCell="V18" sqref="V18"/>
    </sheetView>
  </sheetViews>
  <sheetFormatPr defaultRowHeight="15" x14ac:dyDescent="0.25"/>
  <cols>
    <col min="4" max="4" width="14.140625" customWidth="1"/>
    <col min="5" max="5" width="13" customWidth="1"/>
    <col min="6" max="6" width="20.85546875" bestFit="1" customWidth="1"/>
    <col min="7" max="7" width="22.140625" customWidth="1"/>
    <col min="8" max="8" width="12.42578125" customWidth="1"/>
    <col min="9" max="9" width="14.140625" customWidth="1"/>
    <col min="10" max="10" width="28.42578125" customWidth="1"/>
    <col min="11" max="11" width="27.28515625" customWidth="1"/>
    <col min="12" max="13" width="22.140625" customWidth="1"/>
    <col min="14" max="14" width="20.85546875" customWidth="1"/>
    <col min="15" max="15" width="22.140625" customWidth="1"/>
    <col min="16" max="16" width="28.28515625" customWidth="1"/>
    <col min="17" max="17" width="14.140625" bestFit="1" customWidth="1"/>
    <col min="18" max="18" width="28.42578125" customWidth="1"/>
    <col min="19" max="19" width="13" customWidth="1"/>
    <col min="20" max="20" width="24.85546875" customWidth="1"/>
    <col min="21" max="21" width="33.5703125" customWidth="1"/>
    <col min="22" max="22" width="27" bestFit="1" customWidth="1"/>
    <col min="23" max="23" width="11" bestFit="1" customWidth="1"/>
    <col min="25" max="25" width="16.7109375" customWidth="1"/>
    <col min="26" max="26" width="19.42578125" customWidth="1"/>
    <col min="27" max="27" width="25.42578125" customWidth="1"/>
    <col min="28" max="28" width="21.42578125" customWidth="1"/>
    <col min="29" max="29" width="18" customWidth="1"/>
  </cols>
  <sheetData>
    <row r="3" spans="4:30" x14ac:dyDescent="0.25">
      <c r="D3" s="19" t="s">
        <v>144</v>
      </c>
      <c r="E3" t="s">
        <v>146</v>
      </c>
      <c r="F3" t="s">
        <v>147</v>
      </c>
      <c r="G3" t="s">
        <v>148</v>
      </c>
      <c r="I3" s="19" t="s">
        <v>144</v>
      </c>
      <c r="J3" t="s">
        <v>155</v>
      </c>
      <c r="K3" t="s">
        <v>159</v>
      </c>
      <c r="N3" t="s">
        <v>147</v>
      </c>
      <c r="O3" t="s">
        <v>148</v>
      </c>
      <c r="Q3" s="19" t="s">
        <v>144</v>
      </c>
      <c r="R3" t="s">
        <v>147</v>
      </c>
      <c r="S3" t="s">
        <v>146</v>
      </c>
      <c r="T3" t="s">
        <v>149</v>
      </c>
      <c r="X3" s="23" t="s">
        <v>150</v>
      </c>
      <c r="Y3" s="23" t="s">
        <v>151</v>
      </c>
      <c r="Z3" s="29" t="s">
        <v>160</v>
      </c>
      <c r="AA3" s="30" t="s">
        <v>161</v>
      </c>
      <c r="AB3" s="30" t="s">
        <v>162</v>
      </c>
      <c r="AC3" s="28"/>
      <c r="AD3" s="28"/>
    </row>
    <row r="4" spans="4:30" x14ac:dyDescent="0.25">
      <c r="D4" s="3">
        <v>2024</v>
      </c>
      <c r="E4" s="20">
        <v>150000</v>
      </c>
      <c r="F4" s="7">
        <v>60720000</v>
      </c>
      <c r="G4" s="7">
        <v>10800000</v>
      </c>
      <c r="H4" s="7"/>
      <c r="I4" s="3">
        <v>2021</v>
      </c>
      <c r="J4" s="20">
        <v>1000</v>
      </c>
      <c r="K4" s="20">
        <v>1000</v>
      </c>
      <c r="L4">
        <f>VLOOKUP(D4,$I$4:$J$7,2,0)</f>
        <v>100000</v>
      </c>
      <c r="N4" s="20">
        <v>60720000</v>
      </c>
      <c r="O4" s="20">
        <v>10800000</v>
      </c>
      <c r="Q4" s="3" t="s">
        <v>140</v>
      </c>
      <c r="R4" s="20">
        <v>1200000</v>
      </c>
      <c r="S4" s="20">
        <v>3000</v>
      </c>
      <c r="T4" s="22">
        <v>1.9762845849802372E-2</v>
      </c>
      <c r="W4" s="3" t="s">
        <v>141</v>
      </c>
      <c r="X4" s="26">
        <v>1</v>
      </c>
      <c r="Y4" s="26">
        <v>3</v>
      </c>
      <c r="Z4" s="25">
        <f>IFERROR(VLOOKUP(W4,$Q$4:$S$9,2,0)," ")</f>
        <v>2400000</v>
      </c>
      <c r="AA4" s="25" t="str">
        <f>IF(Z4=MAX($Z$4:$Z$10),Z4,"")</f>
        <v/>
      </c>
      <c r="AB4" s="25">
        <f>IF(Z4=MAX($Z$4:$Z$10),"",Z4)</f>
        <v>2400000</v>
      </c>
      <c r="AC4" s="25" t="str">
        <f>IF(W4=$Q$6,"│"," ")</f>
        <v>│</v>
      </c>
      <c r="AD4" s="24"/>
    </row>
    <row r="5" spans="4:30" x14ac:dyDescent="0.25">
      <c r="D5" s="3" t="s">
        <v>145</v>
      </c>
      <c r="E5" s="20">
        <v>150000</v>
      </c>
      <c r="F5" s="7">
        <v>60720000</v>
      </c>
      <c r="G5" s="7">
        <v>10800000</v>
      </c>
      <c r="H5" s="7"/>
      <c r="I5" s="3">
        <v>2022</v>
      </c>
      <c r="J5" s="20">
        <v>10000</v>
      </c>
      <c r="K5" s="20">
        <v>180</v>
      </c>
      <c r="Q5" s="3" t="s">
        <v>138</v>
      </c>
      <c r="R5" s="20">
        <v>1200000</v>
      </c>
      <c r="S5" s="20">
        <v>3000</v>
      </c>
      <c r="T5" s="22">
        <v>1.9762845849802372E-2</v>
      </c>
      <c r="W5" s="3" t="s">
        <v>143</v>
      </c>
      <c r="X5" s="26">
        <v>8</v>
      </c>
      <c r="Y5" s="26">
        <v>6</v>
      </c>
      <c r="Z5" s="25">
        <f t="shared" ref="Z5:Z10" si="0">IFERROR(VLOOKUP(W5,$Q$4:$S$9,2,0)," ")</f>
        <v>4800000</v>
      </c>
      <c r="AA5" s="25" t="str">
        <f t="shared" ref="AA5:AA10" si="1">IF(Z5=MAX($Z$4:$Z$10),Z5,"")</f>
        <v/>
      </c>
      <c r="AB5" s="25">
        <f t="shared" ref="AB5:AB10" si="2">IF(Z5=MAX($Z$4:$Z$10),"",Z5)</f>
        <v>4800000</v>
      </c>
      <c r="AC5" s="25" t="str">
        <f>IF(W5=$Q$7,"│", " ")</f>
        <v>│</v>
      </c>
      <c r="AD5" s="24"/>
    </row>
    <row r="6" spans="4:30" x14ac:dyDescent="0.25">
      <c r="H6" s="7"/>
      <c r="I6" s="3">
        <v>2023</v>
      </c>
      <c r="J6" s="20">
        <v>10000</v>
      </c>
      <c r="K6" s="20">
        <v>21600</v>
      </c>
      <c r="Q6" s="3" t="s">
        <v>141</v>
      </c>
      <c r="R6" s="20">
        <v>2400000</v>
      </c>
      <c r="S6" s="20">
        <v>6000</v>
      </c>
      <c r="T6" s="22">
        <v>3.9525691699604744E-2</v>
      </c>
      <c r="W6" s="3" t="s">
        <v>140</v>
      </c>
      <c r="X6" s="26">
        <v>3</v>
      </c>
      <c r="Y6" s="26">
        <v>1</v>
      </c>
      <c r="Z6" s="25">
        <f t="shared" si="0"/>
        <v>1200000</v>
      </c>
      <c r="AA6" s="25" t="str">
        <f t="shared" si="1"/>
        <v/>
      </c>
      <c r="AB6" s="25">
        <f t="shared" si="2"/>
        <v>1200000</v>
      </c>
      <c r="AC6" s="25" t="str">
        <f>IF(W6=$Q$4,"│"," ")</f>
        <v>│</v>
      </c>
      <c r="AD6" s="24"/>
    </row>
    <row r="7" spans="4:30" x14ac:dyDescent="0.25">
      <c r="H7" s="7"/>
      <c r="I7" s="3">
        <v>2024</v>
      </c>
      <c r="J7" s="20">
        <v>100000</v>
      </c>
      <c r="K7" s="20">
        <v>150000</v>
      </c>
      <c r="N7" s="3"/>
      <c r="O7" s="22"/>
      <c r="P7" s="22"/>
      <c r="Q7" s="3" t="s">
        <v>143</v>
      </c>
      <c r="R7" s="20">
        <v>4800000</v>
      </c>
      <c r="S7" s="20">
        <v>12000</v>
      </c>
      <c r="T7" s="22">
        <v>7.9051383399209488E-2</v>
      </c>
      <c r="W7" s="3" t="s">
        <v>139</v>
      </c>
      <c r="X7" s="26">
        <v>2</v>
      </c>
      <c r="Y7" s="26">
        <v>8</v>
      </c>
      <c r="Z7" s="25" t="str">
        <f t="shared" si="0"/>
        <v xml:space="preserve"> </v>
      </c>
      <c r="AA7" s="25" t="str">
        <f t="shared" si="1"/>
        <v/>
      </c>
      <c r="AB7" s="25" t="str">
        <f t="shared" si="2"/>
        <v xml:space="preserve"> </v>
      </c>
      <c r="AC7" s="25" t="str">
        <f>IF(W7=$Q$5,"│"," ")</f>
        <v xml:space="preserve"> </v>
      </c>
      <c r="AD7" s="24"/>
    </row>
    <row r="8" spans="4:30" x14ac:dyDescent="0.25">
      <c r="D8" s="19" t="s">
        <v>144</v>
      </c>
      <c r="E8" t="s">
        <v>146</v>
      </c>
      <c r="F8" t="s">
        <v>147</v>
      </c>
      <c r="G8" t="s">
        <v>148</v>
      </c>
      <c r="I8" s="3" t="s">
        <v>145</v>
      </c>
      <c r="J8" s="20">
        <v>121000</v>
      </c>
      <c r="K8" s="20">
        <v>172780</v>
      </c>
      <c r="N8" s="3"/>
      <c r="O8" s="22"/>
      <c r="P8" s="22"/>
      <c r="Q8" s="3" t="s">
        <v>142</v>
      </c>
      <c r="R8" s="20">
        <v>16800000</v>
      </c>
      <c r="S8" s="20">
        <v>42000</v>
      </c>
      <c r="T8" s="22">
        <v>0.27667984189723321</v>
      </c>
      <c r="W8" s="3" t="s">
        <v>138</v>
      </c>
      <c r="X8" s="26">
        <v>6</v>
      </c>
      <c r="Y8" s="26">
        <v>9</v>
      </c>
      <c r="Z8" s="25">
        <f t="shared" si="0"/>
        <v>1200000</v>
      </c>
      <c r="AA8" s="25" t="str">
        <f t="shared" si="1"/>
        <v/>
      </c>
      <c r="AB8" s="25">
        <f t="shared" si="2"/>
        <v>1200000</v>
      </c>
      <c r="AC8" s="25" t="str">
        <f>IF(W8=$Q$5,"│"," ")</f>
        <v>│</v>
      </c>
      <c r="AD8" s="24"/>
    </row>
    <row r="9" spans="4:30" x14ac:dyDescent="0.25">
      <c r="D9" s="3" t="s">
        <v>125</v>
      </c>
      <c r="E9" s="20">
        <v>24000</v>
      </c>
      <c r="F9" s="20">
        <v>9600000</v>
      </c>
      <c r="G9" s="20">
        <v>2520000</v>
      </c>
      <c r="Q9" s="3" t="s">
        <v>137</v>
      </c>
      <c r="R9" s="20">
        <v>34320000</v>
      </c>
      <c r="S9" s="20">
        <v>84000</v>
      </c>
      <c r="T9" s="22">
        <v>0.56521739130434778</v>
      </c>
      <c r="W9" s="3" t="s">
        <v>142</v>
      </c>
      <c r="X9" s="26">
        <v>9</v>
      </c>
      <c r="Y9" s="26">
        <v>1</v>
      </c>
      <c r="Z9" s="25">
        <f t="shared" si="0"/>
        <v>16800000</v>
      </c>
      <c r="AA9" s="25" t="str">
        <f t="shared" si="1"/>
        <v/>
      </c>
      <c r="AB9" s="25">
        <f t="shared" si="2"/>
        <v>16800000</v>
      </c>
      <c r="AC9" s="25" t="str">
        <f>IF(W9=$Q$8,"│"," ")</f>
        <v>│</v>
      </c>
      <c r="AD9" s="24"/>
    </row>
    <row r="10" spans="4:30" x14ac:dyDescent="0.25">
      <c r="D10" s="3" t="s">
        <v>126</v>
      </c>
      <c r="E10" s="20">
        <v>6000</v>
      </c>
      <c r="F10" s="20">
        <v>2400000</v>
      </c>
      <c r="G10" s="20">
        <v>630000</v>
      </c>
      <c r="Q10" s="3" t="s">
        <v>145</v>
      </c>
      <c r="R10" s="20">
        <v>60720000</v>
      </c>
      <c r="S10" s="20">
        <v>150000</v>
      </c>
      <c r="T10" s="22">
        <v>1</v>
      </c>
      <c r="W10" s="3" t="s">
        <v>137</v>
      </c>
      <c r="X10">
        <v>9</v>
      </c>
      <c r="Y10">
        <v>5</v>
      </c>
      <c r="Z10" s="25">
        <f t="shared" si="0"/>
        <v>34320000</v>
      </c>
      <c r="AA10" s="25">
        <f t="shared" si="1"/>
        <v>34320000</v>
      </c>
      <c r="AB10" s="25" t="str">
        <f t="shared" si="2"/>
        <v/>
      </c>
      <c r="AC10" s="25" t="str">
        <f>IF(W10=$Q$9,"│"," ")</f>
        <v>│</v>
      </c>
      <c r="AD10" s="24"/>
    </row>
    <row r="11" spans="4:30" x14ac:dyDescent="0.25">
      <c r="D11" s="3" t="s">
        <v>122</v>
      </c>
      <c r="E11" s="20">
        <v>18000</v>
      </c>
      <c r="F11" s="20">
        <v>7200000</v>
      </c>
      <c r="G11" s="20">
        <v>1890000</v>
      </c>
      <c r="AC11" s="25"/>
    </row>
    <row r="12" spans="4:30" x14ac:dyDescent="0.25">
      <c r="D12" s="3" t="s">
        <v>128</v>
      </c>
      <c r="E12" s="20">
        <v>12000</v>
      </c>
      <c r="F12" s="20">
        <v>4800000</v>
      </c>
      <c r="G12" s="20">
        <v>1260000</v>
      </c>
      <c r="I12" s="19" t="s">
        <v>144</v>
      </c>
      <c r="J12" t="s">
        <v>165</v>
      </c>
      <c r="Q12" s="19" t="s">
        <v>144</v>
      </c>
      <c r="R12" t="s">
        <v>165</v>
      </c>
    </row>
    <row r="13" spans="4:30" x14ac:dyDescent="0.25">
      <c r="D13" s="3" t="s">
        <v>7</v>
      </c>
      <c r="E13" s="20">
        <v>3000</v>
      </c>
      <c r="F13" s="20">
        <v>1200000</v>
      </c>
      <c r="G13" s="20">
        <v>300000</v>
      </c>
      <c r="I13" s="3" t="s">
        <v>133</v>
      </c>
      <c r="J13" s="22">
        <v>0.84</v>
      </c>
      <c r="Q13" s="3" t="s">
        <v>134</v>
      </c>
      <c r="R13" s="35">
        <v>1</v>
      </c>
    </row>
    <row r="14" spans="4:30" x14ac:dyDescent="0.25">
      <c r="D14" s="3" t="s">
        <v>9</v>
      </c>
      <c r="E14" s="20">
        <v>3000</v>
      </c>
      <c r="F14" s="20">
        <v>1200000</v>
      </c>
      <c r="G14" s="20">
        <v>120000</v>
      </c>
      <c r="I14" s="3" t="s">
        <v>134</v>
      </c>
      <c r="J14" s="22">
        <v>0.16</v>
      </c>
      <c r="Q14" s="3" t="s">
        <v>145</v>
      </c>
      <c r="R14" s="22">
        <v>1</v>
      </c>
    </row>
    <row r="15" spans="4:30" x14ac:dyDescent="0.25">
      <c r="D15" s="3" t="s">
        <v>115</v>
      </c>
      <c r="E15" s="20">
        <v>48000</v>
      </c>
      <c r="F15" s="20">
        <v>19200000</v>
      </c>
      <c r="G15" s="20">
        <v>1920000</v>
      </c>
      <c r="I15" s="3" t="s">
        <v>145</v>
      </c>
      <c r="J15" s="22">
        <v>1</v>
      </c>
    </row>
    <row r="16" spans="4:30" x14ac:dyDescent="0.25">
      <c r="D16" s="3" t="s">
        <v>116</v>
      </c>
      <c r="E16" s="20">
        <v>36000</v>
      </c>
      <c r="F16" s="20">
        <v>15120000</v>
      </c>
      <c r="G16" s="20">
        <v>2160000</v>
      </c>
    </row>
    <row r="17" spans="4:22" x14ac:dyDescent="0.25">
      <c r="D17" s="3" t="s">
        <v>145</v>
      </c>
      <c r="E17" s="20">
        <v>150000</v>
      </c>
      <c r="F17" s="20">
        <v>60720000</v>
      </c>
      <c r="G17" s="20">
        <v>10800000</v>
      </c>
      <c r="Q17" s="19" t="s">
        <v>144</v>
      </c>
      <c r="R17" t="s">
        <v>165</v>
      </c>
      <c r="S17" t="s">
        <v>146</v>
      </c>
      <c r="T17" t="s">
        <v>166</v>
      </c>
      <c r="U17" t="s">
        <v>167</v>
      </c>
      <c r="V17" t="s">
        <v>168</v>
      </c>
    </row>
    <row r="18" spans="4:22" x14ac:dyDescent="0.25">
      <c r="Q18" s="3" t="s">
        <v>134</v>
      </c>
      <c r="R18" s="22">
        <v>1</v>
      </c>
      <c r="S18" s="20">
        <v>150000</v>
      </c>
      <c r="T18" s="37">
        <v>320</v>
      </c>
      <c r="U18" s="37">
        <v>402.5</v>
      </c>
      <c r="V18" s="36">
        <v>82.5</v>
      </c>
    </row>
    <row r="19" spans="4:22" x14ac:dyDescent="0.25">
      <c r="Q19" s="3" t="s">
        <v>145</v>
      </c>
      <c r="R19" s="22">
        <v>1</v>
      </c>
      <c r="S19" s="20">
        <v>150000</v>
      </c>
      <c r="T19" s="20">
        <v>320</v>
      </c>
      <c r="U19" s="20">
        <v>402.5</v>
      </c>
      <c r="V19" s="20">
        <v>82.5</v>
      </c>
    </row>
    <row r="20" spans="4:22" x14ac:dyDescent="0.25">
      <c r="D20" s="19" t="s">
        <v>144</v>
      </c>
      <c r="E20" t="s">
        <v>159</v>
      </c>
      <c r="F20" t="s">
        <v>155</v>
      </c>
    </row>
    <row r="21" spans="4:22" x14ac:dyDescent="0.25">
      <c r="D21" s="3">
        <v>2021</v>
      </c>
      <c r="E21" s="20">
        <v>1000</v>
      </c>
      <c r="F21" s="20">
        <v>1000</v>
      </c>
    </row>
    <row r="22" spans="4:22" x14ac:dyDescent="0.25">
      <c r="D22" s="3">
        <v>2022</v>
      </c>
      <c r="E22" s="20">
        <v>180</v>
      </c>
      <c r="F22" s="20">
        <v>10000</v>
      </c>
    </row>
    <row r="23" spans="4:22" x14ac:dyDescent="0.25">
      <c r="D23" s="3">
        <v>2023</v>
      </c>
      <c r="E23" s="20">
        <v>21600</v>
      </c>
      <c r="F23" s="20">
        <v>10000</v>
      </c>
      <c r="G23" s="20"/>
    </row>
    <row r="24" spans="4:22" x14ac:dyDescent="0.25">
      <c r="D24" s="3">
        <v>2024</v>
      </c>
      <c r="E24" s="20">
        <v>150000</v>
      </c>
      <c r="F24" s="20">
        <v>100000</v>
      </c>
      <c r="G24" s="20"/>
    </row>
    <row r="25" spans="4:22" x14ac:dyDescent="0.25">
      <c r="D25" s="3" t="s">
        <v>145</v>
      </c>
      <c r="E25" s="20">
        <v>172780</v>
      </c>
      <c r="F25" s="20">
        <v>121000</v>
      </c>
      <c r="G25" s="20"/>
    </row>
    <row r="26" spans="4:22" x14ac:dyDescent="0.25">
      <c r="G26" s="20"/>
    </row>
    <row r="27" spans="4:22" x14ac:dyDescent="0.25">
      <c r="G27" s="20"/>
    </row>
    <row r="28" spans="4:22" x14ac:dyDescent="0.25">
      <c r="G28" s="20"/>
    </row>
    <row r="29" spans="4:22" x14ac:dyDescent="0.25">
      <c r="G29" s="20"/>
    </row>
    <row r="30" spans="4:22" x14ac:dyDescent="0.25">
      <c r="G30" s="20"/>
    </row>
    <row r="31" spans="4:22" x14ac:dyDescent="0.25">
      <c r="G31" s="20"/>
    </row>
    <row r="32" spans="4:22" x14ac:dyDescent="0.25">
      <c r="G32" s="20"/>
    </row>
    <row r="33" spans="7:7" x14ac:dyDescent="0.25">
      <c r="G33" s="20"/>
    </row>
    <row r="34" spans="7:7" x14ac:dyDescent="0.25">
      <c r="G34" s="20"/>
    </row>
  </sheetData>
  <sortState ref="D8:G17">
    <sortCondition ref="D9" customList="January,February,March,April,May,June,July,August,September,October,November,December"/>
  </sortState>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33399"/>
  </sheetPr>
  <dimension ref="D4:D15"/>
  <sheetViews>
    <sheetView showGridLines="0" showRowColHeaders="0" tabSelected="1" zoomScaleNormal="100" workbookViewId="0">
      <selection activeCell="U32" sqref="U32"/>
    </sheetView>
  </sheetViews>
  <sheetFormatPr defaultRowHeight="15" x14ac:dyDescent="0.25"/>
  <cols>
    <col min="1" max="16384" width="9.140625" style="21"/>
  </cols>
  <sheetData>
    <row r="4" spans="4:4" x14ac:dyDescent="0.25">
      <c r="D4" s="31"/>
    </row>
    <row r="15" spans="4:4" ht="9.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499984740745262"/>
  </sheetPr>
  <dimension ref="A1"/>
  <sheetViews>
    <sheetView showGridLines="0" showRowColHeaders="0" workbookViewId="0">
      <selection activeCell="U33" sqref="U33"/>
    </sheetView>
  </sheetViews>
  <sheetFormatPr defaultRowHeight="15" x14ac:dyDescent="0.25"/>
  <cols>
    <col min="1" max="16384" width="9.140625" style="2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
  <sheetViews>
    <sheetView topLeftCell="A3" workbookViewId="0">
      <selection activeCell="J28" sqref="J28"/>
    </sheetView>
  </sheetViews>
  <sheetFormatPr defaultRowHeight="15" x14ac:dyDescent="0.25"/>
  <cols>
    <col min="1" max="16384" width="9.14062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data_Records</vt:lpstr>
      <vt:lpstr>pivot table</vt:lpstr>
      <vt:lpstr>Revence_status</vt:lpstr>
      <vt:lpstr>Geological_Status</vt:lpstr>
      <vt:lpstr>Profit_Market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Hina Khan</dc:creator>
  <cp:lastModifiedBy>Hina Khan</cp:lastModifiedBy>
  <dcterms:created xsi:type="dcterms:W3CDTF">2024-11-22T05:37:40Z</dcterms:created>
  <dcterms:modified xsi:type="dcterms:W3CDTF">2024-12-14T13:16:23Z</dcterms:modified>
</cp:coreProperties>
</file>