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P\Documents\Ansade_Project\Donnees\Statisiques Environnementales et de la  gouvernace\Gouvernance\"/>
    </mc:Choice>
  </mc:AlternateContent>
  <xr:revisionPtr revIDLastSave="0" documentId="8_{40D8EA57-E18C-45FF-BA1F-D4C0BDD7AED1}" xr6:coauthVersionLast="47" xr6:coauthVersionMax="47" xr10:uidLastSave="{00000000-0000-0000-0000-000000000000}"/>
  <bookViews>
    <workbookView xWindow="-108" yWindow="-108" windowWidth="23256" windowHeight="12456" firstSheet="7" activeTab="20" xr2:uid="{00000000-000D-0000-FFFF-FFFF00000000}"/>
  </bookViews>
  <sheets>
    <sheet name="TSN1" sheetId="4" r:id="rId1"/>
    <sheet name="TSN2" sheetId="5" r:id="rId2"/>
    <sheet name="TSN3" sheetId="8" r:id="rId3"/>
    <sheet name="TSN4" sheetId="7" r:id="rId4"/>
    <sheet name="TSN5" sheetId="6" r:id="rId5"/>
    <sheet name="TPS1" sheetId="11" r:id="rId6"/>
    <sheet name="TPS2" sheetId="13" r:id="rId7"/>
    <sheet name="TSJ1" sheetId="16" r:id="rId8"/>
    <sheet name="TSJ2" sheetId="17" r:id="rId9"/>
    <sheet name="TSJ3" sheetId="18" r:id="rId10"/>
    <sheet name="TSJ4" sheetId="19" r:id="rId11"/>
    <sheet name="TSJ5" sheetId="20" r:id="rId12"/>
    <sheet name="TSJ6" sheetId="21" r:id="rId13"/>
    <sheet name="TSJ7" sheetId="22" r:id="rId14"/>
    <sheet name="TSJ8" sheetId="23" r:id="rId15"/>
    <sheet name="TDH1" sheetId="25" r:id="rId16"/>
    <sheet name="TDH2" sheetId="26" r:id="rId17"/>
    <sheet name="TDH3" sheetId="27" r:id="rId18"/>
    <sheet name="TDH4" sheetId="28" r:id="rId19"/>
    <sheet name="TDH5" sheetId="29" r:id="rId20"/>
    <sheet name="Feuil1" sheetId="30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0" l="1"/>
  <c r="B8" i="20"/>
  <c r="D8" i="20" s="1"/>
  <c r="D7" i="20"/>
  <c r="D6" i="20"/>
  <c r="D5" i="20"/>
  <c r="D4" i="20"/>
  <c r="D3" i="20"/>
  <c r="D7" i="18"/>
  <c r="D6" i="18"/>
  <c r="D5" i="18"/>
  <c r="D4" i="18"/>
  <c r="D3" i="18"/>
  <c r="D7" i="17"/>
  <c r="D6" i="17"/>
  <c r="D5" i="17"/>
  <c r="D4" i="17"/>
  <c r="D3" i="17"/>
  <c r="G3" i="20" l="1"/>
  <c r="J3" i="20"/>
  <c r="M3" i="20"/>
  <c r="P3" i="20"/>
  <c r="G4" i="20"/>
  <c r="J4" i="20"/>
  <c r="M4" i="20"/>
  <c r="P4" i="20"/>
  <c r="G5" i="20"/>
  <c r="J5" i="20"/>
  <c r="M5" i="20"/>
  <c r="P5" i="20"/>
  <c r="G6" i="20"/>
  <c r="J6" i="20"/>
  <c r="M6" i="20"/>
  <c r="P6" i="20"/>
  <c r="G7" i="20"/>
  <c r="J7" i="20"/>
  <c r="M7" i="20"/>
  <c r="P7" i="20"/>
  <c r="E8" i="20"/>
  <c r="F8" i="20"/>
  <c r="G8" i="20"/>
  <c r="H8" i="20"/>
  <c r="I8" i="20"/>
  <c r="K8" i="20"/>
  <c r="L8" i="20"/>
  <c r="N8" i="20"/>
  <c r="O8" i="20"/>
  <c r="D4" i="19"/>
  <c r="G4" i="19"/>
  <c r="J4" i="19"/>
  <c r="D5" i="19"/>
  <c r="G5" i="19"/>
  <c r="J5" i="19"/>
  <c r="D6" i="19"/>
  <c r="G6" i="19"/>
  <c r="J6" i="19"/>
  <c r="D7" i="19"/>
  <c r="G7" i="19"/>
  <c r="J7" i="19"/>
  <c r="D8" i="19"/>
  <c r="G8" i="19"/>
  <c r="J8" i="19"/>
  <c r="D9" i="19"/>
  <c r="M8" i="20" l="1"/>
  <c r="J8" i="20"/>
  <c r="P8" i="20"/>
</calcChain>
</file>

<file path=xl/sharedStrings.xml><?xml version="1.0" encoding="utf-8"?>
<sst xmlns="http://schemas.openxmlformats.org/spreadsheetml/2006/main" count="362" uniqueCount="178">
  <si>
    <t>Source: https://data.unhcr.org/fr/country/mrt</t>
  </si>
  <si>
    <t>Nombre</t>
  </si>
  <si>
    <t>Année</t>
  </si>
  <si>
    <t>Source: Haut Commissairiat des Réfugés</t>
  </si>
  <si>
    <t>Ensemble</t>
  </si>
  <si>
    <t>Femme</t>
  </si>
  <si>
    <t>Homme</t>
  </si>
  <si>
    <t>Sexe</t>
  </si>
  <si>
    <t>15 ans et plus</t>
  </si>
  <si>
    <t>0-14 ans</t>
  </si>
  <si>
    <t>Groupe d'âge</t>
  </si>
  <si>
    <t>Source: Direction Générale de la Sureté Nationale</t>
  </si>
  <si>
    <t>Tableau TSN2: L'évolution du nombre de demandeurs d'asile par sexe 2019-2024</t>
  </si>
  <si>
    <t>Tableau TSN3 : L'évolution du nombre de demandeurs d'asile en Mauritanie par groupe d'age 2019-2024</t>
  </si>
  <si>
    <t>Tableau TSN4 : L'évolution du nombre de réfugiés en Mauritanie par sexe 2019-2024</t>
  </si>
  <si>
    <t>Tableau TSN5 : L'évolution du nombre de réfugiés en Mauritanie par groupe d'age, 2019-2024</t>
  </si>
  <si>
    <t>Nombre de crime meurtrier</t>
  </si>
  <si>
    <t>Taux d'homicide(pour 100000 habitants)</t>
  </si>
  <si>
    <t>Tableau 4.8:  L'évolution du taux d'homicide en Mauritanie selon la Wilaya 2020 -2024</t>
  </si>
  <si>
    <t>Wilaya</t>
  </si>
  <si>
    <t>Hodh Chargui</t>
  </si>
  <si>
    <t>Hodh El Gharbi</t>
  </si>
  <si>
    <t>Assaba</t>
  </si>
  <si>
    <t>Gorgol</t>
  </si>
  <si>
    <t>Brakna</t>
  </si>
  <si>
    <t>Trarza</t>
  </si>
  <si>
    <t>Adrar</t>
  </si>
  <si>
    <t>D. Nouadhibou</t>
  </si>
  <si>
    <t>Tagant</t>
  </si>
  <si>
    <t>Guidimakha</t>
  </si>
  <si>
    <t>Tiris Zemmour</t>
  </si>
  <si>
    <t>lnchiri</t>
  </si>
  <si>
    <t>Nouakchott</t>
  </si>
  <si>
    <t>Enssemble</t>
  </si>
  <si>
    <t>Tableau TPS1:  L'évolution de taux d'homicide en Mauritanie 2000-2024</t>
  </si>
  <si>
    <t>Source: Ministére de la Justice/ Direction de Prison</t>
  </si>
  <si>
    <t>-</t>
  </si>
  <si>
    <t>Prison femmes</t>
  </si>
  <si>
    <t>Prison Aleg</t>
  </si>
  <si>
    <t>Prison NDB</t>
  </si>
  <si>
    <t>Prison CIVILE</t>
  </si>
  <si>
    <t>Prison Dar Naim</t>
  </si>
  <si>
    <t>Prison</t>
  </si>
  <si>
    <t>ND</t>
  </si>
  <si>
    <t>CARSEC</t>
  </si>
  <si>
    <t>*</t>
  </si>
  <si>
    <t xml:space="preserve">Pourcentage d'éfficacité </t>
  </si>
  <si>
    <t>Nombre total de détenus</t>
  </si>
  <si>
    <t xml:space="preserve">Nombre de personnes en détention provisoire  </t>
  </si>
  <si>
    <t>NDB</t>
  </si>
  <si>
    <t>Aleg</t>
  </si>
  <si>
    <t>Prison Femmes</t>
  </si>
  <si>
    <t>Prison centrale</t>
  </si>
  <si>
    <t>Dar Naim</t>
  </si>
  <si>
    <t>Taux (%)</t>
  </si>
  <si>
    <t>Source: Warld Prison Brief</t>
  </si>
  <si>
    <t xml:space="preserve"> Pourcentage</t>
  </si>
  <si>
    <t>Nombre de femmes détenues</t>
  </si>
  <si>
    <t>Tableau SJ1:  Population carcérale totale en Mauritanie par sexe 2019 - 2024</t>
  </si>
  <si>
    <t>Tableau TSJ2:  Repartition des detenus par sexe et par prison en Mauritanie, 2019 - 2024</t>
  </si>
  <si>
    <t>Tableau  TSJ3:  Repartition des detenus selon la catégories d'âge et par prison principale, 2019 - 2024</t>
  </si>
  <si>
    <t>Tableau TSJ4:  Repartition des detenus par nationalité et prison 2020 - 2024</t>
  </si>
  <si>
    <t>Tableau TSJ5:  Repartition des detenus par type de détention et prison 2019 - 2024</t>
  </si>
  <si>
    <t>Tableau TSJ6:  Efficacité du système judiciaire en Mauritanie 2010-2024</t>
  </si>
  <si>
    <t>Tableau TSJ7: Evolution duTaux d'occupastion par  prison 2020 - 2024</t>
  </si>
  <si>
    <t>Tableau TSJ8:  Pourcentage de la population féminine carcérale  en Mauritanie 2010-2024</t>
  </si>
  <si>
    <t>Détenus</t>
  </si>
  <si>
    <t>Source: CENI et old.ami.mr</t>
  </si>
  <si>
    <t xml:space="preserve">  Taux de participation</t>
  </si>
  <si>
    <t>Suffrages exprimés</t>
  </si>
  <si>
    <t>Bulletins blancs</t>
  </si>
  <si>
    <t>Bulletins nuls</t>
  </si>
  <si>
    <t>Nombre de votants</t>
  </si>
  <si>
    <t>Nombre de bureaux de
vote</t>
  </si>
  <si>
    <t>Nombre d'inscrits</t>
  </si>
  <si>
    <t>Pourcentage de femmes</t>
  </si>
  <si>
    <t>Nombre de femme</t>
  </si>
  <si>
    <t>Nombre total de siège</t>
  </si>
  <si>
    <t>Sièges</t>
  </si>
  <si>
    <t>Source: Source: CENI et old.ami.mr</t>
  </si>
  <si>
    <t>Taux de participation</t>
  </si>
  <si>
    <t>Nombre de listes</t>
  </si>
  <si>
    <t>Nombre de partis</t>
  </si>
  <si>
    <t>Nombre de sièges</t>
  </si>
  <si>
    <t>Nombre d'inscrit</t>
  </si>
  <si>
    <t xml:space="preserve">     Année d'élection   </t>
  </si>
  <si>
    <t xml:space="preserve">Année d'élection   </t>
  </si>
  <si>
    <t>Tableau TDH1 :Résultats des élections présidentielles en Mauritanie 2014-2024</t>
  </si>
  <si>
    <t>Tableau TDH2: Pourcentage de femmes dans le parlement Mauritanien 2013 - 2023</t>
  </si>
  <si>
    <t xml:space="preserve">Tableau TDH3: Taux de participation au élections Législatives en Mauritanie 2013 - 2023 </t>
  </si>
  <si>
    <t xml:space="preserve">Tableau TDH4: Taux de participation au élections Communales en Mauritanie 2013 - 2023 </t>
  </si>
  <si>
    <t>Tableau TDH5: Participation aux élections régionales 2018 - 2023</t>
  </si>
  <si>
    <t>Tableau TSN1:  Evolution de nombre de refigés maliens enregistrés dans le camp d'Mbera, 2019-2024</t>
  </si>
  <si>
    <t xml:space="preserve">  2020~Nombre de crime meurtrier</t>
  </si>
  <si>
    <t xml:space="preserve">  2020~ Taux d'homicide(pour 100000 habitants)</t>
  </si>
  <si>
    <t xml:space="preserve">  2021~Nombre de crime meurtrier</t>
  </si>
  <si>
    <t>2021~ Taux d'homicide(pour 100000 habitants)</t>
  </si>
  <si>
    <t xml:space="preserve">  2022~Nombre de crime meurtrier</t>
  </si>
  <si>
    <t>2022~  Taux d'homicide(pour 100000 habitants)</t>
  </si>
  <si>
    <t>2023~</t>
  </si>
  <si>
    <t>2024~</t>
  </si>
  <si>
    <t xml:space="preserve"> 2023~ Nombre de crime meurtrier</t>
  </si>
  <si>
    <t xml:space="preserve"> 2023~Taux d'homicide(pour 100000 habitants)</t>
  </si>
  <si>
    <t>2023~ Nombre de crime meurtrier</t>
  </si>
  <si>
    <t>2024~Taux d'homicide(pour 100000 habitants)</t>
  </si>
  <si>
    <t>2020~</t>
  </si>
  <si>
    <t>2021~</t>
  </si>
  <si>
    <t>2022~</t>
  </si>
  <si>
    <t xml:space="preserve">2019~Masculin  </t>
  </si>
  <si>
    <t xml:space="preserve">2019~Féminin  </t>
  </si>
  <si>
    <t xml:space="preserve">2019~Ensemble  </t>
  </si>
  <si>
    <t xml:space="preserve">2020~Masculin  </t>
  </si>
  <si>
    <t xml:space="preserve">2020~Féminin  </t>
  </si>
  <si>
    <t xml:space="preserve">2020~Ensemble  </t>
  </si>
  <si>
    <t xml:space="preserve">2021~Masculin  </t>
  </si>
  <si>
    <t xml:space="preserve">2021~Féminin  </t>
  </si>
  <si>
    <t xml:space="preserve">2021~Ensemble  </t>
  </si>
  <si>
    <t xml:space="preserve">2022~Masculin  </t>
  </si>
  <si>
    <t xml:space="preserve">2022~Féminin  </t>
  </si>
  <si>
    <t xml:space="preserve">2022~Ensemble  </t>
  </si>
  <si>
    <t xml:space="preserve">2023~~Masculin  </t>
  </si>
  <si>
    <t xml:space="preserve">2023~Féminin  </t>
  </si>
  <si>
    <t xml:space="preserve">2023~Ensemble  </t>
  </si>
  <si>
    <t xml:space="preserve">2024~Masculin  </t>
  </si>
  <si>
    <t xml:space="preserve">2024~Féminin  </t>
  </si>
  <si>
    <t xml:space="preserve">2024~Ensemble  </t>
  </si>
  <si>
    <t>2019~Homme</t>
  </si>
  <si>
    <t xml:space="preserve">2019~Femme  </t>
  </si>
  <si>
    <t xml:space="preserve">2023~Masculin  </t>
  </si>
  <si>
    <t>2019~Adulte</t>
  </si>
  <si>
    <t xml:space="preserve">2019~  Mineur </t>
  </si>
  <si>
    <t>2020~Adulte</t>
  </si>
  <si>
    <t xml:space="preserve">  2020~Mineur </t>
  </si>
  <si>
    <t>2021~Adulte</t>
  </si>
  <si>
    <t xml:space="preserve">2021~  Mineur </t>
  </si>
  <si>
    <t>2022~Adulte</t>
  </si>
  <si>
    <t xml:space="preserve"> 2022~ Mineur </t>
  </si>
  <si>
    <t>2023~Adulte</t>
  </si>
  <si>
    <t xml:space="preserve">2023~  Mineur </t>
  </si>
  <si>
    <t>2024~Adulte</t>
  </si>
  <si>
    <t xml:space="preserve">2024~  Mineur </t>
  </si>
  <si>
    <t>2020~Mauritanie</t>
  </si>
  <si>
    <t>2020~ Etranger</t>
  </si>
  <si>
    <t xml:space="preserve"> 2020~% Etranger </t>
  </si>
  <si>
    <t>2021~Mauritanie</t>
  </si>
  <si>
    <t xml:space="preserve"> 2021~Etranger</t>
  </si>
  <si>
    <t xml:space="preserve"> 2021~% Etranger </t>
  </si>
  <si>
    <t>2022~Mauritanie</t>
  </si>
  <si>
    <t>2022~ Etranger</t>
  </si>
  <si>
    <t xml:space="preserve">2022~ % Etranger </t>
  </si>
  <si>
    <t>2023~Mauritanie</t>
  </si>
  <si>
    <t xml:space="preserve"> 2023~Etranger</t>
  </si>
  <si>
    <t xml:space="preserve"> 2023~% Etranger </t>
  </si>
  <si>
    <t>2024~Mauritanie</t>
  </si>
  <si>
    <t>2024~ Etranger</t>
  </si>
  <si>
    <t xml:space="preserve">2024~ % Etranger </t>
  </si>
  <si>
    <t>2019~Cond</t>
  </si>
  <si>
    <t>2019~ Ptév</t>
  </si>
  <si>
    <t>2019~Ensemble</t>
  </si>
  <si>
    <t>2020~Cond</t>
  </si>
  <si>
    <t xml:space="preserve"> 2020~Ptév</t>
  </si>
  <si>
    <t>2020~Ensemble</t>
  </si>
  <si>
    <t>2021~Cond</t>
  </si>
  <si>
    <t>2021~ Ptév</t>
  </si>
  <si>
    <t>2021~Ensemble</t>
  </si>
  <si>
    <t>2022~Cond</t>
  </si>
  <si>
    <t xml:space="preserve"> 2022~Ptév</t>
  </si>
  <si>
    <t>2022~Ensemble</t>
  </si>
  <si>
    <t>2023~Cond</t>
  </si>
  <si>
    <t>2023~ Ptév</t>
  </si>
  <si>
    <t>2023~Ensemble</t>
  </si>
  <si>
    <t>2024~Cond</t>
  </si>
  <si>
    <t>2024~ Ptév</t>
  </si>
  <si>
    <t>2024~Ensemble</t>
  </si>
  <si>
    <t xml:space="preserve">Source: Ministére de la Justice/ Direction de Prison                                                                                       </t>
  </si>
  <si>
    <t>Année d'élection ~2013</t>
  </si>
  <si>
    <t>Année d'élection~ 2018</t>
  </si>
  <si>
    <t>Année d'élection~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</si>
</sst>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akkal Majalla"/>
    </font>
    <font>
      <b/>
      <sz val="14"/>
      <color rgb="FF3F3F3F"/>
      <name val="Sakkal Majalla"/>
    </font>
    <font>
      <sz val="18"/>
      <color rgb="FF3F3F3F"/>
      <name val="Sakkal Majalla"/>
    </font>
    <font>
      <b/>
      <sz val="18"/>
      <color theme="1"/>
      <name val="Sakkal Majalla"/>
    </font>
    <font>
      <b/>
      <sz val="18"/>
      <color rgb="FF3F3F3F"/>
      <name val="Sakkal Majalla"/>
    </font>
    <font>
      <sz val="20"/>
      <color theme="1"/>
      <name val="Sakkal Majalla"/>
    </font>
    <font>
      <b/>
      <sz val="20"/>
      <color theme="1"/>
      <name val="Sakkal Majalla"/>
    </font>
    <font>
      <sz val="14"/>
      <color theme="1"/>
      <name val="Sakkal Majalla"/>
    </font>
    <font>
      <b/>
      <sz val="12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3F3F3F"/>
      <name val="Times New Roman"/>
      <family val="1"/>
    </font>
    <font>
      <sz val="12"/>
      <color theme="1"/>
      <name val="Calibri"/>
      <family val="2"/>
      <scheme val="minor"/>
    </font>
    <font>
      <b/>
      <sz val="18"/>
      <name val="Sakkal Majalla"/>
    </font>
    <font>
      <sz val="18"/>
      <name val="Sakkal Majalla"/>
    </font>
    <font>
      <sz val="14"/>
      <name val="Sakkal Majalla"/>
    </font>
    <font>
      <b/>
      <sz val="20"/>
      <color rgb="FF000000"/>
      <name val="Sakkal Majalla"/>
    </font>
    <font>
      <b/>
      <sz val="18"/>
      <color rgb="FF000000"/>
      <name val="Sakkal Majalla"/>
    </font>
    <font>
      <b/>
      <sz val="14"/>
      <color rgb="FF000000"/>
      <name val="Sakkal Majalla"/>
    </font>
    <font>
      <sz val="14"/>
      <color rgb="FF000000"/>
      <name val="Sakkal Majalla"/>
    </font>
    <font>
      <sz val="12"/>
      <color rgb="FF3F3F3F"/>
      <name val="Times New Roman"/>
      <family val="1"/>
    </font>
    <font>
      <sz val="18"/>
      <color rgb="FF212529"/>
      <name val="Sakkal Majalla"/>
    </font>
    <font>
      <b/>
      <sz val="14"/>
      <color theme="1"/>
      <name val="Sakkal Majall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/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thin">
        <color indexed="64"/>
      </left>
      <right/>
      <top style="medium">
        <color theme="3" tint="-0.249977111117893"/>
      </top>
      <bottom/>
      <diagonal/>
    </border>
    <border>
      <left/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/>
      <right/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/>
      <top style="medium">
        <color theme="3" tint="-0.249977111117893"/>
      </top>
      <bottom style="thin">
        <color indexed="64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4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vertical="top"/>
    </xf>
    <xf numFmtId="0" fontId="5" fillId="0" borderId="6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8" xfId="0" applyFont="1" applyBorder="1"/>
    <xf numFmtId="0" fontId="13" fillId="0" borderId="0" xfId="0" applyFont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0" xfId="0" applyFont="1"/>
    <xf numFmtId="0" fontId="17" fillId="0" borderId="6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2" fontId="18" fillId="0" borderId="6" xfId="0" applyNumberFormat="1" applyFont="1" applyBorder="1" applyAlignment="1">
      <alignment horizontal="center" vertical="center" wrapText="1"/>
    </xf>
    <xf numFmtId="2" fontId="18" fillId="0" borderId="6" xfId="1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wrapText="1"/>
    </xf>
    <xf numFmtId="2" fontId="17" fillId="0" borderId="6" xfId="0" applyNumberFormat="1" applyFont="1" applyBorder="1" applyAlignment="1">
      <alignment horizontal="center" vertical="center" wrapText="1"/>
    </xf>
    <xf numFmtId="2" fontId="17" fillId="0" borderId="6" xfId="1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8" fillId="0" borderId="6" xfId="0" applyNumberFormat="1" applyFont="1" applyBorder="1" applyAlignment="1">
      <alignment horizontal="center" vertical="center" wrapText="1"/>
    </xf>
    <xf numFmtId="1" fontId="17" fillId="0" borderId="6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3" fontId="18" fillId="0" borderId="6" xfId="0" applyNumberFormat="1" applyFont="1" applyBorder="1" applyAlignment="1">
      <alignment horizontal="center" vertical="top" wrapText="1"/>
    </xf>
    <xf numFmtId="3" fontId="17" fillId="0" borderId="6" xfId="0" applyNumberFormat="1" applyFont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1" fontId="4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20" fillId="0" borderId="7" xfId="0" applyFont="1" applyBorder="1"/>
    <xf numFmtId="0" fontId="3" fillId="0" borderId="14" xfId="0" applyFont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1" fontId="2" fillId="0" borderId="0" xfId="0" applyNumberFormat="1" applyFont="1"/>
    <xf numFmtId="0" fontId="6" fillId="3" borderId="14" xfId="0" applyFont="1" applyFill="1" applyBorder="1" applyAlignment="1">
      <alignment vertical="center"/>
    </xf>
    <xf numFmtId="0" fontId="2" fillId="3" borderId="0" xfId="0" applyFont="1" applyFill="1"/>
    <xf numFmtId="1" fontId="2" fillId="3" borderId="0" xfId="0" applyNumberFormat="1" applyFont="1" applyFill="1"/>
    <xf numFmtId="0" fontId="6" fillId="0" borderId="12" xfId="0" applyFont="1" applyBorder="1" applyAlignment="1">
      <alignment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left" vertical="center"/>
    </xf>
    <xf numFmtId="1" fontId="4" fillId="3" borderId="13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12" xfId="0" applyFont="1" applyBorder="1"/>
    <xf numFmtId="2" fontId="4" fillId="0" borderId="1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9" fontId="2" fillId="0" borderId="0" xfId="2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1" fontId="2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 wrapText="1"/>
    </xf>
    <xf numFmtId="1" fontId="24" fillId="3" borderId="6" xfId="0" applyNumberFormat="1" applyFont="1" applyFill="1" applyBorder="1" applyAlignment="1">
      <alignment horizontal="center" vertical="center"/>
    </xf>
    <xf numFmtId="164" fontId="24" fillId="3" borderId="6" xfId="1" applyNumberFormat="1" applyFont="1" applyFill="1" applyBorder="1" applyAlignment="1">
      <alignment horizontal="left" vertical="center"/>
    </xf>
    <xf numFmtId="1" fontId="14" fillId="3" borderId="6" xfId="0" applyNumberFormat="1" applyFont="1" applyFill="1" applyBorder="1" applyAlignment="1">
      <alignment horizontal="center" vertical="center" wrapText="1"/>
    </xf>
    <xf numFmtId="1" fontId="24" fillId="3" borderId="16" xfId="0" applyNumberFormat="1" applyFont="1" applyFill="1" applyBorder="1" applyAlignment="1">
      <alignment horizontal="center" vertical="center"/>
    </xf>
    <xf numFmtId="0" fontId="25" fillId="0" borderId="0" xfId="0" applyFont="1"/>
    <xf numFmtId="0" fontId="6" fillId="0" borderId="6" xfId="0" applyFont="1" applyBorder="1" applyAlignment="1">
      <alignment horizontal="left" vertical="center" wrapText="1"/>
    </xf>
    <xf numFmtId="165" fontId="2" fillId="0" borderId="0" xfId="2" applyNumberFormat="1" applyFont="1" applyFill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0" fontId="6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wrapText="1"/>
    </xf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17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2" fontId="2" fillId="0" borderId="0" xfId="2" applyNumberFormat="1" applyFont="1"/>
    <xf numFmtId="2" fontId="2" fillId="0" borderId="6" xfId="2" applyNumberFormat="1" applyFont="1" applyBorder="1"/>
    <xf numFmtId="0" fontId="6" fillId="3" borderId="6" xfId="0" applyFont="1" applyFill="1" applyBorder="1" applyAlignment="1">
      <alignment vertical="top"/>
    </xf>
    <xf numFmtId="0" fontId="6" fillId="0" borderId="5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2" fontId="6" fillId="0" borderId="9" xfId="2" applyNumberFormat="1" applyFont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horizontal="center" vertical="center"/>
    </xf>
    <xf numFmtId="2" fontId="2" fillId="0" borderId="6" xfId="2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top"/>
    </xf>
    <xf numFmtId="2" fontId="6" fillId="0" borderId="6" xfId="0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3" fillId="0" borderId="14" xfId="0" applyFont="1" applyBorder="1" applyAlignment="1">
      <alignment horizontal="right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8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6" fillId="0" borderId="0" xfId="0" applyFont="1" applyAlignment="1">
      <alignment horizontal="left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6606-6B15-40F5-A772-A0745D771537}">
  <sheetPr>
    <tabColor theme="0"/>
  </sheetPr>
  <dimension ref="A1:H4"/>
  <sheetViews>
    <sheetView workbookViewId="0">
      <selection activeCell="C14" sqref="C14"/>
    </sheetView>
  </sheetViews>
  <sheetFormatPr baseColWidth="10" defaultColWidth="11.5546875" defaultRowHeight="27.6" customHeight="1" x14ac:dyDescent="0.7"/>
  <cols>
    <col min="1" max="16384" width="11.5546875" style="1"/>
  </cols>
  <sheetData>
    <row r="1" spans="1:8" ht="30.6" thickBot="1" x14ac:dyDescent="0.9">
      <c r="A1" s="154" t="s">
        <v>92</v>
      </c>
      <c r="B1" s="154"/>
      <c r="C1" s="154"/>
      <c r="D1" s="154"/>
      <c r="E1" s="154"/>
      <c r="F1" s="154"/>
      <c r="G1" s="154"/>
      <c r="H1" s="8"/>
    </row>
    <row r="2" spans="1:8" ht="27.6" customHeight="1" x14ac:dyDescent="0.7">
      <c r="A2" s="7" t="s">
        <v>2</v>
      </c>
      <c r="B2" s="19">
        <v>2019</v>
      </c>
      <c r="C2" s="6">
        <v>2020</v>
      </c>
      <c r="D2" s="6">
        <v>2021</v>
      </c>
      <c r="E2" s="6">
        <v>2022</v>
      </c>
      <c r="F2" s="6">
        <v>2023</v>
      </c>
      <c r="G2" s="5">
        <v>2024</v>
      </c>
    </row>
    <row r="3" spans="1:8" ht="27.6" customHeight="1" thickBot="1" x14ac:dyDescent="0.75">
      <c r="A3" s="4" t="s">
        <v>1</v>
      </c>
      <c r="B3" s="20">
        <v>56856</v>
      </c>
      <c r="C3" s="3">
        <v>62546</v>
      </c>
      <c r="D3" s="3">
        <v>67803</v>
      </c>
      <c r="E3" s="3">
        <v>81916</v>
      </c>
      <c r="F3" s="3">
        <v>92375</v>
      </c>
      <c r="G3" s="3">
        <v>116055</v>
      </c>
    </row>
    <row r="4" spans="1:8" ht="27.6" customHeight="1" x14ac:dyDescent="0.7">
      <c r="A4" s="2" t="s">
        <v>0</v>
      </c>
      <c r="B4" s="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4B46-DBA5-41A9-85C1-BB2B9B3AC740}">
  <sheetPr>
    <tabColor theme="0"/>
  </sheetPr>
  <dimension ref="A1:T8"/>
  <sheetViews>
    <sheetView zoomScale="80" zoomScaleNormal="80" workbookViewId="0">
      <selection activeCell="F10" sqref="F10"/>
    </sheetView>
  </sheetViews>
  <sheetFormatPr baseColWidth="10" defaultColWidth="11.5546875" defaultRowHeight="26.4" x14ac:dyDescent="0.7"/>
  <cols>
    <col min="1" max="1" width="20" style="1" customWidth="1"/>
    <col min="2" max="2" width="12.77734375" style="1" bestFit="1" customWidth="1"/>
    <col min="3" max="18" width="11.109375" style="1" customWidth="1"/>
    <col min="19" max="19" width="19.88671875" style="1" bestFit="1" customWidth="1"/>
    <col min="20" max="16384" width="11.5546875" style="1"/>
  </cols>
  <sheetData>
    <row r="1" spans="1:20" ht="30" x14ac:dyDescent="0.85">
      <c r="A1" s="33" t="s">
        <v>60</v>
      </c>
      <c r="B1" s="33"/>
      <c r="C1" s="33"/>
      <c r="D1" s="33"/>
      <c r="E1" s="8"/>
      <c r="F1" s="8"/>
      <c r="G1" s="8"/>
      <c r="H1" s="33"/>
      <c r="I1" s="33"/>
      <c r="J1" s="33"/>
      <c r="K1" s="33"/>
      <c r="L1" s="33"/>
      <c r="M1" s="33"/>
      <c r="N1" s="8"/>
      <c r="O1" s="8"/>
      <c r="P1" s="8"/>
      <c r="Q1" s="8"/>
      <c r="R1" s="8"/>
      <c r="S1" s="8"/>
    </row>
    <row r="2" spans="1:20" ht="79.2" x14ac:dyDescent="0.7">
      <c r="A2" s="140" t="s">
        <v>42</v>
      </c>
      <c r="B2" s="110" t="s">
        <v>129</v>
      </c>
      <c r="C2" s="111" t="s">
        <v>130</v>
      </c>
      <c r="D2" s="110" t="s">
        <v>110</v>
      </c>
      <c r="E2" s="29" t="s">
        <v>131</v>
      </c>
      <c r="F2" s="63" t="s">
        <v>132</v>
      </c>
      <c r="G2" s="29" t="s">
        <v>113</v>
      </c>
      <c r="H2" s="29" t="s">
        <v>133</v>
      </c>
      <c r="I2" s="63" t="s">
        <v>134</v>
      </c>
      <c r="J2" s="29" t="s">
        <v>116</v>
      </c>
      <c r="K2" s="29" t="s">
        <v>135</v>
      </c>
      <c r="L2" s="63" t="s">
        <v>136</v>
      </c>
      <c r="M2" s="29" t="s">
        <v>119</v>
      </c>
      <c r="N2" s="29" t="s">
        <v>137</v>
      </c>
      <c r="O2" s="63" t="s">
        <v>138</v>
      </c>
      <c r="P2" s="29" t="s">
        <v>122</v>
      </c>
      <c r="Q2" s="29" t="s">
        <v>139</v>
      </c>
      <c r="R2" s="63" t="s">
        <v>140</v>
      </c>
      <c r="S2" s="29" t="s">
        <v>125</v>
      </c>
    </row>
    <row r="3" spans="1:20" x14ac:dyDescent="0.7">
      <c r="A3" s="60" t="s">
        <v>41</v>
      </c>
      <c r="B3" s="112">
        <v>760</v>
      </c>
      <c r="C3" s="113"/>
      <c r="D3" s="114">
        <f>+B3+C3</f>
        <v>760</v>
      </c>
      <c r="E3" s="57">
        <v>609</v>
      </c>
      <c r="F3" s="66" t="s">
        <v>36</v>
      </c>
      <c r="G3" s="61">
        <v>609</v>
      </c>
      <c r="H3" s="57">
        <v>935</v>
      </c>
      <c r="I3" s="66" t="s">
        <v>36</v>
      </c>
      <c r="J3" s="61">
        <v>935</v>
      </c>
      <c r="K3" s="57">
        <v>1039</v>
      </c>
      <c r="L3" s="66" t="s">
        <v>36</v>
      </c>
      <c r="M3" s="61">
        <v>1039</v>
      </c>
      <c r="N3" s="57">
        <v>1017</v>
      </c>
      <c r="O3" s="66" t="s">
        <v>36</v>
      </c>
      <c r="P3" s="61">
        <v>1017</v>
      </c>
      <c r="Q3" s="61">
        <v>1194</v>
      </c>
      <c r="R3" s="61">
        <v>0</v>
      </c>
      <c r="S3" s="61">
        <v>1194</v>
      </c>
    </row>
    <row r="4" spans="1:20" x14ac:dyDescent="0.7">
      <c r="A4" s="60" t="s">
        <v>40</v>
      </c>
      <c r="B4" s="112">
        <v>102</v>
      </c>
      <c r="C4" s="113"/>
      <c r="D4" s="114">
        <f t="shared" ref="D4:D7" si="0">+B4+C4</f>
        <v>102</v>
      </c>
      <c r="E4" s="57">
        <v>84</v>
      </c>
      <c r="F4" s="66" t="s">
        <v>36</v>
      </c>
      <c r="G4" s="61">
        <v>84</v>
      </c>
      <c r="H4" s="57">
        <v>108</v>
      </c>
      <c r="I4" s="66" t="s">
        <v>36</v>
      </c>
      <c r="J4" s="61">
        <v>108</v>
      </c>
      <c r="K4" s="57">
        <v>115</v>
      </c>
      <c r="L4" s="66" t="s">
        <v>36</v>
      </c>
      <c r="M4" s="61">
        <v>115</v>
      </c>
      <c r="N4" s="57">
        <v>108</v>
      </c>
      <c r="O4" s="66" t="s">
        <v>36</v>
      </c>
      <c r="P4" s="61">
        <v>108</v>
      </c>
      <c r="Q4" s="61">
        <v>130</v>
      </c>
      <c r="R4" s="61">
        <v>0</v>
      </c>
      <c r="S4" s="61">
        <v>130</v>
      </c>
    </row>
    <row r="5" spans="1:20" x14ac:dyDescent="0.7">
      <c r="A5" s="60" t="s">
        <v>39</v>
      </c>
      <c r="B5" s="112">
        <v>413</v>
      </c>
      <c r="C5" s="113">
        <v>14</v>
      </c>
      <c r="D5" s="114">
        <f t="shared" si="0"/>
        <v>427</v>
      </c>
      <c r="E5" s="57">
        <v>335</v>
      </c>
      <c r="F5" s="58">
        <v>7</v>
      </c>
      <c r="G5" s="61">
        <v>342</v>
      </c>
      <c r="H5" s="57">
        <v>358</v>
      </c>
      <c r="I5" s="58">
        <v>1</v>
      </c>
      <c r="J5" s="61">
        <v>359</v>
      </c>
      <c r="K5" s="57">
        <v>383</v>
      </c>
      <c r="L5" s="66" t="s">
        <v>36</v>
      </c>
      <c r="M5" s="61">
        <v>383</v>
      </c>
      <c r="N5" s="57">
        <v>312</v>
      </c>
      <c r="O5" s="66" t="s">
        <v>36</v>
      </c>
      <c r="P5" s="61">
        <v>312</v>
      </c>
      <c r="Q5" s="61">
        <v>335</v>
      </c>
      <c r="R5" s="61">
        <v>0</v>
      </c>
      <c r="S5" s="61">
        <v>335</v>
      </c>
    </row>
    <row r="6" spans="1:20" x14ac:dyDescent="0.7">
      <c r="A6" s="60" t="s">
        <v>38</v>
      </c>
      <c r="B6" s="112">
        <v>589</v>
      </c>
      <c r="C6" s="113"/>
      <c r="D6" s="114">
        <f t="shared" si="0"/>
        <v>589</v>
      </c>
      <c r="E6" s="57">
        <v>295</v>
      </c>
      <c r="F6" s="66" t="s">
        <v>36</v>
      </c>
      <c r="G6" s="61">
        <v>295</v>
      </c>
      <c r="H6" s="57">
        <v>444</v>
      </c>
      <c r="I6" s="66" t="s">
        <v>36</v>
      </c>
      <c r="J6" s="61">
        <v>444</v>
      </c>
      <c r="K6" s="57">
        <v>218</v>
      </c>
      <c r="L6" s="58">
        <v>3</v>
      </c>
      <c r="M6" s="61">
        <v>221</v>
      </c>
      <c r="N6" s="57">
        <v>265</v>
      </c>
      <c r="O6" s="58">
        <v>3</v>
      </c>
      <c r="P6" s="61">
        <v>268</v>
      </c>
      <c r="Q6" s="61">
        <v>331</v>
      </c>
      <c r="R6" s="61">
        <v>1</v>
      </c>
      <c r="S6" s="61">
        <v>332</v>
      </c>
    </row>
    <row r="7" spans="1:20" x14ac:dyDescent="0.7">
      <c r="A7" s="60" t="s">
        <v>37</v>
      </c>
      <c r="B7" s="112">
        <v>24</v>
      </c>
      <c r="C7" s="113">
        <v>2</v>
      </c>
      <c r="D7" s="114">
        <f t="shared" si="0"/>
        <v>26</v>
      </c>
      <c r="E7" s="57">
        <v>18</v>
      </c>
      <c r="F7" s="58">
        <v>3</v>
      </c>
      <c r="G7" s="61">
        <v>21</v>
      </c>
      <c r="H7" s="57">
        <v>44</v>
      </c>
      <c r="I7" s="66" t="s">
        <v>36</v>
      </c>
      <c r="J7" s="61">
        <v>44</v>
      </c>
      <c r="K7" s="57">
        <v>41</v>
      </c>
      <c r="L7" s="66" t="s">
        <v>36</v>
      </c>
      <c r="M7" s="61">
        <v>41</v>
      </c>
      <c r="N7" s="57">
        <v>35</v>
      </c>
      <c r="O7" s="66" t="s">
        <v>36</v>
      </c>
      <c r="P7" s="61">
        <v>35</v>
      </c>
      <c r="Q7" s="61">
        <v>48</v>
      </c>
      <c r="R7" s="61">
        <v>0</v>
      </c>
      <c r="S7" s="61">
        <v>48</v>
      </c>
    </row>
    <row r="8" spans="1:20" ht="15.6" customHeight="1" x14ac:dyDescent="0.7">
      <c r="A8" s="50" t="s">
        <v>35</v>
      </c>
      <c r="B8" s="49"/>
      <c r="C8" s="49"/>
      <c r="D8" s="4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65"/>
      <c r="Q8" s="65"/>
      <c r="R8" s="65"/>
      <c r="S8" s="65"/>
      <c r="T8" s="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103-F196-4A5D-A6B2-35AED84E5D2D}">
  <sheetPr>
    <tabColor theme="0"/>
  </sheetPr>
  <dimension ref="A1:P12"/>
  <sheetViews>
    <sheetView zoomScale="70" zoomScaleNormal="70" workbookViewId="0">
      <selection activeCell="K16" sqref="K16"/>
    </sheetView>
  </sheetViews>
  <sheetFormatPr baseColWidth="10" defaultColWidth="11.5546875" defaultRowHeight="26.4" x14ac:dyDescent="0.7"/>
  <cols>
    <col min="1" max="16" width="16.21875" style="1" customWidth="1"/>
    <col min="17" max="16384" width="11.5546875" style="1"/>
  </cols>
  <sheetData>
    <row r="1" spans="1:16" ht="30.6" thickBot="1" x14ac:dyDescent="0.9">
      <c r="A1" s="55" t="s">
        <v>61</v>
      </c>
      <c r="B1" s="54"/>
      <c r="C1" s="54"/>
      <c r="D1" s="54"/>
      <c r="E1" s="54"/>
      <c r="F1" s="54"/>
      <c r="G1" s="54"/>
      <c r="H1" s="54"/>
      <c r="I1" s="8"/>
      <c r="J1" s="55"/>
      <c r="K1" s="55"/>
      <c r="L1" s="55"/>
      <c r="M1" s="55"/>
      <c r="N1" s="55"/>
      <c r="O1" s="55"/>
      <c r="P1" s="55"/>
    </row>
    <row r="2" spans="1:16" x14ac:dyDescent="0.7">
      <c r="A2" s="141" t="s">
        <v>42</v>
      </c>
      <c r="B2" s="159" t="s">
        <v>105</v>
      </c>
      <c r="C2" s="160"/>
      <c r="D2" s="161"/>
      <c r="E2" s="159" t="s">
        <v>106</v>
      </c>
      <c r="F2" s="160"/>
      <c r="G2" s="161"/>
      <c r="H2" s="156" t="s">
        <v>107</v>
      </c>
      <c r="I2" s="157"/>
      <c r="J2" s="158"/>
      <c r="K2" s="156" t="s">
        <v>99</v>
      </c>
      <c r="L2" s="157"/>
      <c r="M2" s="158"/>
      <c r="N2" s="162" t="s">
        <v>100</v>
      </c>
      <c r="O2" s="163"/>
      <c r="P2" s="164"/>
    </row>
    <row r="3" spans="1:16" ht="79.2" x14ac:dyDescent="0.7">
      <c r="A3" s="142" t="s">
        <v>42</v>
      </c>
      <c r="B3" s="78" t="s">
        <v>141</v>
      </c>
      <c r="C3" s="79" t="s">
        <v>142</v>
      </c>
      <c r="D3" s="78" t="s">
        <v>143</v>
      </c>
      <c r="E3" s="78" t="s">
        <v>144</v>
      </c>
      <c r="F3" s="79" t="s">
        <v>145</v>
      </c>
      <c r="G3" s="78" t="s">
        <v>146</v>
      </c>
      <c r="H3" s="78" t="s">
        <v>147</v>
      </c>
      <c r="I3" s="79" t="s">
        <v>148</v>
      </c>
      <c r="J3" s="78" t="s">
        <v>149</v>
      </c>
      <c r="K3" s="78" t="s">
        <v>150</v>
      </c>
      <c r="L3" s="79" t="s">
        <v>151</v>
      </c>
      <c r="M3" s="78" t="s">
        <v>152</v>
      </c>
      <c r="N3" s="78" t="s">
        <v>153</v>
      </c>
      <c r="O3" s="79" t="s">
        <v>154</v>
      </c>
      <c r="P3" s="78" t="s">
        <v>155</v>
      </c>
    </row>
    <row r="4" spans="1:16" x14ac:dyDescent="0.7">
      <c r="A4" s="75" t="s">
        <v>41</v>
      </c>
      <c r="B4" s="61">
        <v>553</v>
      </c>
      <c r="C4" s="61">
        <v>56</v>
      </c>
      <c r="D4" s="74">
        <f t="shared" ref="D4:D9" si="0">(C4*100/(B4+C4))</f>
        <v>9.1954022988505741</v>
      </c>
      <c r="E4" s="61">
        <v>836</v>
      </c>
      <c r="F4" s="61">
        <v>99</v>
      </c>
      <c r="G4" s="74">
        <f>(F4*100/(E4+F4))</f>
        <v>10.588235294117647</v>
      </c>
      <c r="H4" s="61">
        <v>916</v>
      </c>
      <c r="I4" s="61">
        <v>103</v>
      </c>
      <c r="J4" s="74">
        <f>(I4*100/(H4+I4))</f>
        <v>10.107948969578018</v>
      </c>
      <c r="K4" s="61">
        <v>650</v>
      </c>
      <c r="L4" s="61">
        <v>108</v>
      </c>
      <c r="M4" s="74">
        <v>16.61</v>
      </c>
      <c r="N4" s="73">
        <v>1030</v>
      </c>
      <c r="O4" s="73">
        <v>164</v>
      </c>
      <c r="P4" s="73">
        <v>14</v>
      </c>
    </row>
    <row r="5" spans="1:16" x14ac:dyDescent="0.7">
      <c r="A5" s="75" t="s">
        <v>40</v>
      </c>
      <c r="B5" s="61">
        <v>81</v>
      </c>
      <c r="C5" s="61">
        <v>3</v>
      </c>
      <c r="D5" s="74">
        <f t="shared" si="0"/>
        <v>3.5714285714285716</v>
      </c>
      <c r="E5" s="61">
        <v>104</v>
      </c>
      <c r="F5" s="61">
        <v>4</v>
      </c>
      <c r="G5" s="74">
        <f>(F5*100/(E5+F5))</f>
        <v>3.7037037037037037</v>
      </c>
      <c r="H5" s="61">
        <v>111</v>
      </c>
      <c r="I5" s="61">
        <v>4</v>
      </c>
      <c r="J5" s="74">
        <f>(I5*100/(H5+I5))</f>
        <v>3.4782608695652173</v>
      </c>
      <c r="K5" s="61">
        <v>89</v>
      </c>
      <c r="L5" s="61">
        <v>2</v>
      </c>
      <c r="M5" s="74">
        <v>2.2400000000000002</v>
      </c>
      <c r="N5" s="73">
        <v>121</v>
      </c>
      <c r="O5" s="73">
        <v>9</v>
      </c>
      <c r="P5" s="73">
        <v>7</v>
      </c>
    </row>
    <row r="6" spans="1:16" x14ac:dyDescent="0.7">
      <c r="A6" s="75" t="s">
        <v>39</v>
      </c>
      <c r="B6" s="61">
        <v>278</v>
      </c>
      <c r="C6" s="61">
        <v>64</v>
      </c>
      <c r="D6" s="74">
        <f t="shared" si="0"/>
        <v>18.71345029239766</v>
      </c>
      <c r="E6" s="61">
        <v>285</v>
      </c>
      <c r="F6" s="61">
        <v>74</v>
      </c>
      <c r="G6" s="74">
        <f>(F6*100/(E6+F6))</f>
        <v>20.612813370473539</v>
      </c>
      <c r="H6" s="61">
        <v>281</v>
      </c>
      <c r="I6" s="61">
        <v>102</v>
      </c>
      <c r="J6" s="74">
        <f>(I6*100/(H6+I6))</f>
        <v>26.631853785900784</v>
      </c>
      <c r="K6" s="61">
        <v>392</v>
      </c>
      <c r="L6" s="61">
        <v>84</v>
      </c>
      <c r="M6" s="74">
        <v>21.42</v>
      </c>
      <c r="N6" s="73">
        <v>241</v>
      </c>
      <c r="O6" s="73">
        <v>94</v>
      </c>
      <c r="P6" s="73">
        <v>28</v>
      </c>
    </row>
    <row r="7" spans="1:16" x14ac:dyDescent="0.7">
      <c r="A7" s="75" t="s">
        <v>38</v>
      </c>
      <c r="B7" s="61">
        <v>254</v>
      </c>
      <c r="C7" s="61">
        <v>34</v>
      </c>
      <c r="D7" s="74">
        <f t="shared" si="0"/>
        <v>11.805555555555555</v>
      </c>
      <c r="E7" s="61">
        <v>405</v>
      </c>
      <c r="F7" s="61">
        <v>39</v>
      </c>
      <c r="G7" s="74">
        <f>(F7*100/(E7+F7))</f>
        <v>8.7837837837837842</v>
      </c>
      <c r="H7" s="61">
        <v>203</v>
      </c>
      <c r="I7" s="61">
        <v>18</v>
      </c>
      <c r="J7" s="74">
        <f>(I7*100/(H7+I7))</f>
        <v>8.1447963800904972</v>
      </c>
      <c r="K7" s="61">
        <v>457</v>
      </c>
      <c r="L7" s="61">
        <v>26</v>
      </c>
      <c r="M7" s="74">
        <v>5.68</v>
      </c>
      <c r="N7" s="73">
        <v>303</v>
      </c>
      <c r="O7" s="73">
        <v>29</v>
      </c>
      <c r="P7" s="73">
        <v>9</v>
      </c>
    </row>
    <row r="8" spans="1:16" x14ac:dyDescent="0.7">
      <c r="A8" s="75" t="s">
        <v>37</v>
      </c>
      <c r="B8" s="59">
        <v>16</v>
      </c>
      <c r="C8" s="59">
        <v>4</v>
      </c>
      <c r="D8" s="77">
        <f t="shared" si="0"/>
        <v>20</v>
      </c>
      <c r="E8" s="59">
        <v>36</v>
      </c>
      <c r="F8" s="59">
        <v>8</v>
      </c>
      <c r="G8" s="77">
        <f>(F8*100/(E8+F8))</f>
        <v>18.181818181818183</v>
      </c>
      <c r="H8" s="59">
        <v>31</v>
      </c>
      <c r="I8" s="59">
        <v>10</v>
      </c>
      <c r="J8" s="77">
        <f>(I8*100/(H8+I8))</f>
        <v>24.390243902439025</v>
      </c>
      <c r="K8" s="59">
        <v>29</v>
      </c>
      <c r="L8" s="59">
        <v>7</v>
      </c>
      <c r="M8" s="77">
        <v>24.13</v>
      </c>
      <c r="N8" s="76">
        <v>34</v>
      </c>
      <c r="O8" s="76">
        <v>14</v>
      </c>
      <c r="P8" s="76">
        <v>29</v>
      </c>
    </row>
    <row r="9" spans="1:16" x14ac:dyDescent="0.7">
      <c r="A9" s="75" t="s">
        <v>44</v>
      </c>
      <c r="B9" s="61">
        <v>62</v>
      </c>
      <c r="C9" s="61">
        <v>1</v>
      </c>
      <c r="D9" s="74">
        <f t="shared" si="0"/>
        <v>1.5873015873015872</v>
      </c>
      <c r="E9" s="61">
        <v>0</v>
      </c>
      <c r="F9" s="61">
        <v>0</v>
      </c>
      <c r="G9" s="74" t="s">
        <v>43</v>
      </c>
      <c r="H9" s="61">
        <v>0</v>
      </c>
      <c r="I9" s="61">
        <v>0</v>
      </c>
      <c r="J9" s="74" t="s">
        <v>43</v>
      </c>
      <c r="K9" s="61"/>
      <c r="L9" s="61"/>
      <c r="M9" s="74"/>
      <c r="N9" s="73"/>
      <c r="O9" s="73"/>
      <c r="P9" s="73"/>
    </row>
    <row r="10" spans="1:16" ht="27" thickBot="1" x14ac:dyDescent="0.75">
      <c r="A10" s="72" t="s">
        <v>4</v>
      </c>
      <c r="B10" s="70">
        <v>1244</v>
      </c>
      <c r="C10" s="70">
        <v>162</v>
      </c>
      <c r="D10" s="71">
        <v>11.522048364153628</v>
      </c>
      <c r="E10" s="70">
        <v>1666</v>
      </c>
      <c r="F10" s="70">
        <v>224</v>
      </c>
      <c r="G10" s="71">
        <v>11.851851851851851</v>
      </c>
      <c r="H10" s="70">
        <v>1542</v>
      </c>
      <c r="I10" s="70">
        <v>237</v>
      </c>
      <c r="J10" s="71">
        <v>13.322091062394604</v>
      </c>
      <c r="K10" s="70">
        <v>1617</v>
      </c>
      <c r="L10" s="70">
        <v>227</v>
      </c>
      <c r="M10" s="143">
        <v>12.3101952277657</v>
      </c>
      <c r="N10" s="69">
        <v>1729</v>
      </c>
      <c r="O10" s="68">
        <v>310</v>
      </c>
      <c r="P10" s="144">
        <v>15.203531142717001</v>
      </c>
    </row>
    <row r="11" spans="1:16" ht="14.4" customHeight="1" x14ac:dyDescent="0.7">
      <c r="A11" s="67" t="s">
        <v>35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55"/>
      <c r="M11" s="155"/>
      <c r="N11" s="155"/>
      <c r="O11" s="155"/>
      <c r="P11" s="155"/>
    </row>
    <row r="12" spans="1:16" x14ac:dyDescent="0.7">
      <c r="O12" s="109"/>
    </row>
  </sheetData>
  <mergeCells count="6">
    <mergeCell ref="L11:P11"/>
    <mergeCell ref="H2:J2"/>
    <mergeCell ref="K2:M2"/>
    <mergeCell ref="B2:D2"/>
    <mergeCell ref="E2:G2"/>
    <mergeCell ref="N2:P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705F-7AD4-47DA-8FD9-1072F54FFD57}">
  <sheetPr>
    <tabColor theme="0"/>
  </sheetPr>
  <dimension ref="A1:S10"/>
  <sheetViews>
    <sheetView zoomScale="80" zoomScaleNormal="80" workbookViewId="0">
      <selection activeCell="G15" sqref="G15"/>
    </sheetView>
  </sheetViews>
  <sheetFormatPr baseColWidth="10" defaultColWidth="11.5546875" defaultRowHeight="26.4" x14ac:dyDescent="0.7"/>
  <cols>
    <col min="1" max="1" width="21.109375" style="1" customWidth="1"/>
    <col min="2" max="19" width="11.5546875" style="1" customWidth="1"/>
    <col min="20" max="16384" width="11.5546875" style="1"/>
  </cols>
  <sheetData>
    <row r="1" spans="1:19" ht="21" customHeight="1" x14ac:dyDescent="0.85">
      <c r="A1" s="55" t="s">
        <v>62</v>
      </c>
      <c r="B1" s="55"/>
      <c r="C1" s="55"/>
      <c r="D1" s="55"/>
      <c r="E1" s="94"/>
      <c r="F1" s="94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ht="79.2" x14ac:dyDescent="0.7">
      <c r="A2" s="145" t="s">
        <v>42</v>
      </c>
      <c r="B2" s="118" t="s">
        <v>156</v>
      </c>
      <c r="C2" s="119" t="s">
        <v>157</v>
      </c>
      <c r="D2" s="118" t="s">
        <v>158</v>
      </c>
      <c r="E2" s="92" t="s">
        <v>159</v>
      </c>
      <c r="F2" s="93" t="s">
        <v>160</v>
      </c>
      <c r="G2" s="92" t="s">
        <v>161</v>
      </c>
      <c r="H2" s="92" t="s">
        <v>162</v>
      </c>
      <c r="I2" s="93" t="s">
        <v>163</v>
      </c>
      <c r="J2" s="92" t="s">
        <v>164</v>
      </c>
      <c r="K2" s="92" t="s">
        <v>165</v>
      </c>
      <c r="L2" s="93" t="s">
        <v>166</v>
      </c>
      <c r="M2" s="92" t="s">
        <v>167</v>
      </c>
      <c r="N2" s="92" t="s">
        <v>168</v>
      </c>
      <c r="O2" s="93" t="s">
        <v>169</v>
      </c>
      <c r="P2" s="92" t="s">
        <v>170</v>
      </c>
      <c r="Q2" s="92" t="s">
        <v>171</v>
      </c>
      <c r="R2" s="93" t="s">
        <v>172</v>
      </c>
      <c r="S2" s="92" t="s">
        <v>173</v>
      </c>
    </row>
    <row r="3" spans="1:19" x14ac:dyDescent="0.7">
      <c r="A3" s="91" t="s">
        <v>41</v>
      </c>
      <c r="B3" s="120">
        <v>403</v>
      </c>
      <c r="C3" s="120">
        <v>436</v>
      </c>
      <c r="D3" s="121">
        <f>+B3+C3</f>
        <v>839</v>
      </c>
      <c r="E3" s="86">
        <v>294</v>
      </c>
      <c r="F3" s="86">
        <v>362</v>
      </c>
      <c r="G3" s="86">
        <f t="shared" ref="G3:G8" si="0">+E3+F3</f>
        <v>656</v>
      </c>
      <c r="H3" s="86">
        <v>385</v>
      </c>
      <c r="I3" s="86">
        <v>476</v>
      </c>
      <c r="J3" s="86">
        <f t="shared" ref="J3:J8" si="1">H3+I3</f>
        <v>861</v>
      </c>
      <c r="K3" s="86">
        <v>474</v>
      </c>
      <c r="L3" s="86">
        <v>586</v>
      </c>
      <c r="M3" s="86">
        <f t="shared" ref="M3:M8" si="2">+K3+L3</f>
        <v>1060</v>
      </c>
      <c r="N3" s="86">
        <v>454</v>
      </c>
      <c r="O3" s="86">
        <v>547</v>
      </c>
      <c r="P3" s="86">
        <f t="shared" ref="P3:P8" si="3">N3+O3</f>
        <v>1001</v>
      </c>
      <c r="Q3" s="89">
        <v>736</v>
      </c>
      <c r="R3" s="89">
        <v>818</v>
      </c>
      <c r="S3" s="89">
        <v>1194</v>
      </c>
    </row>
    <row r="4" spans="1:19" x14ac:dyDescent="0.7">
      <c r="A4" s="91" t="s">
        <v>40</v>
      </c>
      <c r="B4" s="120">
        <v>78</v>
      </c>
      <c r="C4" s="120">
        <v>39</v>
      </c>
      <c r="D4" s="121">
        <f t="shared" ref="D4:D7" si="4">+B4+C4</f>
        <v>117</v>
      </c>
      <c r="E4" s="86">
        <v>62</v>
      </c>
      <c r="F4" s="86">
        <v>28</v>
      </c>
      <c r="G4" s="86">
        <f t="shared" si="0"/>
        <v>90</v>
      </c>
      <c r="H4" s="86">
        <v>59</v>
      </c>
      <c r="I4" s="86">
        <v>37</v>
      </c>
      <c r="J4" s="86">
        <f t="shared" si="1"/>
        <v>96</v>
      </c>
      <c r="K4" s="86">
        <v>57</v>
      </c>
      <c r="L4" s="86">
        <v>68</v>
      </c>
      <c r="M4" s="86">
        <f t="shared" si="2"/>
        <v>125</v>
      </c>
      <c r="N4" s="86">
        <v>43</v>
      </c>
      <c r="O4" s="86">
        <v>61</v>
      </c>
      <c r="P4" s="86">
        <f t="shared" si="3"/>
        <v>104</v>
      </c>
      <c r="Q4" s="89">
        <v>70</v>
      </c>
      <c r="R4" s="89">
        <v>60</v>
      </c>
      <c r="S4" s="89">
        <v>130</v>
      </c>
    </row>
    <row r="5" spans="1:19" x14ac:dyDescent="0.7">
      <c r="A5" s="91" t="s">
        <v>39</v>
      </c>
      <c r="B5" s="120">
        <v>275</v>
      </c>
      <c r="C5" s="120">
        <v>160</v>
      </c>
      <c r="D5" s="121">
        <f t="shared" si="4"/>
        <v>435</v>
      </c>
      <c r="E5" s="86">
        <v>212</v>
      </c>
      <c r="F5" s="86">
        <v>180</v>
      </c>
      <c r="G5" s="86">
        <f t="shared" si="0"/>
        <v>392</v>
      </c>
      <c r="H5" s="86">
        <v>191</v>
      </c>
      <c r="I5" s="86">
        <v>220</v>
      </c>
      <c r="J5" s="86">
        <f t="shared" si="1"/>
        <v>411</v>
      </c>
      <c r="K5" s="86">
        <v>166</v>
      </c>
      <c r="L5" s="86">
        <v>241</v>
      </c>
      <c r="M5" s="86">
        <f t="shared" si="2"/>
        <v>407</v>
      </c>
      <c r="N5" s="86">
        <v>151</v>
      </c>
      <c r="O5" s="86">
        <v>153</v>
      </c>
      <c r="P5" s="86">
        <f t="shared" si="3"/>
        <v>304</v>
      </c>
      <c r="Q5" s="89">
        <v>222</v>
      </c>
      <c r="R5" s="89">
        <v>113</v>
      </c>
      <c r="S5" s="89">
        <v>335</v>
      </c>
    </row>
    <row r="6" spans="1:19" x14ac:dyDescent="0.7">
      <c r="A6" s="91" t="s">
        <v>38</v>
      </c>
      <c r="B6" s="120">
        <v>418</v>
      </c>
      <c r="C6" s="120">
        <v>17</v>
      </c>
      <c r="D6" s="121">
        <f t="shared" si="4"/>
        <v>435</v>
      </c>
      <c r="E6" s="86">
        <v>430</v>
      </c>
      <c r="F6" s="86">
        <v>27</v>
      </c>
      <c r="G6" s="86">
        <f t="shared" si="0"/>
        <v>457</v>
      </c>
      <c r="H6" s="86">
        <v>380</v>
      </c>
      <c r="I6" s="86">
        <v>31</v>
      </c>
      <c r="J6" s="86">
        <f t="shared" si="1"/>
        <v>411</v>
      </c>
      <c r="K6" s="86">
        <v>326</v>
      </c>
      <c r="L6" s="86">
        <v>28</v>
      </c>
      <c r="M6" s="86">
        <f t="shared" si="2"/>
        <v>354</v>
      </c>
      <c r="N6" s="86">
        <v>494</v>
      </c>
      <c r="O6" s="86">
        <v>24</v>
      </c>
      <c r="P6" s="86">
        <f t="shared" si="3"/>
        <v>518</v>
      </c>
      <c r="Q6" s="89">
        <v>295</v>
      </c>
      <c r="R6" s="89">
        <v>37</v>
      </c>
      <c r="S6" s="89">
        <v>332</v>
      </c>
    </row>
    <row r="7" spans="1:19" x14ac:dyDescent="0.7">
      <c r="A7" s="91" t="s">
        <v>37</v>
      </c>
      <c r="B7" s="122">
        <v>9</v>
      </c>
      <c r="C7" s="122">
        <v>17</v>
      </c>
      <c r="D7" s="121">
        <f t="shared" si="4"/>
        <v>26</v>
      </c>
      <c r="E7" s="90">
        <v>7</v>
      </c>
      <c r="F7" s="90">
        <v>13</v>
      </c>
      <c r="G7" s="86">
        <f t="shared" si="0"/>
        <v>20</v>
      </c>
      <c r="H7" s="90">
        <v>9</v>
      </c>
      <c r="I7" s="90">
        <v>20</v>
      </c>
      <c r="J7" s="86">
        <f t="shared" si="1"/>
        <v>29</v>
      </c>
      <c r="K7" s="90">
        <v>18</v>
      </c>
      <c r="L7" s="90">
        <v>28</v>
      </c>
      <c r="M7" s="86">
        <f t="shared" si="2"/>
        <v>46</v>
      </c>
      <c r="N7" s="90">
        <v>17</v>
      </c>
      <c r="O7" s="90">
        <v>20</v>
      </c>
      <c r="P7" s="86">
        <f t="shared" si="3"/>
        <v>37</v>
      </c>
      <c r="Q7" s="89">
        <v>21</v>
      </c>
      <c r="R7" s="89">
        <v>27</v>
      </c>
      <c r="S7" s="89">
        <v>48</v>
      </c>
    </row>
    <row r="8" spans="1:19" ht="27" thickBot="1" x14ac:dyDescent="0.75">
      <c r="A8" s="88" t="s">
        <v>4</v>
      </c>
      <c r="B8" s="123">
        <f>SUM(B3:B7)</f>
        <v>1183</v>
      </c>
      <c r="C8" s="123">
        <f>SUM(C3:C7)</f>
        <v>669</v>
      </c>
      <c r="D8" s="121">
        <f>+B8+C8</f>
        <v>1852</v>
      </c>
      <c r="E8" s="86">
        <f>SUM(E3:E7)</f>
        <v>1005</v>
      </c>
      <c r="F8" s="86">
        <f>SUM(F3:F7)</f>
        <v>610</v>
      </c>
      <c r="G8" s="86">
        <f t="shared" si="0"/>
        <v>1615</v>
      </c>
      <c r="H8" s="87">
        <f>SUM(H3:H7)</f>
        <v>1024</v>
      </c>
      <c r="I8" s="87">
        <f>SUM(I3:I7)</f>
        <v>784</v>
      </c>
      <c r="J8" s="86">
        <f t="shared" si="1"/>
        <v>1808</v>
      </c>
      <c r="K8" s="87">
        <f>SUM(K3:K7)</f>
        <v>1041</v>
      </c>
      <c r="L8" s="87">
        <f>SUM(L3:L7)</f>
        <v>951</v>
      </c>
      <c r="M8" s="86">
        <f t="shared" si="2"/>
        <v>1992</v>
      </c>
      <c r="N8" s="87">
        <f>+SUM(N3:N7)</f>
        <v>1159</v>
      </c>
      <c r="O8" s="87">
        <f>+SUM(O3:O7)</f>
        <v>805</v>
      </c>
      <c r="P8" s="86">
        <f t="shared" si="3"/>
        <v>1964</v>
      </c>
      <c r="Q8" s="85">
        <v>1344</v>
      </c>
      <c r="R8" s="85">
        <v>1055</v>
      </c>
      <c r="S8" s="85">
        <v>2039</v>
      </c>
    </row>
    <row r="9" spans="1:19" ht="15" customHeight="1" x14ac:dyDescent="0.7">
      <c r="A9" s="84" t="s">
        <v>35</v>
      </c>
      <c r="B9" s="117"/>
      <c r="C9" s="117"/>
      <c r="D9" s="117"/>
      <c r="E9" s="82"/>
      <c r="F9" s="82"/>
      <c r="G9" s="82"/>
      <c r="H9" s="82"/>
      <c r="I9" s="82"/>
      <c r="J9" s="83"/>
      <c r="K9" s="82"/>
      <c r="L9" s="81" t="s">
        <v>45</v>
      </c>
      <c r="M9" s="81"/>
      <c r="N9" s="81"/>
      <c r="O9" s="81"/>
      <c r="P9" s="81"/>
      <c r="Q9" s="81"/>
      <c r="R9" s="81"/>
      <c r="S9" s="81"/>
    </row>
    <row r="10" spans="1:19" x14ac:dyDescent="0.7">
      <c r="J10" s="80"/>
    </row>
  </sheetData>
  <pageMargins left="0.7" right="0.7" top="0.75" bottom="0.75" header="0.3" footer="0.3"/>
  <pageSetup scale="4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208C-9760-480E-A6DE-82A4B4295135}">
  <sheetPr>
    <tabColor theme="0"/>
  </sheetPr>
  <dimension ref="A1:F6"/>
  <sheetViews>
    <sheetView workbookViewId="0">
      <selection activeCell="B9" sqref="B9"/>
    </sheetView>
  </sheetViews>
  <sheetFormatPr baseColWidth="10" defaultColWidth="11.5546875" defaultRowHeight="26.4" x14ac:dyDescent="0.7"/>
  <cols>
    <col min="1" max="1" width="88.21875" style="1" bestFit="1" customWidth="1"/>
    <col min="2" max="6" width="20.33203125" style="1" customWidth="1"/>
    <col min="7" max="16384" width="11.5546875" style="1"/>
  </cols>
  <sheetData>
    <row r="1" spans="1:6" ht="30" x14ac:dyDescent="0.85">
      <c r="A1" s="55" t="s">
        <v>63</v>
      </c>
      <c r="B1" s="55"/>
      <c r="C1" s="55"/>
      <c r="D1" s="55"/>
      <c r="E1" s="55"/>
      <c r="F1" s="55"/>
    </row>
    <row r="2" spans="1:6" x14ac:dyDescent="0.7">
      <c r="A2" s="62" t="s">
        <v>2</v>
      </c>
      <c r="B2" s="29">
        <v>2010</v>
      </c>
      <c r="C2" s="29">
        <v>2015</v>
      </c>
      <c r="D2" s="29">
        <v>2022</v>
      </c>
      <c r="E2" s="29">
        <v>2023</v>
      </c>
      <c r="F2" s="29">
        <v>2024</v>
      </c>
    </row>
    <row r="3" spans="1:6" ht="44.25" customHeight="1" x14ac:dyDescent="0.7">
      <c r="A3" s="97" t="s">
        <v>48</v>
      </c>
      <c r="B3" s="57">
        <v>700</v>
      </c>
      <c r="C3" s="57">
        <v>794</v>
      </c>
      <c r="D3" s="57">
        <v>1413</v>
      </c>
      <c r="E3" s="57">
        <v>1018</v>
      </c>
      <c r="F3" s="57">
        <v>1247</v>
      </c>
    </row>
    <row r="4" spans="1:6" ht="36.6" customHeight="1" x14ac:dyDescent="0.7">
      <c r="A4" s="60" t="s">
        <v>47</v>
      </c>
      <c r="B4" s="58">
        <v>1700</v>
      </c>
      <c r="C4" s="58">
        <v>1873</v>
      </c>
      <c r="D4" s="58">
        <v>2826</v>
      </c>
      <c r="E4" s="58">
        <v>2566</v>
      </c>
      <c r="F4" s="58">
        <v>2714</v>
      </c>
    </row>
    <row r="5" spans="1:6" ht="25.5" customHeight="1" x14ac:dyDescent="0.7">
      <c r="A5" s="60" t="s">
        <v>46</v>
      </c>
      <c r="B5" s="153">
        <v>41.2</v>
      </c>
      <c r="C5" s="153">
        <v>42.4</v>
      </c>
      <c r="D5" s="153">
        <v>50</v>
      </c>
      <c r="E5" s="153">
        <v>39.672642244738903</v>
      </c>
      <c r="F5" s="153">
        <v>45.946941783345601</v>
      </c>
    </row>
    <row r="6" spans="1:6" ht="18" customHeight="1" x14ac:dyDescent="0.7">
      <c r="A6" s="96" t="s">
        <v>174</v>
      </c>
      <c r="B6" s="96"/>
      <c r="C6" s="96"/>
      <c r="D6" s="96"/>
      <c r="E6" s="96"/>
      <c r="F6" s="9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194B-77D3-4526-A01F-9BBDFB475606}">
  <sheetPr>
    <tabColor theme="0"/>
  </sheetPr>
  <dimension ref="A1:G10"/>
  <sheetViews>
    <sheetView workbookViewId="0">
      <selection activeCell="I6" sqref="I6"/>
    </sheetView>
  </sheetViews>
  <sheetFormatPr baseColWidth="10" defaultColWidth="8.88671875" defaultRowHeight="26.4" x14ac:dyDescent="0.7"/>
  <cols>
    <col min="1" max="6" width="19.77734375" style="1" customWidth="1"/>
    <col min="7" max="16384" width="8.88671875" style="1"/>
  </cols>
  <sheetData>
    <row r="1" spans="1:7" ht="24.6" customHeight="1" thickBot="1" x14ac:dyDescent="0.9">
      <c r="A1" s="55" t="s">
        <v>64</v>
      </c>
      <c r="B1" s="56"/>
      <c r="C1" s="94"/>
      <c r="D1" s="94"/>
      <c r="E1" s="94"/>
      <c r="F1" s="94"/>
    </row>
    <row r="2" spans="1:7" ht="28.8" customHeight="1" x14ac:dyDescent="0.7">
      <c r="A2" s="146"/>
      <c r="B2" s="105">
        <v>2020</v>
      </c>
      <c r="C2" s="105">
        <v>2021</v>
      </c>
      <c r="D2" s="6">
        <v>2022</v>
      </c>
      <c r="E2" s="6">
        <v>2023</v>
      </c>
      <c r="F2" s="5">
        <v>2024</v>
      </c>
    </row>
    <row r="3" spans="1:7" x14ac:dyDescent="0.7">
      <c r="A3" s="147" t="s">
        <v>42</v>
      </c>
      <c r="B3" s="58" t="s">
        <v>54</v>
      </c>
      <c r="C3" s="58" t="s">
        <v>54</v>
      </c>
      <c r="D3" s="58" t="s">
        <v>54</v>
      </c>
      <c r="E3" s="58" t="s">
        <v>54</v>
      </c>
      <c r="F3" s="58" t="s">
        <v>54</v>
      </c>
    </row>
    <row r="4" spans="1:7" ht="25.5" customHeight="1" x14ac:dyDescent="0.7">
      <c r="A4" s="104" t="s">
        <v>53</v>
      </c>
      <c r="B4" s="74">
        <v>186.28</v>
      </c>
      <c r="C4" s="74">
        <v>244</v>
      </c>
      <c r="D4" s="74">
        <v>310.57</v>
      </c>
      <c r="E4" s="74">
        <v>290.57</v>
      </c>
      <c r="F4" s="73">
        <v>341</v>
      </c>
    </row>
    <row r="5" spans="1:7" x14ac:dyDescent="0.7">
      <c r="A5" s="104" t="s">
        <v>52</v>
      </c>
      <c r="B5" s="74">
        <v>60</v>
      </c>
      <c r="C5" s="74">
        <v>64.66</v>
      </c>
      <c r="D5" s="74">
        <v>84.66</v>
      </c>
      <c r="E5" s="74">
        <v>70</v>
      </c>
      <c r="F5" s="73">
        <v>86.7</v>
      </c>
    </row>
    <row r="6" spans="1:7" x14ac:dyDescent="0.7">
      <c r="A6" s="104" t="s">
        <v>51</v>
      </c>
      <c r="B6" s="74">
        <v>40</v>
      </c>
      <c r="C6" s="74">
        <v>58</v>
      </c>
      <c r="D6" s="74">
        <v>92</v>
      </c>
      <c r="E6" s="74">
        <v>74</v>
      </c>
      <c r="F6" s="73">
        <v>96</v>
      </c>
    </row>
    <row r="7" spans="1:7" x14ac:dyDescent="0.7">
      <c r="A7" s="104" t="s">
        <v>50</v>
      </c>
      <c r="B7" s="74">
        <v>70.150000000000006</v>
      </c>
      <c r="C7" s="74">
        <v>63.23</v>
      </c>
      <c r="D7" s="74">
        <v>54.61</v>
      </c>
      <c r="E7" s="74">
        <v>41.23</v>
      </c>
      <c r="F7" s="73">
        <v>51.1</v>
      </c>
    </row>
    <row r="8" spans="1:7" ht="27" thickBot="1" x14ac:dyDescent="0.75">
      <c r="A8" s="103" t="s">
        <v>49</v>
      </c>
      <c r="B8" s="102">
        <v>87.33</v>
      </c>
      <c r="C8" s="102">
        <v>91.33</v>
      </c>
      <c r="D8" s="102">
        <v>88.88</v>
      </c>
      <c r="E8" s="102">
        <v>70.66</v>
      </c>
      <c r="F8" s="101">
        <v>76.400000000000006</v>
      </c>
    </row>
    <row r="9" spans="1:7" ht="26.4" customHeight="1" x14ac:dyDescent="0.7">
      <c r="A9" s="100" t="s">
        <v>35</v>
      </c>
      <c r="B9" s="99"/>
      <c r="D9" s="98"/>
      <c r="E9" s="98"/>
      <c r="F9" s="98"/>
    </row>
    <row r="10" spans="1:7" x14ac:dyDescent="0.7">
      <c r="G10" s="9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E5CA-9B31-47D4-A5ED-489302B3F7F6}">
  <sheetPr>
    <tabColor theme="0"/>
  </sheetPr>
  <dimension ref="A1:F6"/>
  <sheetViews>
    <sheetView zoomScale="90" zoomScaleNormal="90" workbookViewId="0">
      <selection activeCell="E5" sqref="E5"/>
    </sheetView>
  </sheetViews>
  <sheetFormatPr baseColWidth="10" defaultColWidth="11.5546875" defaultRowHeight="26.4" x14ac:dyDescent="0.7"/>
  <cols>
    <col min="1" max="1" width="32" style="1" bestFit="1" customWidth="1"/>
    <col min="2" max="6" width="11.33203125" style="1" customWidth="1"/>
    <col min="7" max="16384" width="11.5546875" style="1"/>
  </cols>
  <sheetData>
    <row r="1" spans="1:6" ht="50.4" customHeight="1" x14ac:dyDescent="0.7">
      <c r="A1" s="165" t="s">
        <v>65</v>
      </c>
      <c r="B1" s="165"/>
      <c r="C1" s="165"/>
      <c r="D1" s="165"/>
      <c r="E1" s="165"/>
      <c r="F1" s="165"/>
    </row>
    <row r="2" spans="1:6" x14ac:dyDescent="0.7">
      <c r="A2" s="133" t="s">
        <v>66</v>
      </c>
      <c r="B2" s="63">
        <v>2010</v>
      </c>
      <c r="C2" s="63">
        <v>2015</v>
      </c>
      <c r="D2" s="63">
        <v>2022</v>
      </c>
      <c r="E2" s="63">
        <v>2023</v>
      </c>
      <c r="F2" s="63">
        <v>2024</v>
      </c>
    </row>
    <row r="3" spans="1:6" x14ac:dyDescent="0.7">
      <c r="A3" s="104" t="s">
        <v>47</v>
      </c>
      <c r="B3" s="58">
        <v>1700</v>
      </c>
      <c r="C3" s="58">
        <v>1873</v>
      </c>
      <c r="D3" s="61">
        <v>2236</v>
      </c>
      <c r="E3" s="61">
        <v>2271</v>
      </c>
      <c r="F3" s="61">
        <v>2390</v>
      </c>
    </row>
    <row r="4" spans="1:6" x14ac:dyDescent="0.7">
      <c r="A4" s="108" t="s">
        <v>57</v>
      </c>
      <c r="B4" s="57">
        <v>62</v>
      </c>
      <c r="C4" s="58">
        <v>35</v>
      </c>
      <c r="D4" s="59">
        <v>53</v>
      </c>
      <c r="E4" s="59">
        <v>35</v>
      </c>
      <c r="F4" s="59">
        <v>72</v>
      </c>
    </row>
    <row r="5" spans="1:6" ht="27" thickBot="1" x14ac:dyDescent="0.75">
      <c r="A5" s="107" t="s">
        <v>56</v>
      </c>
      <c r="B5" s="148">
        <v>3.6470588235294099</v>
      </c>
      <c r="C5" s="148">
        <v>1.86865990389749</v>
      </c>
      <c r="D5" s="148">
        <v>2.37030411449016</v>
      </c>
      <c r="E5" s="148">
        <v>1.5411712901805401</v>
      </c>
      <c r="F5" s="148">
        <v>3.01255230125523</v>
      </c>
    </row>
    <row r="6" spans="1:6" x14ac:dyDescent="0.7">
      <c r="A6" s="106" t="s">
        <v>55</v>
      </c>
      <c r="B6" s="106"/>
      <c r="C6" s="106"/>
      <c r="D6" s="106"/>
      <c r="E6" s="106"/>
      <c r="F6" s="10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2E2E-E71D-4040-86BE-8934D07E1F88}">
  <dimension ref="A1:D17"/>
  <sheetViews>
    <sheetView zoomScale="120" zoomScaleNormal="120" workbookViewId="0">
      <selection activeCell="H6" sqref="H6"/>
    </sheetView>
  </sheetViews>
  <sheetFormatPr baseColWidth="10" defaultColWidth="11.5546875" defaultRowHeight="26.4" x14ac:dyDescent="0.7"/>
  <cols>
    <col min="1" max="1" width="31" style="1" bestFit="1" customWidth="1"/>
    <col min="2" max="4" width="13.5546875" style="1" customWidth="1"/>
    <col min="5" max="6" width="11.5546875" style="1"/>
    <col min="7" max="7" width="12.77734375" style="1" customWidth="1"/>
    <col min="8" max="16384" width="11.5546875" style="1"/>
  </cols>
  <sheetData>
    <row r="1" spans="1:4" ht="30" x14ac:dyDescent="0.85">
      <c r="A1" s="166" t="s">
        <v>87</v>
      </c>
      <c r="B1" s="166"/>
      <c r="C1" s="166"/>
      <c r="D1" s="166"/>
    </row>
    <row r="2" spans="1:4" x14ac:dyDescent="0.7">
      <c r="A2" s="62" t="s">
        <v>2</v>
      </c>
      <c r="B2" s="29">
        <v>2014</v>
      </c>
      <c r="C2" s="29">
        <v>2019</v>
      </c>
      <c r="D2" s="29">
        <v>2024</v>
      </c>
    </row>
    <row r="3" spans="1:4" x14ac:dyDescent="0.7">
      <c r="A3" s="60" t="s">
        <v>74</v>
      </c>
      <c r="B3" s="58">
        <v>1328168</v>
      </c>
      <c r="C3" s="58">
        <v>1544132</v>
      </c>
      <c r="D3" s="58">
        <v>1939342</v>
      </c>
    </row>
    <row r="4" spans="1:4" x14ac:dyDescent="0.7">
      <c r="A4" s="60" t="s">
        <v>73</v>
      </c>
      <c r="B4" s="58">
        <v>2957</v>
      </c>
      <c r="C4" s="58">
        <v>3861</v>
      </c>
      <c r="D4" s="58">
        <v>4505</v>
      </c>
    </row>
    <row r="5" spans="1:4" x14ac:dyDescent="0.7">
      <c r="A5" s="60" t="s">
        <v>72</v>
      </c>
      <c r="B5" s="58">
        <v>749865</v>
      </c>
      <c r="C5" s="58">
        <v>967594</v>
      </c>
      <c r="D5" s="58">
        <v>1074208</v>
      </c>
    </row>
    <row r="6" spans="1:4" x14ac:dyDescent="0.7">
      <c r="A6" s="60" t="s">
        <v>71</v>
      </c>
      <c r="B6" s="58">
        <v>33200</v>
      </c>
      <c r="C6" s="58">
        <v>28800</v>
      </c>
      <c r="D6" s="58">
        <v>53787</v>
      </c>
    </row>
    <row r="7" spans="1:4" x14ac:dyDescent="0.7">
      <c r="A7" s="60" t="s">
        <v>70</v>
      </c>
      <c r="B7" s="58">
        <v>10877</v>
      </c>
      <c r="C7" s="58">
        <v>9484</v>
      </c>
      <c r="D7" s="58">
        <v>31608</v>
      </c>
    </row>
    <row r="8" spans="1:4" x14ac:dyDescent="0.7">
      <c r="A8" s="60" t="s">
        <v>69</v>
      </c>
      <c r="B8" s="58">
        <v>705788</v>
      </c>
      <c r="C8" s="58">
        <v>929310</v>
      </c>
      <c r="D8" s="58">
        <v>988822</v>
      </c>
    </row>
    <row r="9" spans="1:4" x14ac:dyDescent="0.7">
      <c r="A9" s="125" t="s">
        <v>68</v>
      </c>
      <c r="B9" s="149">
        <v>56.5</v>
      </c>
      <c r="C9" s="149">
        <v>62.7</v>
      </c>
      <c r="D9" s="149">
        <v>55.39</v>
      </c>
    </row>
    <row r="10" spans="1:4" x14ac:dyDescent="0.7">
      <c r="A10" s="9" t="s">
        <v>67</v>
      </c>
      <c r="B10" s="9"/>
      <c r="C10" s="9"/>
      <c r="D10" s="9"/>
    </row>
    <row r="13" spans="1:4" x14ac:dyDescent="0.7">
      <c r="D13" s="124"/>
    </row>
    <row r="14" spans="1:4" x14ac:dyDescent="0.7">
      <c r="D14" s="124"/>
    </row>
    <row r="15" spans="1:4" x14ac:dyDescent="0.7">
      <c r="D15" s="124"/>
    </row>
    <row r="17" spans="4:4" x14ac:dyDescent="0.7">
      <c r="D17" s="124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987F-F922-4486-BAC1-F0627BCE59A7}">
  <dimension ref="A1:G7"/>
  <sheetViews>
    <sheetView zoomScale="130" zoomScaleNormal="130" workbookViewId="0">
      <selection activeCell="D3" sqref="D3"/>
    </sheetView>
  </sheetViews>
  <sheetFormatPr baseColWidth="10" defaultColWidth="11.5546875" defaultRowHeight="26.4" x14ac:dyDescent="0.7"/>
  <cols>
    <col min="1" max="1" width="25.88671875" style="1" customWidth="1"/>
    <col min="2" max="4" width="14.77734375" style="1" customWidth="1"/>
    <col min="5" max="16384" width="11.5546875" style="1"/>
  </cols>
  <sheetData>
    <row r="1" spans="1:7" ht="30" x14ac:dyDescent="0.85">
      <c r="A1" s="8"/>
      <c r="B1" s="8"/>
      <c r="C1" s="8"/>
      <c r="D1" s="8"/>
    </row>
    <row r="2" spans="1:7" ht="30" x14ac:dyDescent="0.85">
      <c r="A2" s="33" t="s">
        <v>88</v>
      </c>
      <c r="B2" s="33"/>
      <c r="C2" s="33"/>
      <c r="D2" s="33"/>
      <c r="E2" s="128"/>
      <c r="F2" s="128"/>
      <c r="G2" s="127"/>
    </row>
    <row r="3" spans="1:7" x14ac:dyDescent="0.7">
      <c r="A3" s="140" t="s">
        <v>78</v>
      </c>
      <c r="B3" s="29" t="s">
        <v>175</v>
      </c>
      <c r="C3" s="29" t="s">
        <v>176</v>
      </c>
      <c r="D3" s="29" t="s">
        <v>177</v>
      </c>
    </row>
    <row r="4" spans="1:7" x14ac:dyDescent="0.7">
      <c r="A4" s="97" t="s">
        <v>77</v>
      </c>
      <c r="B4" s="58">
        <v>147</v>
      </c>
      <c r="C4" s="58">
        <v>153</v>
      </c>
      <c r="D4" s="58">
        <v>157</v>
      </c>
    </row>
    <row r="5" spans="1:7" x14ac:dyDescent="0.7">
      <c r="A5" s="97" t="s">
        <v>76</v>
      </c>
      <c r="B5" s="58">
        <v>37</v>
      </c>
      <c r="C5" s="58">
        <v>31</v>
      </c>
      <c r="D5" s="58">
        <v>42</v>
      </c>
      <c r="F5" s="126"/>
    </row>
    <row r="6" spans="1:7" ht="36" customHeight="1" x14ac:dyDescent="0.7">
      <c r="A6" s="97" t="s">
        <v>75</v>
      </c>
      <c r="B6" s="150">
        <v>25.170068027210899</v>
      </c>
      <c r="C6" s="150">
        <v>20.261437908496699</v>
      </c>
      <c r="D6" s="150">
        <v>26.751592356687901</v>
      </c>
    </row>
    <row r="7" spans="1:7" x14ac:dyDescent="0.7">
      <c r="A7" s="167" t="s">
        <v>67</v>
      </c>
      <c r="B7" s="167"/>
      <c r="C7" s="167"/>
      <c r="D7" s="9"/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2C36-B447-461A-A3AB-32D330BCC6F5}">
  <dimension ref="A1:D9"/>
  <sheetViews>
    <sheetView zoomScale="120" zoomScaleNormal="120" workbookViewId="0">
      <selection activeCell="F9" sqref="F9"/>
    </sheetView>
  </sheetViews>
  <sheetFormatPr baseColWidth="10" defaultColWidth="11.5546875" defaultRowHeight="26.4" x14ac:dyDescent="0.7"/>
  <cols>
    <col min="1" max="1" width="24.88671875" style="1" customWidth="1"/>
    <col min="2" max="4" width="19" style="1" customWidth="1"/>
    <col min="5" max="5" width="13.21875" style="1" customWidth="1"/>
    <col min="6" max="16384" width="11.5546875" style="1"/>
  </cols>
  <sheetData>
    <row r="1" spans="1:4" ht="30" x14ac:dyDescent="0.85">
      <c r="A1" s="33" t="s">
        <v>89</v>
      </c>
      <c r="B1" s="33"/>
      <c r="C1" s="33"/>
      <c r="D1" s="33"/>
    </row>
    <row r="2" spans="1:4" x14ac:dyDescent="0.7">
      <c r="A2" s="133" t="s">
        <v>85</v>
      </c>
      <c r="B2" s="132">
        <v>2013</v>
      </c>
      <c r="C2" s="132">
        <v>2018</v>
      </c>
      <c r="D2" s="132">
        <v>2023</v>
      </c>
    </row>
    <row r="3" spans="1:4" x14ac:dyDescent="0.7">
      <c r="A3" s="131" t="s">
        <v>84</v>
      </c>
      <c r="B3" s="130">
        <v>1189105</v>
      </c>
      <c r="C3" s="130">
        <v>1417823</v>
      </c>
      <c r="D3" s="130">
        <v>1786448</v>
      </c>
    </row>
    <row r="4" spans="1:4" x14ac:dyDescent="0.7">
      <c r="A4" s="131" t="s">
        <v>72</v>
      </c>
      <c r="B4" s="130">
        <v>898100</v>
      </c>
      <c r="C4" s="130">
        <v>1041199</v>
      </c>
      <c r="D4" s="130">
        <v>1272837</v>
      </c>
    </row>
    <row r="5" spans="1:4" x14ac:dyDescent="0.7">
      <c r="A5" s="131" t="s">
        <v>83</v>
      </c>
      <c r="B5" s="130">
        <v>147</v>
      </c>
      <c r="C5" s="130">
        <v>157</v>
      </c>
      <c r="D5" s="130">
        <v>176</v>
      </c>
    </row>
    <row r="6" spans="1:4" x14ac:dyDescent="0.7">
      <c r="A6" s="131" t="s">
        <v>82</v>
      </c>
      <c r="B6" s="130">
        <v>64</v>
      </c>
      <c r="C6" s="130">
        <v>98</v>
      </c>
      <c r="D6" s="130">
        <v>25</v>
      </c>
    </row>
    <row r="7" spans="1:4" x14ac:dyDescent="0.7">
      <c r="A7" s="131" t="s">
        <v>81</v>
      </c>
      <c r="B7" s="130">
        <v>438</v>
      </c>
      <c r="C7" s="130">
        <v>540</v>
      </c>
      <c r="D7" s="130">
        <v>559</v>
      </c>
    </row>
    <row r="8" spans="1:4" ht="27" customHeight="1" x14ac:dyDescent="0.7">
      <c r="A8" s="129" t="s">
        <v>80</v>
      </c>
      <c r="B8" s="151">
        <v>75.53</v>
      </c>
      <c r="C8" s="151">
        <v>73</v>
      </c>
      <c r="D8" s="151">
        <v>0.71</v>
      </c>
    </row>
    <row r="9" spans="1:4" x14ac:dyDescent="0.7">
      <c r="A9" s="167" t="s">
        <v>79</v>
      </c>
      <c r="B9" s="167"/>
      <c r="C9" s="9"/>
      <c r="D9" s="9"/>
    </row>
  </sheetData>
  <mergeCells count="1">
    <mergeCell ref="A9:B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6CA6-EB93-4872-A88E-E3E7686AD6A1}">
  <dimension ref="A1:D9"/>
  <sheetViews>
    <sheetView workbookViewId="0">
      <selection activeCell="G8" sqref="G8"/>
    </sheetView>
  </sheetViews>
  <sheetFormatPr baseColWidth="10" defaultColWidth="11.5546875" defaultRowHeight="26.4" x14ac:dyDescent="0.7"/>
  <cols>
    <col min="1" max="1" width="31.88671875" style="1" customWidth="1"/>
    <col min="2" max="4" width="13.88671875" style="1" customWidth="1"/>
    <col min="5" max="16384" width="11.5546875" style="1"/>
  </cols>
  <sheetData>
    <row r="1" spans="1:4" ht="30" x14ac:dyDescent="0.85">
      <c r="A1" s="33" t="s">
        <v>90</v>
      </c>
      <c r="B1" s="33"/>
      <c r="C1" s="33"/>
      <c r="D1" s="33"/>
    </row>
    <row r="2" spans="1:4" x14ac:dyDescent="0.7">
      <c r="A2" s="62" t="s">
        <v>86</v>
      </c>
      <c r="B2" s="29">
        <v>2013</v>
      </c>
      <c r="C2" s="29">
        <v>2018</v>
      </c>
      <c r="D2" s="29">
        <v>2023</v>
      </c>
    </row>
    <row r="3" spans="1:4" x14ac:dyDescent="0.7">
      <c r="A3" s="135" t="s">
        <v>84</v>
      </c>
      <c r="B3" s="58">
        <v>1189105</v>
      </c>
      <c r="C3" s="58">
        <v>1417823</v>
      </c>
      <c r="D3" s="58">
        <v>1786448</v>
      </c>
    </row>
    <row r="4" spans="1:4" x14ac:dyDescent="0.7">
      <c r="A4" s="135" t="s">
        <v>72</v>
      </c>
      <c r="B4" s="58">
        <v>898100</v>
      </c>
      <c r="C4" s="58">
        <v>1041199</v>
      </c>
      <c r="D4" s="58">
        <v>1272837</v>
      </c>
    </row>
    <row r="5" spans="1:4" x14ac:dyDescent="0.7">
      <c r="A5" s="135" t="s">
        <v>83</v>
      </c>
      <c r="B5" s="58">
        <v>147</v>
      </c>
      <c r="C5" s="58">
        <v>157</v>
      </c>
      <c r="D5" s="58">
        <v>176</v>
      </c>
    </row>
    <row r="6" spans="1:4" x14ac:dyDescent="0.7">
      <c r="A6" s="135" t="s">
        <v>82</v>
      </c>
      <c r="B6" s="58">
        <v>64</v>
      </c>
      <c r="C6" s="58">
        <v>98</v>
      </c>
      <c r="D6" s="58">
        <v>25</v>
      </c>
    </row>
    <row r="7" spans="1:4" x14ac:dyDescent="0.7">
      <c r="A7" s="135" t="s">
        <v>81</v>
      </c>
      <c r="B7" s="58">
        <v>438</v>
      </c>
      <c r="C7" s="58">
        <v>540</v>
      </c>
      <c r="D7" s="58">
        <v>559</v>
      </c>
    </row>
    <row r="8" spans="1:4" x14ac:dyDescent="0.7">
      <c r="A8" s="134" t="s">
        <v>80</v>
      </c>
      <c r="B8" s="152">
        <v>0.75529999999999997</v>
      </c>
      <c r="C8" s="152">
        <v>73</v>
      </c>
      <c r="D8" s="152">
        <v>71</v>
      </c>
    </row>
    <row r="9" spans="1:4" x14ac:dyDescent="0.7">
      <c r="A9" s="168" t="s">
        <v>79</v>
      </c>
      <c r="B9" s="168"/>
      <c r="C9" s="9"/>
      <c r="D9" s="9"/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9E30-7975-4E0E-9584-433A93C860B5}">
  <sheetPr>
    <tabColor theme="0"/>
  </sheetPr>
  <dimension ref="A1:G6"/>
  <sheetViews>
    <sheetView workbookViewId="0">
      <selection activeCell="F9" sqref="F9"/>
    </sheetView>
  </sheetViews>
  <sheetFormatPr baseColWidth="10" defaultColWidth="11.5546875" defaultRowHeight="26.4" x14ac:dyDescent="0.7"/>
  <cols>
    <col min="1" max="2" width="18.21875" style="1" customWidth="1"/>
    <col min="3" max="7" width="9.5546875" style="1" customWidth="1"/>
    <col min="8" max="16384" width="11.5546875" style="1"/>
  </cols>
  <sheetData>
    <row r="1" spans="1:7" ht="30" x14ac:dyDescent="0.85">
      <c r="A1" s="15" t="s">
        <v>12</v>
      </c>
      <c r="B1" s="16"/>
      <c r="C1" s="8"/>
      <c r="D1" s="8"/>
      <c r="E1" s="8"/>
      <c r="F1" s="8"/>
      <c r="G1" s="8"/>
    </row>
    <row r="2" spans="1:7" x14ac:dyDescent="0.7">
      <c r="A2" s="12" t="s">
        <v>7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7" x14ac:dyDescent="0.7">
      <c r="A3" s="14" t="s">
        <v>6</v>
      </c>
      <c r="B3" s="22">
        <v>1054</v>
      </c>
      <c r="C3" s="13">
        <v>1303</v>
      </c>
      <c r="D3" s="13">
        <v>2206</v>
      </c>
      <c r="E3" s="13">
        <v>3524</v>
      </c>
      <c r="F3" s="13">
        <v>3730</v>
      </c>
      <c r="G3" s="13">
        <v>4312</v>
      </c>
    </row>
    <row r="4" spans="1:7" x14ac:dyDescent="0.7">
      <c r="A4" s="14" t="s">
        <v>5</v>
      </c>
      <c r="B4" s="22">
        <v>495</v>
      </c>
      <c r="C4" s="13">
        <v>673</v>
      </c>
      <c r="D4" s="13">
        <v>1178</v>
      </c>
      <c r="E4" s="13">
        <v>1925</v>
      </c>
      <c r="F4" s="13">
        <v>2209</v>
      </c>
      <c r="G4" s="13">
        <v>2786</v>
      </c>
    </row>
    <row r="5" spans="1:7" x14ac:dyDescent="0.7">
      <c r="A5" s="12" t="s">
        <v>4</v>
      </c>
      <c r="B5" s="22">
        <v>1549</v>
      </c>
      <c r="C5" s="11">
        <v>1976</v>
      </c>
      <c r="D5" s="11">
        <v>3384</v>
      </c>
      <c r="E5" s="11">
        <v>5449</v>
      </c>
      <c r="F5" s="11">
        <v>5939</v>
      </c>
      <c r="G5" s="11">
        <v>7098</v>
      </c>
    </row>
    <row r="6" spans="1:7" x14ac:dyDescent="0.7">
      <c r="A6" s="10" t="s">
        <v>3</v>
      </c>
      <c r="B6" s="10"/>
      <c r="C6" s="9"/>
      <c r="D6" s="9"/>
      <c r="E6" s="9"/>
      <c r="F6" s="9"/>
      <c r="G6" s="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ABCB-A9D8-4F3C-A79A-E9A7F14450F7}">
  <dimension ref="A1:C8"/>
  <sheetViews>
    <sheetView zoomScale="140" zoomScaleNormal="140" workbookViewId="0">
      <selection activeCell="E9" sqref="E9"/>
    </sheetView>
  </sheetViews>
  <sheetFormatPr baseColWidth="10" defaultColWidth="11.5546875" defaultRowHeight="26.4" x14ac:dyDescent="0.7"/>
  <cols>
    <col min="1" max="1" width="31.44140625" style="1" customWidth="1"/>
    <col min="2" max="3" width="16.109375" style="1" customWidth="1"/>
    <col min="4" max="16384" width="11.5546875" style="1"/>
  </cols>
  <sheetData>
    <row r="1" spans="1:3" s="82" customFormat="1" ht="30" x14ac:dyDescent="0.85">
      <c r="A1" s="137" t="s">
        <v>91</v>
      </c>
      <c r="B1" s="138"/>
      <c r="C1" s="138"/>
    </row>
    <row r="2" spans="1:3" x14ac:dyDescent="0.7">
      <c r="A2" s="62" t="s">
        <v>86</v>
      </c>
      <c r="B2" s="29">
        <v>2018</v>
      </c>
      <c r="C2" s="29">
        <v>2023</v>
      </c>
    </row>
    <row r="3" spans="1:3" x14ac:dyDescent="0.7">
      <c r="A3" s="136" t="s">
        <v>84</v>
      </c>
      <c r="B3" s="58">
        <v>1417823</v>
      </c>
      <c r="C3" s="58">
        <v>1786448</v>
      </c>
    </row>
    <row r="4" spans="1:3" x14ac:dyDescent="0.7">
      <c r="A4" s="97" t="s">
        <v>72</v>
      </c>
      <c r="B4" s="58">
        <v>1041199</v>
      </c>
      <c r="C4" s="58">
        <v>1272837</v>
      </c>
    </row>
    <row r="5" spans="1:3" x14ac:dyDescent="0.7">
      <c r="A5" s="97" t="s">
        <v>69</v>
      </c>
      <c r="B5" s="58">
        <v>800379</v>
      </c>
      <c r="C5" s="58">
        <v>1255463</v>
      </c>
    </row>
    <row r="6" spans="1:3" x14ac:dyDescent="0.7">
      <c r="A6" s="97" t="s">
        <v>71</v>
      </c>
      <c r="B6" s="58">
        <v>219670</v>
      </c>
      <c r="C6" s="58">
        <v>255615</v>
      </c>
    </row>
    <row r="7" spans="1:3" x14ac:dyDescent="0.7">
      <c r="A7" s="97" t="s">
        <v>80</v>
      </c>
      <c r="B7" s="152">
        <v>73</v>
      </c>
      <c r="C7" s="152">
        <v>71</v>
      </c>
    </row>
    <row r="8" spans="1:3" x14ac:dyDescent="0.7">
      <c r="A8" s="168" t="s">
        <v>79</v>
      </c>
      <c r="B8" s="168"/>
      <c r="C8" s="9"/>
    </row>
  </sheetData>
  <mergeCells count="1">
    <mergeCell ref="A8:B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BB71-181B-402D-A1DB-DF08982905F0}">
  <dimension ref="A1"/>
  <sheetViews>
    <sheetView tabSelected="1" workbookViewId="0">
      <selection activeCell="J23" sqref="J23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3E4C-1CFD-427B-B159-466DCE4724D3}">
  <sheetPr>
    <tabColor theme="0"/>
  </sheetPr>
  <dimension ref="A1:H6"/>
  <sheetViews>
    <sheetView workbookViewId="0">
      <selection activeCell="F11" sqref="F11"/>
    </sheetView>
  </sheetViews>
  <sheetFormatPr baseColWidth="10" defaultColWidth="11.5546875" defaultRowHeight="26.4" x14ac:dyDescent="0.7"/>
  <cols>
    <col min="1" max="2" width="21.21875" style="1" customWidth="1"/>
    <col min="3" max="7" width="11.6640625" style="1" customWidth="1"/>
    <col min="8" max="16384" width="11.5546875" style="1"/>
  </cols>
  <sheetData>
    <row r="1" spans="1:8" ht="30" x14ac:dyDescent="0.85">
      <c r="A1" s="15" t="s">
        <v>13</v>
      </c>
      <c r="B1" s="16"/>
      <c r="C1" s="8"/>
      <c r="D1" s="8"/>
      <c r="E1" s="8"/>
      <c r="F1" s="8"/>
      <c r="G1" s="8"/>
    </row>
    <row r="2" spans="1:8" x14ac:dyDescent="0.7">
      <c r="A2" s="12" t="s">
        <v>10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8" x14ac:dyDescent="0.7">
      <c r="A3" s="18" t="s">
        <v>9</v>
      </c>
      <c r="B3" s="22">
        <v>340</v>
      </c>
      <c r="C3" s="13">
        <v>505</v>
      </c>
      <c r="D3" s="13">
        <v>893</v>
      </c>
      <c r="E3" s="13">
        <v>1523</v>
      </c>
      <c r="F3" s="13">
        <v>1756</v>
      </c>
      <c r="G3" s="13">
        <v>2034</v>
      </c>
    </row>
    <row r="4" spans="1:8" x14ac:dyDescent="0.7">
      <c r="A4" s="18" t="s">
        <v>8</v>
      </c>
      <c r="B4" s="22">
        <v>1209</v>
      </c>
      <c r="C4" s="13">
        <v>1471</v>
      </c>
      <c r="D4" s="13">
        <v>2491</v>
      </c>
      <c r="E4" s="13">
        <v>3926</v>
      </c>
      <c r="F4" s="13">
        <v>4183</v>
      </c>
      <c r="G4" s="13">
        <v>5064</v>
      </c>
    </row>
    <row r="5" spans="1:8" x14ac:dyDescent="0.7">
      <c r="A5" s="17" t="s">
        <v>4</v>
      </c>
      <c r="B5" s="22">
        <v>1549</v>
      </c>
      <c r="C5" s="11">
        <v>1976</v>
      </c>
      <c r="D5" s="11">
        <v>3384</v>
      </c>
      <c r="E5" s="11">
        <v>5449</v>
      </c>
      <c r="F5" s="11">
        <v>5939</v>
      </c>
      <c r="G5" s="11">
        <v>7098</v>
      </c>
    </row>
    <row r="6" spans="1:8" x14ac:dyDescent="0.7">
      <c r="A6" s="10" t="s">
        <v>3</v>
      </c>
      <c r="B6" s="10"/>
      <c r="C6" s="9"/>
      <c r="D6" s="9"/>
      <c r="E6" s="9"/>
      <c r="F6" s="9"/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0C03-CDE3-44AA-B236-B6B00CF101E6}">
  <sheetPr>
    <tabColor theme="0"/>
  </sheetPr>
  <dimension ref="A1:G6"/>
  <sheetViews>
    <sheetView workbookViewId="0">
      <selection activeCell="H1" sqref="H1:H1048576"/>
    </sheetView>
  </sheetViews>
  <sheetFormatPr baseColWidth="10" defaultColWidth="11.5546875" defaultRowHeight="26.4" x14ac:dyDescent="0.7"/>
  <cols>
    <col min="1" max="2" width="16.109375" style="1" customWidth="1"/>
    <col min="3" max="7" width="14" style="1" customWidth="1"/>
    <col min="8" max="16384" width="11.5546875" style="1"/>
  </cols>
  <sheetData>
    <row r="1" spans="1:7" ht="30" x14ac:dyDescent="0.85">
      <c r="A1" s="15" t="s">
        <v>14</v>
      </c>
      <c r="B1" s="16"/>
      <c r="C1" s="8"/>
      <c r="D1" s="8"/>
      <c r="E1" s="8"/>
      <c r="F1" s="8"/>
      <c r="G1" s="8"/>
    </row>
    <row r="2" spans="1:7" x14ac:dyDescent="0.7">
      <c r="A2" s="12" t="s">
        <v>7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7" x14ac:dyDescent="0.7">
      <c r="A3" s="14" t="s">
        <v>6</v>
      </c>
      <c r="B3" s="22">
        <v>26976</v>
      </c>
      <c r="C3" s="13">
        <v>31154</v>
      </c>
      <c r="D3" s="13">
        <v>35476</v>
      </c>
      <c r="E3" s="13">
        <v>48480</v>
      </c>
      <c r="F3" s="13">
        <v>53907</v>
      </c>
      <c r="G3" s="13">
        <v>74534</v>
      </c>
    </row>
    <row r="4" spans="1:7" x14ac:dyDescent="0.7">
      <c r="A4" s="14" t="s">
        <v>5</v>
      </c>
      <c r="B4" s="22">
        <v>31933</v>
      </c>
      <c r="C4" s="13">
        <v>36468</v>
      </c>
      <c r="D4" s="13">
        <v>40473</v>
      </c>
      <c r="E4" s="13">
        <v>52616</v>
      </c>
      <c r="F4" s="13">
        <v>58657</v>
      </c>
      <c r="G4" s="13">
        <v>80611</v>
      </c>
    </row>
    <row r="5" spans="1:7" x14ac:dyDescent="0.7">
      <c r="A5" s="12" t="s">
        <v>4</v>
      </c>
      <c r="B5" s="22">
        <v>58909</v>
      </c>
      <c r="C5" s="11">
        <v>67622</v>
      </c>
      <c r="D5" s="11">
        <v>75949</v>
      </c>
      <c r="E5" s="11">
        <v>101096</v>
      </c>
      <c r="F5" s="11">
        <v>112564</v>
      </c>
      <c r="G5" s="11">
        <v>155145</v>
      </c>
    </row>
    <row r="6" spans="1:7" x14ac:dyDescent="0.7">
      <c r="A6" s="10" t="s">
        <v>3</v>
      </c>
      <c r="B6" s="10"/>
      <c r="C6" s="9"/>
      <c r="D6" s="9"/>
      <c r="E6" s="9"/>
      <c r="F6" s="9"/>
      <c r="G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A245-ED0C-4469-8715-1B1A6733B3D4}">
  <sheetPr>
    <tabColor theme="0"/>
  </sheetPr>
  <dimension ref="A1:G6"/>
  <sheetViews>
    <sheetView workbookViewId="0">
      <selection activeCell="B12" sqref="B12"/>
    </sheetView>
  </sheetViews>
  <sheetFormatPr baseColWidth="10" defaultColWidth="11.5546875" defaultRowHeight="26.4" x14ac:dyDescent="0.7"/>
  <cols>
    <col min="1" max="2" width="21.33203125" style="1" customWidth="1"/>
    <col min="3" max="16384" width="11.5546875" style="1"/>
  </cols>
  <sheetData>
    <row r="1" spans="1:7" ht="30" x14ac:dyDescent="0.85">
      <c r="A1" s="15" t="s">
        <v>15</v>
      </c>
      <c r="B1" s="16"/>
      <c r="C1" s="8"/>
      <c r="D1" s="8"/>
      <c r="E1" s="8"/>
      <c r="F1" s="8"/>
      <c r="G1" s="8"/>
    </row>
    <row r="2" spans="1:7" x14ac:dyDescent="0.7">
      <c r="A2" s="12" t="s">
        <v>10</v>
      </c>
      <c r="B2" s="21">
        <v>2019</v>
      </c>
      <c r="C2" s="11">
        <v>2020</v>
      </c>
      <c r="D2" s="11">
        <v>2021</v>
      </c>
      <c r="E2" s="11">
        <v>2022</v>
      </c>
      <c r="F2" s="11">
        <v>2023</v>
      </c>
      <c r="G2" s="11">
        <v>2024</v>
      </c>
    </row>
    <row r="3" spans="1:7" x14ac:dyDescent="0.7">
      <c r="A3" s="14" t="s">
        <v>9</v>
      </c>
      <c r="B3" s="22">
        <v>34464</v>
      </c>
      <c r="C3" s="13">
        <v>34029</v>
      </c>
      <c r="D3" s="13">
        <v>38403</v>
      </c>
      <c r="E3" s="13">
        <v>50640</v>
      </c>
      <c r="F3" s="13">
        <v>53975</v>
      </c>
      <c r="G3" s="13">
        <v>73602</v>
      </c>
    </row>
    <row r="4" spans="1:7" ht="22.2" customHeight="1" x14ac:dyDescent="0.7">
      <c r="A4" s="14" t="s">
        <v>8</v>
      </c>
      <c r="B4" s="22">
        <v>24445</v>
      </c>
      <c r="C4" s="13">
        <v>33593</v>
      </c>
      <c r="D4" s="13">
        <v>37546</v>
      </c>
      <c r="E4" s="13">
        <v>50456</v>
      </c>
      <c r="F4" s="13">
        <v>58589</v>
      </c>
      <c r="G4" s="13">
        <v>81603</v>
      </c>
    </row>
    <row r="5" spans="1:7" x14ac:dyDescent="0.7">
      <c r="A5" s="12" t="s">
        <v>4</v>
      </c>
      <c r="B5" s="22">
        <v>58909</v>
      </c>
      <c r="C5" s="11">
        <v>67622</v>
      </c>
      <c r="D5" s="11">
        <v>75949</v>
      </c>
      <c r="E5" s="11">
        <v>101096</v>
      </c>
      <c r="F5" s="11">
        <v>112564</v>
      </c>
      <c r="G5" s="11">
        <v>155205</v>
      </c>
    </row>
    <row r="6" spans="1:7" x14ac:dyDescent="0.7">
      <c r="A6" s="10" t="s">
        <v>3</v>
      </c>
      <c r="B6" s="10"/>
      <c r="C6" s="9"/>
      <c r="D6" s="9"/>
      <c r="E6" s="9"/>
      <c r="F6" s="9"/>
      <c r="G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EA6F-52D8-4271-9F0B-1B8DE97AB912}">
  <dimension ref="A1:J5"/>
  <sheetViews>
    <sheetView workbookViewId="0">
      <selection activeCell="C4" sqref="C4"/>
    </sheetView>
  </sheetViews>
  <sheetFormatPr baseColWidth="10" defaultRowHeight="14.4" x14ac:dyDescent="0.3"/>
  <cols>
    <col min="1" max="1" width="69.77734375" bestFit="1" customWidth="1"/>
  </cols>
  <sheetData>
    <row r="1" spans="1:10" ht="16.2" thickBot="1" x14ac:dyDescent="0.35">
      <c r="A1" s="23" t="s">
        <v>34</v>
      </c>
      <c r="B1" s="30"/>
      <c r="C1" s="30"/>
      <c r="D1" s="30"/>
      <c r="E1" s="30"/>
      <c r="F1" s="30"/>
      <c r="G1" s="24"/>
      <c r="H1" s="24"/>
      <c r="I1" s="24"/>
      <c r="J1" s="24"/>
    </row>
    <row r="2" spans="1:10" ht="26.4" x14ac:dyDescent="0.3">
      <c r="A2" s="25" t="s">
        <v>2</v>
      </c>
      <c r="B2" s="31">
        <v>2000</v>
      </c>
      <c r="C2" s="31">
        <v>2005</v>
      </c>
      <c r="D2" s="31">
        <v>2010</v>
      </c>
      <c r="E2" s="31">
        <v>2015</v>
      </c>
      <c r="F2" s="31">
        <v>2020</v>
      </c>
      <c r="G2" s="31">
        <v>2021</v>
      </c>
      <c r="H2" s="31">
        <v>2022</v>
      </c>
      <c r="I2" s="31">
        <v>2023</v>
      </c>
      <c r="J2" s="29">
        <v>2024</v>
      </c>
    </row>
    <row r="3" spans="1:10" ht="26.4" x14ac:dyDescent="0.3">
      <c r="A3" s="26" t="s">
        <v>16</v>
      </c>
      <c r="B3" s="31">
        <v>12</v>
      </c>
      <c r="C3" s="31">
        <v>28</v>
      </c>
      <c r="D3" s="31">
        <v>17</v>
      </c>
      <c r="E3" s="31">
        <v>15</v>
      </c>
      <c r="F3" s="31">
        <v>29</v>
      </c>
      <c r="G3" s="31">
        <v>32</v>
      </c>
      <c r="H3" s="31">
        <v>33</v>
      </c>
      <c r="I3" s="31">
        <v>36</v>
      </c>
      <c r="J3" s="29">
        <v>40</v>
      </c>
    </row>
    <row r="4" spans="1:10" ht="27" thickBot="1" x14ac:dyDescent="0.35">
      <c r="A4" s="27" t="s">
        <v>17</v>
      </c>
      <c r="B4" s="32">
        <v>0.47</v>
      </c>
      <c r="C4" s="32">
        <v>1.1100000000000001</v>
      </c>
      <c r="D4" s="32">
        <v>0.67</v>
      </c>
      <c r="E4" s="32">
        <v>0.4</v>
      </c>
      <c r="F4" s="32">
        <v>0.69</v>
      </c>
      <c r="G4" s="32">
        <v>0.74</v>
      </c>
      <c r="H4" s="32">
        <v>0.75</v>
      </c>
      <c r="I4" s="32">
        <v>0.73</v>
      </c>
      <c r="J4" s="29">
        <v>0.81</v>
      </c>
    </row>
    <row r="5" spans="1:10" ht="15.6" x14ac:dyDescent="0.3">
      <c r="A5" s="2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A7B6-7D99-4406-8139-02C0D51D2164}">
  <dimension ref="A1:K17"/>
  <sheetViews>
    <sheetView zoomScale="70" zoomScaleNormal="70" workbookViewId="0">
      <selection activeCell="D8" sqref="D8"/>
    </sheetView>
  </sheetViews>
  <sheetFormatPr baseColWidth="10" defaultRowHeight="14.4" x14ac:dyDescent="0.3"/>
  <cols>
    <col min="1" max="1" width="13.21875" customWidth="1"/>
    <col min="2" max="11" width="20.109375" style="45" customWidth="1"/>
  </cols>
  <sheetData>
    <row r="1" spans="1:11" ht="30" x14ac:dyDescent="0.85">
      <c r="A1" s="33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05.6" x14ac:dyDescent="0.3">
      <c r="A2" s="139" t="s">
        <v>19</v>
      </c>
      <c r="B2" s="34" t="s">
        <v>93</v>
      </c>
      <c r="C2" s="34" t="s">
        <v>94</v>
      </c>
      <c r="D2" s="34" t="s">
        <v>95</v>
      </c>
      <c r="E2" s="34" t="s">
        <v>96</v>
      </c>
      <c r="F2" s="34" t="s">
        <v>97</v>
      </c>
      <c r="G2" s="34" t="s">
        <v>98</v>
      </c>
      <c r="H2" s="34" t="s">
        <v>101</v>
      </c>
      <c r="I2" s="34" t="s">
        <v>102</v>
      </c>
      <c r="J2" s="34" t="s">
        <v>103</v>
      </c>
      <c r="K2" s="34" t="s">
        <v>104</v>
      </c>
    </row>
    <row r="3" spans="1:11" ht="52.8" x14ac:dyDescent="0.3">
      <c r="A3" s="36" t="s">
        <v>20</v>
      </c>
      <c r="B3" s="46">
        <v>1</v>
      </c>
      <c r="C3" s="38">
        <v>0.19412236309035036</v>
      </c>
      <c r="D3" s="46">
        <v>1</v>
      </c>
      <c r="E3" s="37">
        <v>0.18940362480657155</v>
      </c>
      <c r="F3" s="46">
        <v>1</v>
      </c>
      <c r="G3" s="37">
        <v>0.18479719615478105</v>
      </c>
      <c r="H3" s="46">
        <v>0</v>
      </c>
      <c r="I3" s="37">
        <v>0</v>
      </c>
      <c r="J3" s="46">
        <v>3</v>
      </c>
      <c r="K3" s="37">
        <v>0.47</v>
      </c>
    </row>
    <row r="4" spans="1:11" ht="52.8" x14ac:dyDescent="0.7">
      <c r="A4" s="39" t="s">
        <v>21</v>
      </c>
      <c r="B4" s="46">
        <v>1</v>
      </c>
      <c r="C4" s="38">
        <v>0.30343948658038872</v>
      </c>
      <c r="D4" s="46">
        <v>1</v>
      </c>
      <c r="E4" s="37">
        <v>0.29849053337273407</v>
      </c>
      <c r="F4" s="46">
        <v>2</v>
      </c>
      <c r="G4" s="37">
        <v>0.58723652668783155</v>
      </c>
      <c r="H4" s="46">
        <v>1</v>
      </c>
      <c r="I4" s="37">
        <v>0.24808313197897022</v>
      </c>
      <c r="J4" s="46">
        <v>0</v>
      </c>
      <c r="K4" s="37">
        <v>0</v>
      </c>
    </row>
    <row r="5" spans="1:11" ht="26.4" x14ac:dyDescent="0.3">
      <c r="A5" s="36" t="s">
        <v>22</v>
      </c>
      <c r="B5" s="46">
        <v>2</v>
      </c>
      <c r="C5" s="38">
        <v>0.51720615578766616</v>
      </c>
      <c r="D5" s="46">
        <v>1</v>
      </c>
      <c r="E5" s="37">
        <v>0.25257117455699019</v>
      </c>
      <c r="F5" s="46">
        <v>1</v>
      </c>
      <c r="G5" s="37">
        <v>0.24667644520132123</v>
      </c>
      <c r="H5" s="46">
        <v>0</v>
      </c>
      <c r="I5" s="37">
        <v>0</v>
      </c>
      <c r="J5" s="46">
        <v>0</v>
      </c>
      <c r="K5" s="37">
        <v>0</v>
      </c>
    </row>
    <row r="6" spans="1:11" ht="26.4" x14ac:dyDescent="0.3">
      <c r="A6" s="36" t="s">
        <v>23</v>
      </c>
      <c r="B6" s="46">
        <v>1</v>
      </c>
      <c r="C6" s="38">
        <v>0.26596381296360816</v>
      </c>
      <c r="D6" s="46">
        <v>2</v>
      </c>
      <c r="E6" s="37">
        <v>0.5233245763687554</v>
      </c>
      <c r="F6" s="46">
        <v>1</v>
      </c>
      <c r="G6" s="37">
        <v>0.25742596417802532</v>
      </c>
      <c r="H6" s="46">
        <v>1</v>
      </c>
      <c r="I6" s="37">
        <v>0.22599358099236166</v>
      </c>
      <c r="J6" s="46">
        <v>2</v>
      </c>
      <c r="K6" s="37">
        <v>0.45</v>
      </c>
    </row>
    <row r="7" spans="1:11" ht="26.4" x14ac:dyDescent="0.3">
      <c r="A7" s="36" t="s">
        <v>24</v>
      </c>
      <c r="B7" s="46">
        <v>1</v>
      </c>
      <c r="C7" s="38">
        <v>0.30399202324930996</v>
      </c>
      <c r="D7" s="46">
        <v>1</v>
      </c>
      <c r="E7" s="37">
        <v>0.30135186446398543</v>
      </c>
      <c r="F7" s="46">
        <v>2</v>
      </c>
      <c r="G7" s="37">
        <v>0.59745990108023206</v>
      </c>
      <c r="H7" s="46">
        <v>1</v>
      </c>
      <c r="I7" s="37">
        <v>0.25555205689671673</v>
      </c>
      <c r="J7" s="46">
        <v>2</v>
      </c>
      <c r="K7" s="37">
        <v>0.51</v>
      </c>
    </row>
    <row r="8" spans="1:11" ht="26.4" x14ac:dyDescent="0.3">
      <c r="A8" s="36" t="s">
        <v>25</v>
      </c>
      <c r="B8" s="46">
        <v>2</v>
      </c>
      <c r="C8" s="38">
        <v>0.65332788893425886</v>
      </c>
      <c r="D8" s="46">
        <v>1</v>
      </c>
      <c r="E8" s="37">
        <v>0.32127378630795378</v>
      </c>
      <c r="F8" s="46">
        <v>1</v>
      </c>
      <c r="G8" s="37">
        <v>0.31596716788533774</v>
      </c>
      <c r="H8" s="46">
        <v>2</v>
      </c>
      <c r="I8" s="37">
        <v>0.61746846748415452</v>
      </c>
      <c r="J8" s="46">
        <v>4</v>
      </c>
      <c r="K8" s="37">
        <v>1.23</v>
      </c>
    </row>
    <row r="9" spans="1:11" ht="26.4" x14ac:dyDescent="0.3">
      <c r="A9" s="36" t="s">
        <v>26</v>
      </c>
      <c r="B9" s="46">
        <v>0</v>
      </c>
      <c r="C9" s="38">
        <v>0</v>
      </c>
      <c r="D9" s="46">
        <v>0</v>
      </c>
      <c r="E9" s="37">
        <v>0</v>
      </c>
      <c r="F9" s="46">
        <v>0</v>
      </c>
      <c r="G9" s="37">
        <v>0</v>
      </c>
      <c r="H9" s="46">
        <v>4</v>
      </c>
      <c r="I9" s="37">
        <v>5.5848109197769205</v>
      </c>
      <c r="J9" s="46">
        <v>1</v>
      </c>
      <c r="K9" s="37">
        <v>1.39</v>
      </c>
    </row>
    <row r="10" spans="1:11" ht="79.2" x14ac:dyDescent="0.3">
      <c r="A10" s="36" t="s">
        <v>27</v>
      </c>
      <c r="B10" s="46">
        <v>5</v>
      </c>
      <c r="C10" s="38">
        <v>3.3377837116154874</v>
      </c>
      <c r="D10" s="46">
        <v>6</v>
      </c>
      <c r="E10" s="37">
        <v>3.9022613604583856</v>
      </c>
      <c r="F10" s="46">
        <v>5</v>
      </c>
      <c r="G10" s="37">
        <v>3.1681557445502468</v>
      </c>
      <c r="H10" s="46">
        <v>3</v>
      </c>
      <c r="I10" s="37">
        <v>1.6263804124171506</v>
      </c>
      <c r="J10" s="46">
        <v>5</v>
      </c>
      <c r="K10" s="37">
        <v>2.39</v>
      </c>
    </row>
    <row r="11" spans="1:11" ht="26.4" x14ac:dyDescent="0.3">
      <c r="A11" s="36" t="s">
        <v>28</v>
      </c>
      <c r="B11" s="46">
        <v>1</v>
      </c>
      <c r="C11" s="38">
        <v>1.181544278371832</v>
      </c>
      <c r="D11" s="46">
        <v>0</v>
      </c>
      <c r="E11" s="37">
        <v>0</v>
      </c>
      <c r="F11" s="46">
        <v>0</v>
      </c>
      <c r="G11" s="37">
        <v>0</v>
      </c>
      <c r="H11" s="46">
        <v>0</v>
      </c>
      <c r="I11" s="37">
        <v>0</v>
      </c>
      <c r="J11" s="46">
        <v>0</v>
      </c>
      <c r="K11" s="37">
        <v>0</v>
      </c>
    </row>
    <row r="12" spans="1:11" ht="52.8" x14ac:dyDescent="0.3">
      <c r="A12" s="36" t="s">
        <v>29</v>
      </c>
      <c r="B12" s="46">
        <v>1</v>
      </c>
      <c r="C12" s="38">
        <v>0.31676243450936664</v>
      </c>
      <c r="D12" s="46">
        <v>1</v>
      </c>
      <c r="E12" s="37">
        <v>0.30951415562990775</v>
      </c>
      <c r="F12" s="46">
        <v>2</v>
      </c>
      <c r="G12" s="37">
        <v>0.6048552293786944</v>
      </c>
      <c r="H12" s="46">
        <v>3</v>
      </c>
      <c r="I12" s="37">
        <v>0.82627487403747091</v>
      </c>
      <c r="J12" s="46">
        <v>2</v>
      </c>
      <c r="K12" s="37">
        <v>0.55000000000000004</v>
      </c>
    </row>
    <row r="13" spans="1:11" ht="52.8" x14ac:dyDescent="0.3">
      <c r="A13" s="36" t="s">
        <v>30</v>
      </c>
      <c r="B13" s="46">
        <v>0</v>
      </c>
      <c r="C13" s="38">
        <v>0</v>
      </c>
      <c r="D13" s="46">
        <v>0</v>
      </c>
      <c r="E13" s="37">
        <v>0</v>
      </c>
      <c r="F13" s="46">
        <v>0</v>
      </c>
      <c r="G13" s="37">
        <v>0</v>
      </c>
      <c r="H13" s="46">
        <v>0</v>
      </c>
      <c r="I13" s="37">
        <v>0</v>
      </c>
      <c r="J13" s="46">
        <v>0</v>
      </c>
      <c r="K13" s="37">
        <v>0</v>
      </c>
    </row>
    <row r="14" spans="1:11" ht="26.4" x14ac:dyDescent="0.3">
      <c r="A14" s="36" t="s">
        <v>31</v>
      </c>
      <c r="B14" s="46">
        <v>0</v>
      </c>
      <c r="C14" s="38">
        <v>0</v>
      </c>
      <c r="D14" s="46">
        <v>0</v>
      </c>
      <c r="E14" s="37">
        <v>0</v>
      </c>
      <c r="F14" s="46">
        <v>0</v>
      </c>
      <c r="G14" s="37">
        <v>0</v>
      </c>
      <c r="H14" s="46">
        <v>0</v>
      </c>
      <c r="I14" s="37">
        <v>0</v>
      </c>
      <c r="J14" s="46">
        <v>0</v>
      </c>
      <c r="K14" s="37">
        <v>0</v>
      </c>
    </row>
    <row r="15" spans="1:11" ht="52.8" x14ac:dyDescent="0.3">
      <c r="A15" s="36" t="s">
        <v>32</v>
      </c>
      <c r="B15" s="46">
        <v>14</v>
      </c>
      <c r="C15" s="38">
        <v>1.1315728215606653</v>
      </c>
      <c r="D15" s="46">
        <v>18</v>
      </c>
      <c r="E15" s="37">
        <v>1.4060489789350428</v>
      </c>
      <c r="F15" s="46">
        <v>18</v>
      </c>
      <c r="G15" s="37">
        <v>1.3588374115238031</v>
      </c>
      <c r="H15" s="46">
        <v>21</v>
      </c>
      <c r="I15" s="37">
        <v>1.4515177850492023</v>
      </c>
      <c r="J15" s="46">
        <v>21</v>
      </c>
      <c r="K15" s="37"/>
    </row>
    <row r="16" spans="1:11" ht="26.4" x14ac:dyDescent="0.3">
      <c r="A16" s="35" t="s">
        <v>33</v>
      </c>
      <c r="B16" s="47">
        <v>29</v>
      </c>
      <c r="C16" s="41">
        <v>0.69493086276625138</v>
      </c>
      <c r="D16" s="47">
        <v>32</v>
      </c>
      <c r="E16" s="40">
        <v>0.74920449700634273</v>
      </c>
      <c r="F16" s="47">
        <v>33</v>
      </c>
      <c r="G16" s="40">
        <v>0.75479690588162907</v>
      </c>
      <c r="H16" s="48">
        <v>36</v>
      </c>
      <c r="I16" s="40">
        <v>0.73058884914327338</v>
      </c>
      <c r="J16" s="47">
        <v>40</v>
      </c>
      <c r="K16" s="40">
        <v>0.81</v>
      </c>
    </row>
    <row r="17" spans="1:11" ht="21.6" x14ac:dyDescent="0.65">
      <c r="A17" s="10" t="s">
        <v>11</v>
      </c>
      <c r="B17" s="44"/>
      <c r="C17" s="44"/>
      <c r="D17" s="44"/>
      <c r="E17" s="42"/>
      <c r="F17" s="44"/>
      <c r="G17" s="44"/>
      <c r="H17" s="44"/>
      <c r="I17" s="42"/>
      <c r="J17" s="42"/>
      <c r="K17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D198-AC4E-4F6F-94DC-19032C16FB82}">
  <sheetPr>
    <tabColor theme="0"/>
  </sheetPr>
  <dimension ref="A1:S68"/>
  <sheetViews>
    <sheetView zoomScale="50" zoomScaleNormal="50" workbookViewId="0">
      <selection activeCell="A2" sqref="A2:XFD2"/>
    </sheetView>
  </sheetViews>
  <sheetFormatPr baseColWidth="10" defaultColWidth="11.5546875" defaultRowHeight="26.4" x14ac:dyDescent="0.7"/>
  <cols>
    <col min="1" max="1" width="59.88671875" style="1" customWidth="1"/>
    <col min="2" max="4" width="11.33203125" style="1" customWidth="1"/>
    <col min="5" max="5" width="11.6640625" style="1" bestFit="1" customWidth="1"/>
    <col min="6" max="6" width="10.44140625" style="1" bestFit="1" customWidth="1"/>
    <col min="7" max="7" width="12" style="1" bestFit="1" customWidth="1"/>
    <col min="8" max="8" width="11.6640625" style="1" bestFit="1" customWidth="1"/>
    <col min="9" max="9" width="10.44140625" style="1" bestFit="1" customWidth="1"/>
    <col min="10" max="10" width="12" style="1" bestFit="1" customWidth="1"/>
    <col min="11" max="11" width="11.6640625" style="1" bestFit="1" customWidth="1"/>
    <col min="12" max="12" width="10.44140625" style="1" bestFit="1" customWidth="1"/>
    <col min="13" max="13" width="12" style="1" bestFit="1" customWidth="1"/>
    <col min="14" max="14" width="11.6640625" style="1" bestFit="1" customWidth="1"/>
    <col min="15" max="15" width="10.44140625" style="1" bestFit="1" customWidth="1"/>
    <col min="16" max="16" width="12" style="1" bestFit="1" customWidth="1"/>
    <col min="17" max="17" width="11.6640625" style="1" bestFit="1" customWidth="1"/>
    <col min="18" max="18" width="10.44140625" style="1" bestFit="1" customWidth="1"/>
    <col min="19" max="19" width="12" style="1" bestFit="1" customWidth="1"/>
    <col min="20" max="16384" width="11.5546875" style="1"/>
  </cols>
  <sheetData>
    <row r="1" spans="1:19" ht="30" x14ac:dyDescent="0.85">
      <c r="A1" s="55" t="s">
        <v>58</v>
      </c>
      <c r="B1" s="55"/>
      <c r="C1" s="55"/>
      <c r="D1" s="55"/>
      <c r="E1" s="55"/>
      <c r="F1" s="55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 ht="52.8" x14ac:dyDescent="0.7">
      <c r="A2" s="139" t="s">
        <v>19</v>
      </c>
      <c r="B2" s="34" t="s">
        <v>108</v>
      </c>
      <c r="C2" s="34" t="s">
        <v>109</v>
      </c>
      <c r="D2" s="34" t="s">
        <v>110</v>
      </c>
      <c r="E2" s="34" t="s">
        <v>111</v>
      </c>
      <c r="F2" s="34" t="s">
        <v>112</v>
      </c>
      <c r="G2" s="34" t="s">
        <v>113</v>
      </c>
      <c r="H2" s="34" t="s">
        <v>114</v>
      </c>
      <c r="I2" s="34" t="s">
        <v>115</v>
      </c>
      <c r="J2" s="34" t="s">
        <v>116</v>
      </c>
      <c r="K2" s="34" t="s">
        <v>117</v>
      </c>
      <c r="L2" s="34" t="s">
        <v>118</v>
      </c>
      <c r="M2" s="34" t="s">
        <v>119</v>
      </c>
      <c r="N2" s="34" t="s">
        <v>120</v>
      </c>
      <c r="O2" s="34" t="s">
        <v>121</v>
      </c>
      <c r="P2" s="34" t="s">
        <v>122</v>
      </c>
      <c r="Q2" s="34" t="s">
        <v>123</v>
      </c>
      <c r="R2" s="34" t="s">
        <v>124</v>
      </c>
      <c r="S2" s="34" t="s">
        <v>125</v>
      </c>
    </row>
    <row r="3" spans="1:19" x14ac:dyDescent="0.7">
      <c r="A3" s="36" t="s">
        <v>20</v>
      </c>
      <c r="B3" s="51">
        <v>73</v>
      </c>
      <c r="C3" s="51" t="s">
        <v>36</v>
      </c>
      <c r="D3" s="51">
        <v>73</v>
      </c>
      <c r="E3" s="51">
        <v>73</v>
      </c>
      <c r="F3" s="51" t="s">
        <v>36</v>
      </c>
      <c r="G3" s="51">
        <v>73</v>
      </c>
      <c r="H3" s="51">
        <v>77</v>
      </c>
      <c r="I3" s="51" t="s">
        <v>36</v>
      </c>
      <c r="J3" s="51">
        <v>77</v>
      </c>
      <c r="K3" s="51">
        <v>89</v>
      </c>
      <c r="L3" s="51" t="s">
        <v>36</v>
      </c>
      <c r="M3" s="51">
        <v>89</v>
      </c>
      <c r="N3" s="51">
        <v>79</v>
      </c>
      <c r="O3" s="51" t="s">
        <v>36</v>
      </c>
      <c r="P3" s="51">
        <v>79</v>
      </c>
      <c r="Q3" s="51">
        <v>64</v>
      </c>
      <c r="R3" s="51">
        <v>0</v>
      </c>
      <c r="S3" s="51">
        <v>64</v>
      </c>
    </row>
    <row r="4" spans="1:19" x14ac:dyDescent="0.7">
      <c r="A4" s="39" t="s">
        <v>21</v>
      </c>
      <c r="B4" s="51">
        <v>41</v>
      </c>
      <c r="C4" s="51" t="s">
        <v>36</v>
      </c>
      <c r="D4" s="51">
        <v>41</v>
      </c>
      <c r="E4" s="51">
        <v>41</v>
      </c>
      <c r="F4" s="51" t="s">
        <v>36</v>
      </c>
      <c r="G4" s="51">
        <v>41</v>
      </c>
      <c r="H4" s="51">
        <v>34</v>
      </c>
      <c r="I4" s="51" t="s">
        <v>36</v>
      </c>
      <c r="J4" s="51">
        <v>34</v>
      </c>
      <c r="K4" s="51">
        <v>41</v>
      </c>
      <c r="L4" s="51" t="s">
        <v>36</v>
      </c>
      <c r="M4" s="51">
        <v>41</v>
      </c>
      <c r="N4" s="51">
        <v>30</v>
      </c>
      <c r="O4" s="51" t="s">
        <v>36</v>
      </c>
      <c r="P4" s="51">
        <v>30</v>
      </c>
      <c r="Q4" s="51">
        <v>40</v>
      </c>
      <c r="R4" s="51">
        <v>0</v>
      </c>
      <c r="S4" s="51">
        <v>40</v>
      </c>
    </row>
    <row r="5" spans="1:19" x14ac:dyDescent="0.7">
      <c r="A5" s="36" t="s">
        <v>22</v>
      </c>
      <c r="B5" s="51">
        <v>55</v>
      </c>
      <c r="C5" s="51" t="s">
        <v>36</v>
      </c>
      <c r="D5" s="51">
        <v>55</v>
      </c>
      <c r="E5" s="51">
        <v>55</v>
      </c>
      <c r="F5" s="51" t="s">
        <v>36</v>
      </c>
      <c r="G5" s="51">
        <v>55</v>
      </c>
      <c r="H5" s="51">
        <v>54</v>
      </c>
      <c r="I5" s="51" t="s">
        <v>36</v>
      </c>
      <c r="J5" s="51">
        <v>54</v>
      </c>
      <c r="K5" s="51">
        <v>54</v>
      </c>
      <c r="L5" s="51" t="s">
        <v>36</v>
      </c>
      <c r="M5" s="51">
        <v>54</v>
      </c>
      <c r="N5" s="51">
        <v>52</v>
      </c>
      <c r="O5" s="51" t="s">
        <v>36</v>
      </c>
      <c r="P5" s="51">
        <v>52</v>
      </c>
      <c r="Q5" s="51">
        <v>38</v>
      </c>
      <c r="R5" s="51">
        <v>0</v>
      </c>
      <c r="S5" s="51">
        <v>38</v>
      </c>
    </row>
    <row r="6" spans="1:19" x14ac:dyDescent="0.7">
      <c r="A6" s="36" t="s">
        <v>23</v>
      </c>
      <c r="B6" s="51">
        <v>31</v>
      </c>
      <c r="C6" s="51" t="s">
        <v>36</v>
      </c>
      <c r="D6" s="51">
        <v>31</v>
      </c>
      <c r="E6" s="51">
        <v>31</v>
      </c>
      <c r="F6" s="51" t="s">
        <v>36</v>
      </c>
      <c r="G6" s="51">
        <v>31</v>
      </c>
      <c r="H6" s="51">
        <v>29</v>
      </c>
      <c r="I6" s="51" t="s">
        <v>36</v>
      </c>
      <c r="J6" s="51">
        <v>29</v>
      </c>
      <c r="K6" s="51">
        <v>34</v>
      </c>
      <c r="L6" s="51" t="s">
        <v>36</v>
      </c>
      <c r="M6" s="51">
        <v>34</v>
      </c>
      <c r="N6" s="51">
        <v>37</v>
      </c>
      <c r="O6" s="51" t="s">
        <v>36</v>
      </c>
      <c r="P6" s="51">
        <v>37</v>
      </c>
      <c r="Q6" s="51">
        <v>38</v>
      </c>
      <c r="R6" s="51">
        <v>0</v>
      </c>
      <c r="S6" s="51">
        <v>38</v>
      </c>
    </row>
    <row r="7" spans="1:19" x14ac:dyDescent="0.7">
      <c r="A7" s="36" t="s">
        <v>24</v>
      </c>
      <c r="B7" s="51">
        <v>335</v>
      </c>
      <c r="C7" s="51" t="s">
        <v>36</v>
      </c>
      <c r="D7" s="51">
        <v>335</v>
      </c>
      <c r="E7" s="51">
        <v>335</v>
      </c>
      <c r="F7" s="51" t="s">
        <v>36</v>
      </c>
      <c r="G7" s="51">
        <v>335</v>
      </c>
      <c r="H7" s="51">
        <v>457</v>
      </c>
      <c r="I7" s="51" t="s">
        <v>36</v>
      </c>
      <c r="J7" s="51">
        <v>457</v>
      </c>
      <c r="K7" s="51">
        <v>354</v>
      </c>
      <c r="L7" s="51" t="s">
        <v>36</v>
      </c>
      <c r="M7" s="51">
        <v>354</v>
      </c>
      <c r="N7" s="51">
        <v>268</v>
      </c>
      <c r="O7" s="51" t="s">
        <v>36</v>
      </c>
      <c r="P7" s="51">
        <v>268</v>
      </c>
      <c r="Q7" s="51">
        <v>332</v>
      </c>
      <c r="R7" s="51">
        <v>0</v>
      </c>
      <c r="S7" s="51">
        <v>332</v>
      </c>
    </row>
    <row r="8" spans="1:19" x14ac:dyDescent="0.7">
      <c r="A8" s="36" t="s">
        <v>25</v>
      </c>
      <c r="B8" s="51">
        <v>40</v>
      </c>
      <c r="C8" s="51" t="s">
        <v>36</v>
      </c>
      <c r="D8" s="51">
        <v>40</v>
      </c>
      <c r="E8" s="51">
        <v>57</v>
      </c>
      <c r="F8" s="51" t="s">
        <v>36</v>
      </c>
      <c r="G8" s="51">
        <v>57</v>
      </c>
      <c r="H8" s="51">
        <v>57</v>
      </c>
      <c r="I8" s="51" t="s">
        <v>36</v>
      </c>
      <c r="J8" s="51">
        <v>57</v>
      </c>
      <c r="K8" s="51">
        <v>82</v>
      </c>
      <c r="L8" s="51" t="s">
        <v>36</v>
      </c>
      <c r="M8" s="51">
        <v>82</v>
      </c>
      <c r="N8" s="51">
        <v>57</v>
      </c>
      <c r="O8" s="51" t="s">
        <v>36</v>
      </c>
      <c r="P8" s="51">
        <v>57</v>
      </c>
      <c r="Q8" s="51">
        <v>77</v>
      </c>
      <c r="R8" s="51">
        <v>0</v>
      </c>
      <c r="S8" s="51">
        <v>77</v>
      </c>
    </row>
    <row r="9" spans="1:19" x14ac:dyDescent="0.7">
      <c r="A9" s="36" t="s">
        <v>26</v>
      </c>
      <c r="B9" s="51">
        <v>5</v>
      </c>
      <c r="C9" s="51" t="s">
        <v>36</v>
      </c>
      <c r="D9" s="51">
        <v>5</v>
      </c>
      <c r="E9" s="51">
        <v>8</v>
      </c>
      <c r="F9" s="51" t="s">
        <v>36</v>
      </c>
      <c r="G9" s="51">
        <v>8</v>
      </c>
      <c r="H9" s="51">
        <v>18</v>
      </c>
      <c r="I9" s="51" t="s">
        <v>36</v>
      </c>
      <c r="J9" s="51">
        <v>18</v>
      </c>
      <c r="K9" s="51">
        <v>14</v>
      </c>
      <c r="L9" s="51" t="s">
        <v>36</v>
      </c>
      <c r="M9" s="51">
        <v>14</v>
      </c>
      <c r="N9" s="51">
        <v>14</v>
      </c>
      <c r="O9" s="51" t="s">
        <v>36</v>
      </c>
      <c r="P9" s="51">
        <v>14</v>
      </c>
      <c r="Q9" s="51">
        <v>10</v>
      </c>
      <c r="R9" s="51">
        <v>0</v>
      </c>
      <c r="S9" s="51">
        <v>10</v>
      </c>
    </row>
    <row r="10" spans="1:19" ht="23.4" customHeight="1" x14ac:dyDescent="0.7">
      <c r="A10" s="36" t="s">
        <v>27</v>
      </c>
      <c r="B10" s="51">
        <v>427</v>
      </c>
      <c r="C10" s="51">
        <v>5</v>
      </c>
      <c r="D10" s="51">
        <v>432</v>
      </c>
      <c r="E10" s="51">
        <v>392</v>
      </c>
      <c r="F10" s="51">
        <v>8</v>
      </c>
      <c r="G10" s="51">
        <v>400</v>
      </c>
      <c r="H10" s="51">
        <v>392</v>
      </c>
      <c r="I10" s="53">
        <v>4</v>
      </c>
      <c r="J10" s="51">
        <v>396</v>
      </c>
      <c r="K10" s="51">
        <v>399</v>
      </c>
      <c r="L10" s="51">
        <v>12</v>
      </c>
      <c r="M10" s="51">
        <v>411</v>
      </c>
      <c r="N10" s="51">
        <v>312</v>
      </c>
      <c r="O10" s="51" t="s">
        <v>36</v>
      </c>
      <c r="P10" s="51">
        <v>312</v>
      </c>
      <c r="Q10" s="51">
        <v>331</v>
      </c>
      <c r="R10" s="51">
        <v>24</v>
      </c>
      <c r="S10" s="51">
        <v>355</v>
      </c>
    </row>
    <row r="11" spans="1:19" x14ac:dyDescent="0.7">
      <c r="A11" s="36" t="s">
        <v>28</v>
      </c>
      <c r="B11" s="51">
        <v>4</v>
      </c>
      <c r="C11" s="51" t="s">
        <v>36</v>
      </c>
      <c r="D11" s="51">
        <v>4</v>
      </c>
      <c r="E11" s="51">
        <v>4</v>
      </c>
      <c r="F11" s="51" t="s">
        <v>36</v>
      </c>
      <c r="G11" s="51">
        <v>4</v>
      </c>
      <c r="H11" s="51">
        <v>4</v>
      </c>
      <c r="I11" s="51" t="s">
        <v>36</v>
      </c>
      <c r="J11" s="51">
        <v>4</v>
      </c>
      <c r="K11" s="51">
        <v>6</v>
      </c>
      <c r="L11" s="51" t="s">
        <v>36</v>
      </c>
      <c r="M11" s="51">
        <v>6</v>
      </c>
      <c r="N11" s="51">
        <v>178</v>
      </c>
      <c r="O11" s="51" t="s">
        <v>36</v>
      </c>
      <c r="P11" s="51">
        <v>178</v>
      </c>
      <c r="Q11" s="51">
        <v>6</v>
      </c>
      <c r="R11" s="51">
        <v>0</v>
      </c>
      <c r="S11" s="51">
        <v>6</v>
      </c>
    </row>
    <row r="12" spans="1:19" x14ac:dyDescent="0.7">
      <c r="A12" s="36" t="s">
        <v>29</v>
      </c>
      <c r="B12" s="51">
        <v>60</v>
      </c>
      <c r="C12" s="51" t="s">
        <v>36</v>
      </c>
      <c r="D12" s="51">
        <v>60</v>
      </c>
      <c r="E12" s="51">
        <v>60</v>
      </c>
      <c r="F12" s="51" t="s">
        <v>36</v>
      </c>
      <c r="G12" s="51">
        <v>60</v>
      </c>
      <c r="H12" s="51">
        <v>60</v>
      </c>
      <c r="I12" s="51" t="s">
        <v>36</v>
      </c>
      <c r="J12" s="51">
        <v>60</v>
      </c>
      <c r="K12" s="51">
        <v>57</v>
      </c>
      <c r="L12" s="51" t="s">
        <v>36</v>
      </c>
      <c r="M12" s="51">
        <v>57</v>
      </c>
      <c r="N12" s="51">
        <v>54</v>
      </c>
      <c r="O12" s="51" t="s">
        <v>36</v>
      </c>
      <c r="P12" s="51">
        <v>54</v>
      </c>
      <c r="Q12" s="51">
        <v>40</v>
      </c>
      <c r="R12" s="51">
        <v>0</v>
      </c>
      <c r="S12" s="51">
        <v>40</v>
      </c>
    </row>
    <row r="13" spans="1:19" x14ac:dyDescent="0.7">
      <c r="A13" s="36" t="s">
        <v>30</v>
      </c>
      <c r="B13" s="51">
        <v>35</v>
      </c>
      <c r="C13" s="51" t="s">
        <v>36</v>
      </c>
      <c r="D13" s="51">
        <v>35</v>
      </c>
      <c r="E13" s="51">
        <v>18</v>
      </c>
      <c r="F13" s="51" t="s">
        <v>36</v>
      </c>
      <c r="G13" s="51">
        <v>18</v>
      </c>
      <c r="H13" s="51">
        <v>32</v>
      </c>
      <c r="I13" s="51" t="s">
        <v>36</v>
      </c>
      <c r="J13" s="51">
        <v>32</v>
      </c>
      <c r="K13" s="51">
        <v>18</v>
      </c>
      <c r="L13" s="51" t="s">
        <v>36</v>
      </c>
      <c r="M13" s="51">
        <v>18</v>
      </c>
      <c r="N13" s="51">
        <v>13</v>
      </c>
      <c r="O13" s="51" t="s">
        <v>36</v>
      </c>
      <c r="P13" s="51">
        <v>13</v>
      </c>
      <c r="Q13" s="51">
        <v>16</v>
      </c>
      <c r="R13" s="51">
        <v>0</v>
      </c>
      <c r="S13" s="51">
        <v>16</v>
      </c>
    </row>
    <row r="14" spans="1:19" x14ac:dyDescent="0.7">
      <c r="A14" s="36" t="s">
        <v>31</v>
      </c>
      <c r="B14" s="51">
        <v>5</v>
      </c>
      <c r="C14" s="51" t="s">
        <v>36</v>
      </c>
      <c r="D14" s="51">
        <v>5</v>
      </c>
      <c r="E14" s="51">
        <v>4</v>
      </c>
      <c r="F14" s="51" t="s">
        <v>36</v>
      </c>
      <c r="G14" s="51">
        <v>4</v>
      </c>
      <c r="H14" s="51">
        <v>4</v>
      </c>
      <c r="I14" s="51" t="s">
        <v>36</v>
      </c>
      <c r="J14" s="51">
        <v>4</v>
      </c>
      <c r="K14" s="51">
        <v>16</v>
      </c>
      <c r="L14" s="51" t="s">
        <v>36</v>
      </c>
      <c r="M14" s="51">
        <v>16</v>
      </c>
      <c r="N14" s="51">
        <v>7</v>
      </c>
      <c r="O14" s="51" t="s">
        <v>36</v>
      </c>
      <c r="P14" s="51">
        <v>7</v>
      </c>
      <c r="Q14" s="51">
        <v>3</v>
      </c>
      <c r="R14" s="51">
        <v>0</v>
      </c>
      <c r="S14" s="51">
        <v>3</v>
      </c>
    </row>
    <row r="15" spans="1:19" x14ac:dyDescent="0.7">
      <c r="A15" s="36" t="s">
        <v>32</v>
      </c>
      <c r="B15" s="51">
        <v>760</v>
      </c>
      <c r="C15" s="51">
        <v>26</v>
      </c>
      <c r="D15" s="51">
        <v>786</v>
      </c>
      <c r="E15" s="51">
        <v>650</v>
      </c>
      <c r="F15" s="51">
        <v>20</v>
      </c>
      <c r="G15" s="51">
        <v>670</v>
      </c>
      <c r="H15" s="51">
        <v>650</v>
      </c>
      <c r="I15" s="51">
        <v>44</v>
      </c>
      <c r="J15" s="51">
        <v>694</v>
      </c>
      <c r="K15" s="51">
        <v>1086</v>
      </c>
      <c r="L15" s="51">
        <v>41</v>
      </c>
      <c r="M15" s="51">
        <v>1127</v>
      </c>
      <c r="N15" s="51">
        <v>1135</v>
      </c>
      <c r="O15" s="51">
        <v>35</v>
      </c>
      <c r="P15" s="51">
        <v>1170</v>
      </c>
      <c r="Q15" s="51">
        <v>1323</v>
      </c>
      <c r="R15" s="51">
        <v>48</v>
      </c>
      <c r="S15" s="51">
        <v>1371</v>
      </c>
    </row>
    <row r="16" spans="1:19" x14ac:dyDescent="0.7">
      <c r="A16" s="35" t="s">
        <v>33</v>
      </c>
      <c r="B16" s="52">
        <v>1871</v>
      </c>
      <c r="C16" s="52">
        <v>31</v>
      </c>
      <c r="D16" s="52">
        <v>1902</v>
      </c>
      <c r="E16" s="52">
        <v>1728</v>
      </c>
      <c r="F16" s="52">
        <v>28</v>
      </c>
      <c r="G16" s="52">
        <v>1756</v>
      </c>
      <c r="H16" s="52">
        <v>1868</v>
      </c>
      <c r="I16" s="52">
        <v>48</v>
      </c>
      <c r="J16" s="52">
        <v>1916</v>
      </c>
      <c r="K16" s="52">
        <v>2250</v>
      </c>
      <c r="L16" s="52">
        <v>53</v>
      </c>
      <c r="M16" s="52">
        <v>2303</v>
      </c>
      <c r="N16" s="52">
        <v>2236</v>
      </c>
      <c r="O16" s="52">
        <v>35</v>
      </c>
      <c r="P16" s="51">
        <v>2271</v>
      </c>
      <c r="Q16" s="51">
        <v>2318</v>
      </c>
      <c r="R16" s="51">
        <v>72</v>
      </c>
      <c r="S16" s="51">
        <v>2390</v>
      </c>
    </row>
    <row r="17" spans="1:8" ht="29.4" customHeight="1" x14ac:dyDescent="0.7">
      <c r="A17" s="50" t="s">
        <v>35</v>
      </c>
      <c r="B17" s="49"/>
      <c r="C17" s="49"/>
      <c r="D17" s="49"/>
      <c r="E17" s="9"/>
      <c r="F17" s="9"/>
      <c r="H17" s="9"/>
    </row>
    <row r="18" spans="1:8" ht="29.4" customHeight="1" x14ac:dyDescent="0.7">
      <c r="A18" s="49"/>
      <c r="B18" s="49"/>
      <c r="C18" s="49"/>
      <c r="D18" s="49"/>
      <c r="E18" s="9"/>
      <c r="F18" s="9"/>
      <c r="H18" s="9"/>
    </row>
    <row r="35" ht="18.75" customHeight="1" x14ac:dyDescent="0.7"/>
    <row r="36" ht="37.799999999999997" customHeight="1" x14ac:dyDescent="0.7"/>
    <row r="47" ht="18" customHeight="1" x14ac:dyDescent="0.7"/>
    <row r="48" ht="19.350000000000001" customHeight="1" x14ac:dyDescent="0.7"/>
    <row r="67" ht="18" customHeight="1" x14ac:dyDescent="0.7"/>
    <row r="68" ht="18" customHeight="1" x14ac:dyDescent="0.7"/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DD5B-3C0B-4A4A-980C-1E12EDC1E18B}">
  <sheetPr>
    <tabColor theme="0"/>
  </sheetPr>
  <dimension ref="A1:S8"/>
  <sheetViews>
    <sheetView zoomScale="70" zoomScaleNormal="70" workbookViewId="0">
      <selection activeCell="L18" sqref="L18"/>
    </sheetView>
  </sheetViews>
  <sheetFormatPr baseColWidth="10" defaultColWidth="11.5546875" defaultRowHeight="26.4" x14ac:dyDescent="0.7"/>
  <cols>
    <col min="1" max="19" width="17.44140625" style="1" customWidth="1"/>
    <col min="20" max="16384" width="11.5546875" style="1"/>
  </cols>
  <sheetData>
    <row r="1" spans="1:19" ht="22.8" customHeight="1" x14ac:dyDescent="0.85">
      <c r="A1" s="64" t="s">
        <v>59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ht="52.8" x14ac:dyDescent="0.7">
      <c r="A2" s="140" t="s">
        <v>42</v>
      </c>
      <c r="B2" s="110" t="s">
        <v>126</v>
      </c>
      <c r="C2" s="111" t="s">
        <v>127</v>
      </c>
      <c r="D2" s="110" t="s">
        <v>110</v>
      </c>
      <c r="E2" s="34" t="s">
        <v>111</v>
      </c>
      <c r="F2" s="34" t="s">
        <v>112</v>
      </c>
      <c r="G2" s="34" t="s">
        <v>113</v>
      </c>
      <c r="H2" s="34" t="s">
        <v>114</v>
      </c>
      <c r="I2" s="34" t="s">
        <v>115</v>
      </c>
      <c r="J2" s="34" t="s">
        <v>116</v>
      </c>
      <c r="K2" s="34" t="s">
        <v>117</v>
      </c>
      <c r="L2" s="34" t="s">
        <v>118</v>
      </c>
      <c r="M2" s="34" t="s">
        <v>119</v>
      </c>
      <c r="N2" s="34" t="s">
        <v>128</v>
      </c>
      <c r="O2" s="34" t="s">
        <v>121</v>
      </c>
      <c r="P2" s="34" t="s">
        <v>122</v>
      </c>
      <c r="Q2" s="34" t="s">
        <v>123</v>
      </c>
      <c r="R2" s="34" t="s">
        <v>124</v>
      </c>
      <c r="S2" s="34" t="s">
        <v>125</v>
      </c>
    </row>
    <row r="3" spans="1:19" x14ac:dyDescent="0.7">
      <c r="A3" s="60" t="s">
        <v>41</v>
      </c>
      <c r="B3" s="112">
        <v>760</v>
      </c>
      <c r="C3" s="113"/>
      <c r="D3" s="114">
        <f>+B3+C3</f>
        <v>760</v>
      </c>
      <c r="E3" s="58">
        <v>609</v>
      </c>
      <c r="F3" s="58" t="s">
        <v>36</v>
      </c>
      <c r="G3" s="58">
        <v>609</v>
      </c>
      <c r="H3" s="61">
        <v>935</v>
      </c>
      <c r="I3" s="58" t="s">
        <v>36</v>
      </c>
      <c r="J3" s="57">
        <v>935</v>
      </c>
      <c r="K3" s="58">
        <v>1039</v>
      </c>
      <c r="L3" s="58" t="s">
        <v>36</v>
      </c>
      <c r="M3" s="58">
        <v>1039</v>
      </c>
      <c r="N3" s="58">
        <v>1017</v>
      </c>
      <c r="O3" s="58" t="s">
        <v>36</v>
      </c>
      <c r="P3" s="58">
        <v>1017</v>
      </c>
      <c r="Q3" s="58">
        <v>1017</v>
      </c>
      <c r="R3" s="58">
        <v>0</v>
      </c>
      <c r="S3" s="58">
        <v>1017</v>
      </c>
    </row>
    <row r="4" spans="1:19" x14ac:dyDescent="0.7">
      <c r="A4" s="60" t="s">
        <v>40</v>
      </c>
      <c r="B4" s="112">
        <v>102</v>
      </c>
      <c r="C4" s="113"/>
      <c r="D4" s="114">
        <f t="shared" ref="D4:D7" si="0">+B4+C4</f>
        <v>102</v>
      </c>
      <c r="E4" s="58">
        <v>84</v>
      </c>
      <c r="F4" s="58" t="s">
        <v>36</v>
      </c>
      <c r="G4" s="58">
        <v>84</v>
      </c>
      <c r="H4" s="61">
        <v>108</v>
      </c>
      <c r="I4" s="58" t="s">
        <v>36</v>
      </c>
      <c r="J4" s="57">
        <v>108</v>
      </c>
      <c r="K4" s="58">
        <v>115</v>
      </c>
      <c r="L4" s="58" t="s">
        <v>36</v>
      </c>
      <c r="M4" s="58">
        <v>115</v>
      </c>
      <c r="N4" s="58">
        <v>108</v>
      </c>
      <c r="O4" s="58" t="s">
        <v>36</v>
      </c>
      <c r="P4" s="58">
        <v>108</v>
      </c>
      <c r="Q4" s="58">
        <v>108</v>
      </c>
      <c r="R4" s="58">
        <v>0</v>
      </c>
      <c r="S4" s="58">
        <v>108</v>
      </c>
    </row>
    <row r="5" spans="1:19" x14ac:dyDescent="0.7">
      <c r="A5" s="60" t="s">
        <v>39</v>
      </c>
      <c r="B5" s="112">
        <v>422</v>
      </c>
      <c r="C5" s="113">
        <v>5</v>
      </c>
      <c r="D5" s="114">
        <f t="shared" si="0"/>
        <v>427</v>
      </c>
      <c r="E5" s="58">
        <v>334</v>
      </c>
      <c r="F5" s="61">
        <v>8</v>
      </c>
      <c r="G5" s="58">
        <v>342</v>
      </c>
      <c r="H5" s="61">
        <v>355</v>
      </c>
      <c r="I5" s="58">
        <v>4</v>
      </c>
      <c r="J5" s="57">
        <v>359</v>
      </c>
      <c r="K5" s="58">
        <v>371</v>
      </c>
      <c r="L5" s="57">
        <v>12</v>
      </c>
      <c r="M5" s="58">
        <v>383</v>
      </c>
      <c r="N5" s="58">
        <v>312</v>
      </c>
      <c r="O5" s="58" t="s">
        <v>36</v>
      </c>
      <c r="P5" s="58">
        <v>312</v>
      </c>
      <c r="Q5" s="58">
        <v>311</v>
      </c>
      <c r="R5" s="58">
        <v>24</v>
      </c>
      <c r="S5" s="58">
        <v>335</v>
      </c>
    </row>
    <row r="6" spans="1:19" x14ac:dyDescent="0.7">
      <c r="A6" s="60" t="s">
        <v>38</v>
      </c>
      <c r="B6" s="112">
        <v>589</v>
      </c>
      <c r="C6" s="113"/>
      <c r="D6" s="114">
        <f t="shared" si="0"/>
        <v>589</v>
      </c>
      <c r="E6" s="58">
        <v>288</v>
      </c>
      <c r="F6" s="58" t="s">
        <v>36</v>
      </c>
      <c r="G6" s="58">
        <v>288</v>
      </c>
      <c r="H6" s="61">
        <v>444</v>
      </c>
      <c r="I6" s="58" t="s">
        <v>36</v>
      </c>
      <c r="J6" s="57">
        <v>444</v>
      </c>
      <c r="K6" s="58">
        <v>221</v>
      </c>
      <c r="L6" s="58" t="s">
        <v>36</v>
      </c>
      <c r="M6" s="58">
        <v>221</v>
      </c>
      <c r="N6" s="58">
        <v>268</v>
      </c>
      <c r="O6" s="58" t="s">
        <v>36</v>
      </c>
      <c r="P6" s="58">
        <v>268</v>
      </c>
      <c r="Q6" s="58">
        <v>332</v>
      </c>
      <c r="R6" s="58">
        <v>0</v>
      </c>
      <c r="S6" s="58">
        <v>332</v>
      </c>
    </row>
    <row r="7" spans="1:19" x14ac:dyDescent="0.7">
      <c r="A7" s="60" t="s">
        <v>37</v>
      </c>
      <c r="B7" s="115">
        <v>0</v>
      </c>
      <c r="C7" s="115">
        <v>26</v>
      </c>
      <c r="D7" s="116">
        <f t="shared" si="0"/>
        <v>26</v>
      </c>
      <c r="E7" s="57">
        <v>0</v>
      </c>
      <c r="F7" s="57">
        <v>20</v>
      </c>
      <c r="G7" s="58">
        <v>20</v>
      </c>
      <c r="H7" s="59">
        <v>0</v>
      </c>
      <c r="I7" s="58">
        <v>44</v>
      </c>
      <c r="J7" s="57">
        <v>44</v>
      </c>
      <c r="K7" s="58">
        <v>0</v>
      </c>
      <c r="L7" s="57">
        <v>41</v>
      </c>
      <c r="M7" s="57">
        <v>41</v>
      </c>
      <c r="N7" s="58">
        <v>0</v>
      </c>
      <c r="O7" s="57">
        <v>35</v>
      </c>
      <c r="P7" s="57">
        <v>35</v>
      </c>
      <c r="Q7" s="57">
        <v>0</v>
      </c>
      <c r="R7" s="57">
        <v>48</v>
      </c>
      <c r="S7" s="57">
        <v>48</v>
      </c>
    </row>
    <row r="8" spans="1:19" ht="16.2" customHeight="1" x14ac:dyDescent="0.7">
      <c r="A8" s="50" t="s">
        <v>35</v>
      </c>
      <c r="B8" s="49"/>
      <c r="C8" s="49"/>
      <c r="D8" s="4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TSN1</vt:lpstr>
      <vt:lpstr>TSN2</vt:lpstr>
      <vt:lpstr>TSN3</vt:lpstr>
      <vt:lpstr>TSN4</vt:lpstr>
      <vt:lpstr>TSN5</vt:lpstr>
      <vt:lpstr>TPS1</vt:lpstr>
      <vt:lpstr>TPS2</vt:lpstr>
      <vt:lpstr>TSJ1</vt:lpstr>
      <vt:lpstr>TSJ2</vt:lpstr>
      <vt:lpstr>TSJ3</vt:lpstr>
      <vt:lpstr>TSJ4</vt:lpstr>
      <vt:lpstr>TSJ5</vt:lpstr>
      <vt:lpstr>TSJ6</vt:lpstr>
      <vt:lpstr>TSJ7</vt:lpstr>
      <vt:lpstr>TSJ8</vt:lpstr>
      <vt:lpstr>TDH1</vt:lpstr>
      <vt:lpstr>TDH2</vt:lpstr>
      <vt:lpstr>TDH3</vt:lpstr>
      <vt:lpstr>TDH4</vt:lpstr>
      <vt:lpstr>TDH5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ANSADE ANSADE</dc:creator>
  <cp:lastModifiedBy>HP</cp:lastModifiedBy>
  <dcterms:created xsi:type="dcterms:W3CDTF">2015-06-05T18:17:20Z</dcterms:created>
  <dcterms:modified xsi:type="dcterms:W3CDTF">2025-10-18T14:39:52Z</dcterms:modified>
</cp:coreProperties>
</file>